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 firstSheet="1" activeTab="5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对下转移支付预算表09-1" sheetId="13" r:id="rId13"/>
    <sheet name="对下转移支付绩效目标表09-2" sheetId="14" r:id="rId14"/>
    <sheet name="新增资产配置表10" sheetId="15" r:id="rId15"/>
    <sheet name="上级转移支付补助项目支出预算表11" sheetId="16" r:id="rId16"/>
    <sheet name="部门项目中期规划预算表12" sheetId="17" r:id="rId17"/>
    <sheet name="部门整体支出绩效目标13" sheetId="18" r:id="rId18"/>
  </sheets>
  <definedNames>
    <definedName name="_xlnm.Print_Titles" localSheetId="0">'部门财务收支预算总表01-1'!$A:$A,'部门财务收支预算总表01-1'!$1:$1</definedName>
    <definedName name="_xlnm.Print_Titles" localSheetId="1">'部门收入预算表01-2'!$A:$A,'部门收入预算表01-2'!$1:$1</definedName>
    <definedName name="_xlnm.Print_Titles" localSheetId="2">'部门支出预算表01-3'!$A:$A,'部门支出预算表01-3'!$1:$1</definedName>
    <definedName name="_xlnm.Print_Titles" localSheetId="3">'部门财政拨款收支预算总表02-1'!$A:$A,'部门财政拨款收支预算总表02-1'!$1:$1</definedName>
    <definedName name="_xlnm.Print_Titles" localSheetId="4">'一般公共预算支出预算表02-2'!$A:$A,'一般公共预算支出预算表02-2'!$1:$5</definedName>
    <definedName name="_xlnm.Print_Titles" localSheetId="5">一般公共预算“三公”经费支出预算表03!$A:$A,一般公共预算“三公”经费支出预算表03!$1:$1</definedName>
    <definedName name="_xlnm.Print_Titles" localSheetId="6">部门基本支出预算表04!$A:$A,部门基本支出预算表04!$1:$1</definedName>
    <definedName name="_xlnm.Print_Titles" localSheetId="7">'部门项目支出预算表05-1'!$A:$A,'部门项目支出预算表05-1'!$1:$1</definedName>
    <definedName name="_xlnm.Print_Titles" localSheetId="8">'部门项目支出绩效目标表05-2'!$A:$A,'部门项目支出绩效目标表05-2'!$1:$1</definedName>
    <definedName name="_xlnm.Print_Titles" localSheetId="9">部门政府性基金预算支出预算表06!$A:$A,部门政府性基金预算支出预算表06!$1:$6</definedName>
    <definedName name="_xlnm.Print_Titles" localSheetId="10">部门政府采购预算表07!$A:$A,部门政府采购预算表07!$1:$1</definedName>
    <definedName name="_xlnm.Print_Titles" localSheetId="11">部门政府购买服务预算表08!$A:$A,部门政府购买服务预算表08!$1:$1</definedName>
    <definedName name="_xlnm.Print_Titles" localSheetId="12">'对下转移支付预算表09-1'!$A:$A,'对下转移支付预算表09-1'!$1:$1</definedName>
    <definedName name="_xlnm.Print_Titles" localSheetId="13">'对下转移支付绩效目标表09-2'!$A:$A,'对下转移支付绩效目标表09-2'!$1:$1</definedName>
    <definedName name="_xlnm.Print_Titles" localSheetId="14">新增资产配置表10!$A:$A,新增资产配置表10!$1:$1</definedName>
    <definedName name="_xlnm.Print_Titles" localSheetId="15">上级转移支付补助项目支出预算表11!$A:$A,上级转移支付补助项目支出预算表11!$1:$1</definedName>
    <definedName name="_xlnm.Print_Titles" localSheetId="16">部门项目中期规划预算表12!$A:$A,部门项目中期规划预算表12!$1:$1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<sst xmlns="http://schemas.openxmlformats.org/spreadsheetml/2006/main" count="1133" uniqueCount="471">
  <si>
    <t>附件：昆明市东川区第三中学2025年部门预算公开情况表</t>
  </si>
  <si>
    <t>预算01-1表</t>
  </si>
  <si>
    <t>单位：元</t>
  </si>
  <si>
    <t>收　　　　　　　　入</t>
  </si>
  <si>
    <t>支　　　　　　　　出</t>
  </si>
  <si>
    <t>项      目</t>
  </si>
  <si>
    <t>预算数</t>
  </si>
  <si>
    <t>项目(按功能分类)</t>
  </si>
  <si>
    <t>一、一般公共预算拨款收入</t>
  </si>
  <si>
    <t xml:space="preserve"> 一、一般公共服务支出</t>
  </si>
  <si>
    <t>二、政府性基金预算拨款收入</t>
  </si>
  <si>
    <t xml:space="preserve"> 二、外交支出</t>
  </si>
  <si>
    <t>三、国有资本经营预算拨款收入</t>
  </si>
  <si>
    <t xml:space="preserve"> 三、国防支出</t>
  </si>
  <si>
    <t>四、财政专户管理资金收入</t>
  </si>
  <si>
    <t xml:space="preserve"> 四、公共安全支出</t>
  </si>
  <si>
    <t>五、单位资金</t>
  </si>
  <si>
    <t xml:space="preserve"> 五、教育支出</t>
  </si>
  <si>
    <t>1、事业收入</t>
  </si>
  <si>
    <t xml:space="preserve"> 六、科学技术支出 </t>
  </si>
  <si>
    <t>2、事业单位经营收入</t>
  </si>
  <si>
    <t xml:space="preserve"> 七、文化旅游体育与传媒支出</t>
  </si>
  <si>
    <t>3、上级补助收入</t>
  </si>
  <si>
    <t xml:space="preserve"> 八、社会保障和就业支出</t>
  </si>
  <si>
    <t>4、附属单位上缴收入</t>
  </si>
  <si>
    <t xml:space="preserve"> 九、卫生健康支出</t>
  </si>
  <si>
    <t>5、其他收入</t>
  </si>
  <si>
    <t xml:space="preserve"> 十、节能环保支出</t>
  </si>
  <si>
    <t xml:space="preserve"> 十一、城乡社区支出</t>
  </si>
  <si>
    <t xml:space="preserve"> 十二、农林水支出</t>
  </si>
  <si>
    <t xml:space="preserve"> 十三、交通运输支出</t>
  </si>
  <si>
    <t xml:space="preserve"> 十四、资源勘探工业信息等支出</t>
  </si>
  <si>
    <t xml:space="preserve"> 十五、商业服务业等支出</t>
  </si>
  <si>
    <t xml:space="preserve"> 十六、金融支出</t>
  </si>
  <si>
    <t xml:space="preserve"> 十七、援助其他地区支出</t>
  </si>
  <si>
    <t xml:space="preserve"> 十八、自然资源海洋气象等支出</t>
  </si>
  <si>
    <t xml:space="preserve"> 十九、住房保障支出</t>
  </si>
  <si>
    <t xml:space="preserve"> 二十、粮油物资储备支出</t>
  </si>
  <si>
    <t xml:space="preserve"> 二十一、国有资本经营预算支出</t>
  </si>
  <si>
    <t xml:space="preserve"> 二十二、灾害防治及应急管理支出</t>
  </si>
  <si>
    <t xml:space="preserve"> 二十三、预备费</t>
  </si>
  <si>
    <t xml:space="preserve"> 二十四、其他支出</t>
  </si>
  <si>
    <t xml:space="preserve"> 二十五、转移性支出</t>
  </si>
  <si>
    <t xml:space="preserve"> 二十六、债务付息支出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</si>
  <si>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</si>
  <si>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</si>
  <si>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</si>
  <si>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</si>
  <si>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</si>
  <si>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</si>
  <si>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</si>
  <si>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</si>
  <si>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 出  总 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</si>
  <si>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</si>
  <si>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</si>
  <si>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</si>
  <si>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</si>
  <si>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</si>
  <si>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</si>
  <si>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</si>
  <si>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</si>
  <si>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</si>
  <si>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</si>
  <si>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</si>
  <si>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</si>
  <si>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</si>
  <si>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</si>
  <si>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</si>
  <si>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</si>
  <si>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</si>
  <si>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105027</t>
  </si>
  <si>
    <t>昆明市东川区第三中学</t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</si>
  <si>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</si>
  <si>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</si>
  <si>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</si>
  <si>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</si>
  <si>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</si>
  <si>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</si>
  <si>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</si>
  <si>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</si>
  <si>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</si>
  <si>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</si>
  <si>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</si>
  <si>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</si>
  <si>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</si>
  <si>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</si>
  <si>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</si>
  <si>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</si>
  <si>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</si>
  <si>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</si>
  <si>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</si>
  <si>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</si>
  <si>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</si>
  <si>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</si>
  <si>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</si>
  <si>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</si>
  <si>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</si>
  <si>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</si>
  <si>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205</t>
  </si>
  <si>
    <t>教育支出</t>
  </si>
  <si>
    <t>20502</t>
  </si>
  <si>
    <t>普通教育</t>
  </si>
  <si>
    <t>2050203</t>
  </si>
  <si>
    <t>初中教育</t>
  </si>
  <si>
    <t>2050204</t>
  </si>
  <si>
    <t>高中教育</t>
  </si>
  <si>
    <t>2050299</t>
  </si>
  <si>
    <t>其他普通教育支出</t>
  </si>
  <si>
    <t>208</t>
  </si>
  <si>
    <t>社会保障和就业支出</t>
  </si>
  <si>
    <t>20805</t>
  </si>
  <si>
    <t>行政事业单位养老支出</t>
  </si>
  <si>
    <t>2080502</t>
  </si>
  <si>
    <t>事业单位离退休</t>
  </si>
  <si>
    <t>2080505</t>
  </si>
  <si>
    <t>机关事业单位基本养老保险缴费支出</t>
  </si>
  <si>
    <t>20808</t>
  </si>
  <si>
    <t>抚恤</t>
  </si>
  <si>
    <t>2080801</t>
  </si>
  <si>
    <t>死亡抚恤</t>
  </si>
  <si>
    <t>210</t>
  </si>
  <si>
    <t>卫生健康支出</t>
  </si>
  <si>
    <t>21011</t>
  </si>
  <si>
    <t>行政事业单位医疗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</si>
  <si>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</si>
  <si>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</si>
  <si>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</si>
  <si>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</si>
  <si>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</si>
  <si>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</si>
  <si>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217</t>
  </si>
  <si>
    <t>金融支出</t>
  </si>
  <si>
    <t>21799</t>
  </si>
  <si>
    <t>其他金融支出</t>
  </si>
  <si>
    <t>2179999</t>
  </si>
  <si>
    <t>221</t>
  </si>
  <si>
    <t>住房保障支出</t>
  </si>
  <si>
    <t>22102</t>
  </si>
  <si>
    <t>住房改革支出</t>
  </si>
  <si>
    <t>2210201</t>
  </si>
  <si>
    <t>住房公积金</t>
  </si>
  <si>
    <t>预算02-1表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</si>
  <si>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</si>
  <si>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</si>
  <si>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</si>
  <si>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</si>
  <si>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</si>
  <si>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</si>
  <si>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</si>
  <si>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</si>
  <si>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</si>
  <si>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</si>
  <si>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</si>
  <si>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</si>
  <si>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</si>
  <si>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</si>
  <si>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</si>
  <si>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</si>
  <si>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</si>
  <si>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</si>
  <si>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</si>
  <si>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</si>
  <si>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</si>
  <si>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</si>
  <si>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</si>
  <si>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</si>
  <si>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</si>
  <si>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</si>
  <si>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</si>
  <si>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</si>
  <si>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</si>
  <si>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</si>
  <si>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（二十五）转移性支出</t>
  </si>
  <si>
    <t>（二十六）债务付息支出</t>
  </si>
  <si>
    <t>二、年终结转结余</t>
  </si>
  <si>
    <t>预算02-2表</t>
  </si>
  <si>
    <t>部门预算支出功能分类科目</t>
  </si>
  <si>
    <t>人员经费</t>
  </si>
  <si>
    <t>公用经费</t>
  </si>
  <si>
    <t>合  计</t>
  </si>
  <si>
    <t>预算03表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</si>
  <si>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</si>
  <si>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</si>
  <si>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</si>
  <si>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</si>
  <si>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</si>
  <si>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</si>
  <si>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备注：昆明市东川区第三中学2025年度无一般公共预算“三公”经费支出预算支出情况，此表无数据。</t>
  </si>
  <si>
    <t>预算04表</t>
  </si>
  <si>
    <t>主管部门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</si>
  <si>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</si>
  <si>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</si>
  <si>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</si>
  <si>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</si>
  <si>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</si>
  <si>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</si>
  <si>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</si>
  <si>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</si>
  <si>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</si>
  <si>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</si>
  <si>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</si>
  <si>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</si>
  <si>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</si>
  <si>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</si>
  <si>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</si>
  <si>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</si>
  <si>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</si>
  <si>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>已预拨</t>
  </si>
  <si>
    <t>昆明市东川区教育体育局</t>
  </si>
  <si>
    <t>530113210000000002026</t>
  </si>
  <si>
    <t>事业人员工资支出</t>
  </si>
  <si>
    <t>30101</t>
  </si>
  <si>
    <t>基本工资</t>
  </si>
  <si>
    <t>30102</t>
  </si>
  <si>
    <t>津贴补贴</t>
  </si>
  <si>
    <t>30103</t>
  </si>
  <si>
    <t>奖金</t>
  </si>
  <si>
    <t>30107</t>
  </si>
  <si>
    <t>绩效工资</t>
  </si>
  <si>
    <t>530113210000000002027</t>
  </si>
  <si>
    <t>社会保障缴费</t>
  </si>
  <si>
    <t>30108</t>
  </si>
  <si>
    <t>机关事业单位基本养老保险缴费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</si>
  <si>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</si>
  <si>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</si>
  <si>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</si>
  <si>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</si>
  <si>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</si>
  <si>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</si>
  <si>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530113210000000002028</t>
  </si>
  <si>
    <t>30113</t>
  </si>
  <si>
    <t>530113210000000002036</t>
  </si>
  <si>
    <t>一般公用支出</t>
  </si>
  <si>
    <t>30229</t>
  </si>
  <si>
    <t>福利费</t>
  </si>
  <si>
    <t>530113231100001496382</t>
  </si>
  <si>
    <t>事业人员绩效奖励</t>
  </si>
  <si>
    <t>530113241100002263951</t>
  </si>
  <si>
    <t>编外聘用人员支出</t>
  </si>
  <si>
    <t>30199</t>
  </si>
  <si>
    <t>其他工资福利支出</t>
  </si>
  <si>
    <t>530113251100003708302</t>
  </si>
  <si>
    <t>离退休生活补助</t>
  </si>
  <si>
    <t>30305</t>
  </si>
  <si>
    <t>生活补助</t>
  </si>
  <si>
    <t>530113251100003708340</t>
  </si>
  <si>
    <t>离退休公用经费</t>
  </si>
  <si>
    <t>30299</t>
  </si>
  <si>
    <t>其他商品和服务支出</t>
  </si>
  <si>
    <t>530113251100003708363</t>
  </si>
  <si>
    <t>遗属补助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</si>
  <si>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</si>
  <si>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</si>
  <si>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</si>
  <si>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</si>
  <si>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</si>
  <si>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</si>
  <si>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</si>
  <si>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民生类</t>
  </si>
  <si>
    <t>530113231100001272659</t>
  </si>
  <si>
    <t>学费、住宿费补助资金</t>
  </si>
  <si>
    <t>30201</t>
  </si>
  <si>
    <t>办公费</t>
  </si>
  <si>
    <t>530113241100002965036</t>
  </si>
  <si>
    <t>义务教育课后服务经费</t>
  </si>
  <si>
    <t>事业发展类</t>
  </si>
  <si>
    <t>530113251100003696485</t>
  </si>
  <si>
    <t>单位资金收支专户利息资金</t>
  </si>
  <si>
    <t>39999</t>
  </si>
  <si>
    <t>预算05-2表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</si>
  <si>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</si>
  <si>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</si>
  <si>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</si>
  <si>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</si>
  <si>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</si>
  <si>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</si>
  <si>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</si>
  <si>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</si>
  <si>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</si>
  <si>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为促进中小学生健康成长、帮助家长解决按时接送学生困难，进一步增强教育服务能力、使人民群众具有更多获得感和幸福感。根据《关于推进昆明市小学生课后服务的工作意见》昆教体办发〔2019〕237号（以此件为准）的要求，结合我区实际，在东川区中小学开展3点半课后服务工作，预算2025年中小学生课后服务经费财政拨款资金数额。</t>
  </si>
  <si>
    <t>产出指标</t>
  </si>
  <si>
    <t>数量指标</t>
  </si>
  <si>
    <t>中小学生课后服务天数</t>
  </si>
  <si>
    <t>=</t>
  </si>
  <si>
    <t>200</t>
  </si>
  <si>
    <t>天</t>
  </si>
  <si>
    <t>定量指标</t>
  </si>
  <si>
    <t>按学年度40周计算，一周5天，一年课后服务天数 为200天</t>
  </si>
  <si>
    <t>质量指标</t>
  </si>
  <si>
    <t>东川区中小学生课后服务效果</t>
  </si>
  <si>
    <t>教育教学质量得到提升</t>
  </si>
  <si>
    <t>%</t>
  </si>
  <si>
    <t>定性指标</t>
  </si>
  <si>
    <t>东川区中小学生课后服务效果教育教学质量得到提升</t>
  </si>
  <si>
    <t>成本指标</t>
  </si>
  <si>
    <t>经济成本指标</t>
  </si>
  <si>
    <t>505400</t>
  </si>
  <si>
    <t>元</t>
  </si>
  <si>
    <t>2024年秋和2025年春季学期参加课后服务的义务教育学生人数</t>
  </si>
  <si>
    <t>效益指标</t>
  </si>
  <si>
    <t>经济效益</t>
  </si>
  <si>
    <t>帮助家长解决按时接送学生困难</t>
  </si>
  <si>
    <t>有所减轻</t>
  </si>
  <si>
    <t>家长接送学生困难有所减轻</t>
  </si>
  <si>
    <t>社会效益</t>
  </si>
  <si>
    <t>对提升教育教学质量起到的作用</t>
  </si>
  <si>
    <t>得到提升</t>
  </si>
  <si>
    <t>东川区教育教学质量得长提升</t>
  </si>
  <si>
    <t>可持续影响</t>
  </si>
  <si>
    <t>延长中小学生在校读书时间</t>
  </si>
  <si>
    <t>得到延长</t>
  </si>
  <si>
    <t>中小学生在校读书时间得到延长</t>
  </si>
  <si>
    <t>满意度指标</t>
  </si>
  <si>
    <t>服务对象满意度</t>
  </si>
  <si>
    <t>家长满意度</t>
  </si>
  <si>
    <t>85</t>
  </si>
  <si>
    <t>通过问卷调查等方式统计</t>
  </si>
  <si>
    <t>学生满意度</t>
  </si>
  <si>
    <t>做好2025年单位收支资金收支专户的缴交工作，按照上级管理要求，在本年预算数中纳入预算才能生成指标，2025年的利息收入才能缴交。</t>
  </si>
  <si>
    <t>时效指标</t>
  </si>
  <si>
    <t>项目完成时间</t>
  </si>
  <si>
    <t>当年完成</t>
  </si>
  <si>
    <t>&gt;=</t>
  </si>
  <si>
    <t>1500</t>
  </si>
  <si>
    <t>参照上一年利息收入</t>
  </si>
  <si>
    <t>提升资金使用效率</t>
  </si>
  <si>
    <t>群众满意度</t>
  </si>
  <si>
    <t>90</t>
  </si>
  <si>
    <t xml:space="preserve">    做好2025年普通高中学费、住宿费的缴交工作，弥补学校办公费、水费、电费、教师培训等费用的不足，以保障学校正常运转。按照东川区社会发展和改革局核定收费标准进行收费，普通高中学生每学期学费为400元、住宿费为80元。2025年春季学期按照932名学生预算，秋季学期按照988名学生预算。</t>
  </si>
  <si>
    <t>资金完成年度</t>
  </si>
  <si>
    <t>2025</t>
  </si>
  <si>
    <t>年</t>
  </si>
  <si>
    <t>2025年学费、住宿费预算</t>
  </si>
  <si>
    <t>921600</t>
  </si>
  <si>
    <t>按照2025年普通高中学生人数测算，2025年春季学期932人，秋季学期960人测算，每学期学费400元/生、住宿费80元/生。</t>
  </si>
  <si>
    <t>改善学校办学条件</t>
  </si>
  <si>
    <t>得到改善</t>
  </si>
  <si>
    <t>师生满意度</t>
  </si>
  <si>
    <t>预算06表</t>
  </si>
  <si>
    <t>政府性基金预算支出预算表</t>
  </si>
  <si>
    <t>单位名称：昆明市发展和改革委员会</t>
  </si>
  <si>
    <t>政府性基金预算支出</t>
  </si>
  <si>
    <t>备注：昆明市东川区第三中学2025年度无政府性基金预算支出情况，此表无数据。</t>
  </si>
  <si>
    <t>预算07表</t>
  </si>
  <si>
    <t>预算项目</t>
  </si>
  <si>
    <t>采购项目</t>
  </si>
  <si>
    <t>采购品目</t>
  </si>
  <si>
    <t>计量
单位</t>
  </si>
  <si>
    <t>数量</t>
  </si>
  <si>
    <t>面向中小企业预留资金</t>
  </si>
  <si>
    <t>政府性基金</t>
  </si>
  <si>
    <t>国有资本经营收益</t>
  </si>
  <si>
    <t>财政专户管理的收入</t>
  </si>
  <si>
    <t>单位自筹</t>
  </si>
  <si>
    <t>备注：当面向中小企业预留资金大于合计时，面向中小企业预留资金为三年预计数。</t>
  </si>
  <si>
    <t>备注：昆明市东川区第三中学2025年度无政府采购预算支出情况，此表无数据。</t>
  </si>
  <si>
    <t>预算08表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</si>
  <si>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</si>
  <si>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</si>
  <si>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</si>
  <si>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</si>
  <si>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</si>
  <si>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</si>
  <si>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备注：昆明市东川区第三中学2025年度无部门政府购买服务预算支出情况，此表无数据。</t>
  </si>
  <si>
    <t>预算09-1表</t>
  </si>
  <si>
    <t>单位名称（项目）</t>
  </si>
  <si>
    <t>地区</t>
  </si>
  <si>
    <t>备注：昆明市东川区第三中学2025年度无对下转移支付预算支出情况，此表无数据。</t>
  </si>
  <si>
    <t>预算09-2表</t>
  </si>
  <si>
    <t>备注：昆明市东川区第三中学2025年度无对下转移支付绩效目标支出情况，此表无数据。</t>
  </si>
  <si>
    <t xml:space="preserve">预算10表
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</si>
  <si>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</si>
  <si>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</si>
  <si>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</si>
  <si>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</si>
  <si>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</si>
  <si>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</si>
  <si>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</si>
  <si>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备注：昆明市东川区第三中学2025年度无新增资产配置预算支出情况，此表无数据。</t>
  </si>
  <si>
    <t>预算11表</t>
  </si>
  <si>
    <t>上级补助</t>
  </si>
  <si>
    <t>备注：昆明市东川区第三中学2025年度无上级补助项目支出预算支出情况，此表无数据。</t>
  </si>
  <si>
    <t>预算12表</t>
  </si>
  <si>
    <t>项目级次</t>
  </si>
  <si>
    <t/>
  </si>
  <si>
    <t>备注：昆明市东川区第三中学2025年度部门项目中期规划预算支出情况，此表无数据。</t>
  </si>
  <si>
    <t>预算13表</t>
  </si>
  <si>
    <t>2025年部门整体支出绩效目标</t>
  </si>
  <si>
    <t>单位名称：昆明市东川区第三中学</t>
  </si>
  <si>
    <t>部门编码</t>
  </si>
  <si>
    <t>部门名称</t>
  </si>
  <si>
    <t>内容</t>
  </si>
  <si>
    <t>说明</t>
  </si>
  <si>
    <t>部门总体目标</t>
  </si>
  <si>
    <t>部门职责</t>
  </si>
  <si>
    <t>认真贯彻党和国家的教育方针政策，深化教育改革，开展初、高中学历教育，促进基础教育发展及相关社会服务。</t>
  </si>
  <si>
    <r>
      <rPr>
        <sz val="11"/>
        <color rgb="FF000000"/>
        <rFont val="宋体"/>
        <charset val="134"/>
      </rPr>
      <t xml:space="preserve">总体绩效目标
</t>
    </r>
    <r>
      <rPr>
        <sz val="10"/>
        <color rgb="FF000000"/>
        <rFont val="宋体"/>
        <charset val="134"/>
      </rPr>
      <t>（2025-2027年期间）</t>
    </r>
  </si>
  <si>
    <t>昆明市东川区第三中学于2020年5月批准成立，为昆明市东川区教育体育局所属公益一类全额拨款事业单位，与昆明市第三中学共享教育资源。学校现有编制104个，在编人员104人，学生1613人，其中：高中学生926人，初中学生687人，共有5个年级，32个教学班。在师生的共同努力下，2024年第二届毕业生一本率超21.69%，二本率超过80%。2025年将招收初中第三届学生，为全区教育发展注入新的活力。在六年的时间内争创云南省一级三等完全中学。</t>
  </si>
  <si>
    <t>部门年度目标</t>
  </si>
  <si>
    <t>预算年度（2025年）
绩效目标</t>
  </si>
  <si>
    <t>认真贯彻党和国家的教育方针政策，深化教育改革，开展高学历教育，促进基础教育发展及相关社会服务，积极推进教育改革和创新，提供优质教育资源。认真抓好教育教学，优化教育资源配置，推进素质教育的全面发展，为地区教育发展发挥模范带头作用，认真做好2025年招生工作及高考相关工作。</t>
  </si>
  <si>
    <t>部门年度重点工作任务</t>
  </si>
  <si>
    <t>一级项目管理</t>
  </si>
  <si>
    <t>主要内容</t>
  </si>
  <si>
    <t>对应项目</t>
  </si>
  <si>
    <t>预算申报金额（元）</t>
  </si>
  <si>
    <t>总额</t>
  </si>
  <si>
    <t>财政拨款</t>
  </si>
  <si>
    <t>其他资金</t>
  </si>
  <si>
    <t>2025年昆明市东川区第三中学工资福利支出</t>
  </si>
  <si>
    <t>工资福利支出</t>
  </si>
  <si>
    <t>2025年昆明市东川区第三中学商品和服务支出</t>
  </si>
  <si>
    <t>商品和服务支出</t>
  </si>
  <si>
    <t>2026年昆明市东川区第三中学对个人和家庭补助支出</t>
  </si>
  <si>
    <t>对个人和家庭补助支出</t>
  </si>
  <si>
    <t>部门整体支出绩效指标</t>
  </si>
  <si>
    <t>绩效指标</t>
  </si>
  <si>
    <t>评（扣）分标准</t>
  </si>
  <si>
    <t>绩效指标设定依据及指标值数据来源</t>
  </si>
  <si>
    <t xml:space="preserve">二级指标 </t>
  </si>
  <si>
    <t>在职教职工人数</t>
  </si>
  <si>
    <t>104</t>
  </si>
  <si>
    <t>人</t>
  </si>
  <si>
    <t>学校在职职工统计</t>
  </si>
  <si>
    <t>保障104名教师正常办公和生活</t>
  </si>
  <si>
    <t>昆明市东川区第三中学2025年工作任务目标</t>
  </si>
  <si>
    <t>在校学生人数</t>
  </si>
  <si>
    <t>1613</t>
  </si>
  <si>
    <t>学校2022年秋学生人数统计</t>
  </si>
  <si>
    <t>保障全校1613名学生正常教学秩序</t>
  </si>
  <si>
    <t>保证教育教学设备正常运转</t>
  </si>
  <si>
    <t>100%</t>
  </si>
  <si>
    <t>学校基本支出预算经费</t>
  </si>
  <si>
    <t>学校各项管理正常运转</t>
  </si>
  <si>
    <t>及时完成工资等支付</t>
  </si>
  <si>
    <t>每月发放一次教职工工资</t>
  </si>
  <si>
    <t>及时上缴各类社保资金</t>
  </si>
  <si>
    <t>基本支出社会保障缴费要求</t>
  </si>
  <si>
    <t>每月15日前足额上缴单位承担部分</t>
  </si>
  <si>
    <t>及时发放普通高中学学生资助</t>
  </si>
  <si>
    <t>学生资助和预算相关要求</t>
  </si>
  <si>
    <t>收到相关款项后按时足额发放</t>
  </si>
  <si>
    <t>有效开展学校教育活动</t>
  </si>
  <si>
    <t>学校公用经费</t>
  </si>
  <si>
    <t>规范使用公用经费</t>
  </si>
  <si>
    <t>生态效益指标</t>
  </si>
  <si>
    <t>促进地区教育发展，培养优秀学生</t>
  </si>
  <si>
    <t>&gt;</t>
  </si>
  <si>
    <t>95%以上的学生能够比上一学期认知和礼仪有提高</t>
  </si>
  <si>
    <t>上级教育主管部门的考核评价结果</t>
  </si>
  <si>
    <t>根据学校目标考核认定</t>
  </si>
  <si>
    <t>可持续影响指标</t>
  </si>
  <si>
    <t>保持学校教学水平，让学生养成良好的学习生活习惯</t>
  </si>
  <si>
    <t>95%以上的学生能够在老师的指导下安质按量的完成学习任务</t>
  </si>
  <si>
    <t>教育部门职责要求</t>
  </si>
  <si>
    <t>通过学校教育，不断提高人口素质</t>
  </si>
  <si>
    <t>社会效益指标</t>
  </si>
  <si>
    <t>提高全民重视教育的程度。</t>
  </si>
  <si>
    <t>90%以上的家庭重视教育，知道教育提升人的素质</t>
  </si>
  <si>
    <t>社会效益调查</t>
  </si>
  <si>
    <t>通过问卷调查</t>
  </si>
  <si>
    <t>经济效益指标</t>
  </si>
  <si>
    <t>通过项目的实施，提高办学条件。</t>
  </si>
  <si>
    <t>完成高中阶段的教学任务，收支基本平衡。</t>
  </si>
  <si>
    <t>执行区财政预算相关要求</t>
  </si>
  <si>
    <t>根据实际执行情况调整</t>
  </si>
  <si>
    <t>服务对象满意度指标</t>
  </si>
  <si>
    <t xml:space="preserve">提高教育教学质量，争办社会满意、家长放心的教育。
</t>
  </si>
  <si>
    <t>95%</t>
  </si>
  <si>
    <t>问卷测评结果统计</t>
  </si>
  <si>
    <t>家长、学生、社会问卷调查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</si>
</sst>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-#,##0.00;;@"/>
    <numFmt numFmtId="177" formatCode="hh:mm:ss"/>
    <numFmt numFmtId="178" formatCode="yyyy/mm/dd"/>
    <numFmt numFmtId="179" formatCode="yyyy/mm/dd\ hh:mm:ss"/>
    <numFmt numFmtId="180" formatCode="#,##0;\-#,##0;;@"/>
    <numFmt numFmtId="181" formatCode="###,###,###,###,##0.00;[=0]&quot;&quot;"/>
  </numFmts>
  <fonts count="44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20"/>
      <color indexed="8"/>
      <name val="宋体"/>
      <charset val="134"/>
    </font>
    <font>
      <sz val="9"/>
      <color rgb="FF000000"/>
      <name val="宋体"/>
      <charset val="134"/>
    </font>
    <font>
      <b/>
      <sz val="24"/>
      <color rgb="FF000000"/>
      <name val="宋体"/>
      <charset val="134"/>
    </font>
    <font>
      <sz val="10"/>
      <color rgb="FF000000"/>
      <name val="宋体"/>
      <charset val="134"/>
    </font>
    <font>
      <b/>
      <sz val="10"/>
      <color rgb="FF000000"/>
      <name val="宋体"/>
      <charset val="134"/>
    </font>
    <font>
      <sz val="9"/>
      <color indexed="8"/>
      <name val="宋体"/>
      <charset val="134"/>
    </font>
    <font>
      <sz val="11"/>
      <color rgb="FF000000"/>
      <name val="宋体"/>
      <charset val="134"/>
    </font>
    <font>
      <b/>
      <sz val="11"/>
      <color indexed="8"/>
      <name val="宋体"/>
      <charset val="134"/>
    </font>
    <font>
      <sz val="12"/>
      <color indexed="8"/>
      <name val="宋体"/>
      <charset val="134"/>
    </font>
    <font>
      <sz val="10"/>
      <color indexed="8"/>
      <name val="宋体"/>
      <charset val="134"/>
    </font>
    <font>
      <b/>
      <sz val="23"/>
      <color rgb="FF000000"/>
      <name val="宋体"/>
      <charset val="134"/>
    </font>
    <font>
      <sz val="10"/>
      <name val="宋体"/>
      <charset val="134"/>
    </font>
    <font>
      <sz val="9"/>
      <color theme="1"/>
      <name val="宋体"/>
      <charset val="134"/>
    </font>
    <font>
      <sz val="10"/>
      <color rgb="FF000000"/>
      <name val="Arial"/>
      <charset val="134"/>
    </font>
    <font>
      <b/>
      <sz val="23.95"/>
      <color rgb="FF000000"/>
      <name val="宋体"/>
      <charset val="134"/>
    </font>
    <font>
      <b/>
      <sz val="22"/>
      <color rgb="FF000000"/>
      <name val="宋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b/>
      <sz val="18"/>
      <color rgb="FF000000"/>
      <name val="宋体"/>
      <charset val="134"/>
    </font>
    <font>
      <sz val="9.75"/>
      <color rgb="FF000000"/>
      <name val="SimSun"/>
      <charset val="134"/>
    </font>
    <font>
      <b/>
      <sz val="9"/>
      <color rgb="FF000000"/>
      <name val="宋体"/>
      <charset val="134"/>
    </font>
    <font>
      <b/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3" borderId="22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23" applyNumberFormat="0" applyFill="0" applyAlignment="0" applyProtection="0">
      <alignment vertical="center"/>
    </xf>
    <xf numFmtId="0" fontId="30" fillId="0" borderId="23" applyNumberFormat="0" applyFill="0" applyAlignment="0" applyProtection="0">
      <alignment vertical="center"/>
    </xf>
    <xf numFmtId="0" fontId="31" fillId="0" borderId="24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4" borderId="25" applyNumberFormat="0" applyAlignment="0" applyProtection="0">
      <alignment vertical="center"/>
    </xf>
    <xf numFmtId="0" fontId="33" fillId="5" borderId="26" applyNumberFormat="0" applyAlignment="0" applyProtection="0">
      <alignment vertical="center"/>
    </xf>
    <xf numFmtId="0" fontId="34" fillId="5" borderId="25" applyNumberFormat="0" applyAlignment="0" applyProtection="0">
      <alignment vertical="center"/>
    </xf>
    <xf numFmtId="0" fontId="35" fillId="6" borderId="27" applyNumberFormat="0" applyAlignment="0" applyProtection="0">
      <alignment vertical="center"/>
    </xf>
    <xf numFmtId="0" fontId="36" fillId="0" borderId="28" applyNumberFormat="0" applyFill="0" applyAlignment="0" applyProtection="0">
      <alignment vertical="center"/>
    </xf>
    <xf numFmtId="0" fontId="37" fillId="0" borderId="29" applyNumberFormat="0" applyFill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42" fillId="31" borderId="0" applyNumberFormat="0" applyBorder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  <xf numFmtId="176" fontId="43" fillId="0" borderId="13">
      <alignment horizontal="right" vertical="center"/>
    </xf>
    <xf numFmtId="49" fontId="43" fillId="0" borderId="13">
      <alignment horizontal="left" vertical="center" wrapText="1"/>
    </xf>
    <xf numFmtId="176" fontId="43" fillId="0" borderId="13">
      <alignment horizontal="right" vertical="center"/>
    </xf>
    <xf numFmtId="177" fontId="43" fillId="0" borderId="13">
      <alignment horizontal="right" vertical="center"/>
    </xf>
    <xf numFmtId="178" fontId="43" fillId="0" borderId="13">
      <alignment horizontal="right" vertical="center"/>
    </xf>
    <xf numFmtId="179" fontId="43" fillId="0" borderId="13">
      <alignment horizontal="right" vertical="center"/>
    </xf>
    <xf numFmtId="10" fontId="43" fillId="0" borderId="13">
      <alignment horizontal="right" vertical="center"/>
    </xf>
    <xf numFmtId="180" fontId="43" fillId="0" borderId="13">
      <alignment horizontal="right" vertical="center"/>
    </xf>
    <xf numFmtId="0" fontId="43" fillId="0" borderId="0">
      <alignment vertical="top"/>
      <protection locked="0"/>
    </xf>
    <xf numFmtId="0" fontId="13" fillId="0" borderId="0"/>
    <xf numFmtId="0" fontId="13" fillId="0" borderId="0"/>
  </cellStyleXfs>
  <cellXfs count="238">
    <xf numFmtId="0" fontId="0" fillId="0" borderId="0" xfId="0" applyFont="1" applyBorder="1"/>
    <xf numFmtId="0" fontId="1" fillId="0" borderId="0" xfId="0" applyFont="1" applyFill="1" applyBorder="1" applyAlignment="1"/>
    <xf numFmtId="0" fontId="2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 applyProtection="1">
      <alignment horizontal="left" vertical="center" wrapText="1"/>
    </xf>
    <xf numFmtId="0" fontId="4" fillId="0" borderId="2" xfId="0" applyFont="1" applyFill="1" applyBorder="1" applyAlignment="1" applyProtection="1">
      <alignment horizontal="left" vertical="center" wrapText="1"/>
    </xf>
    <xf numFmtId="0" fontId="4" fillId="0" borderId="2" xfId="0" applyFont="1" applyFill="1" applyBorder="1" applyAlignment="1" applyProtection="1">
      <alignment horizontal="left" vertical="center"/>
    </xf>
    <xf numFmtId="0" fontId="5" fillId="0" borderId="3" xfId="0" applyFont="1" applyFill="1" applyBorder="1" applyAlignment="1" applyProtection="1">
      <alignment horizontal="center" vertical="center"/>
    </xf>
    <xf numFmtId="0" fontId="5" fillId="0" borderId="4" xfId="0" applyFont="1" applyFill="1" applyBorder="1" applyAlignment="1" applyProtection="1">
      <alignment horizontal="left" vertical="center"/>
    </xf>
    <xf numFmtId="0" fontId="6" fillId="0" borderId="5" xfId="0" applyFont="1" applyFill="1" applyBorder="1" applyAlignment="1" applyProtection="1">
      <alignment horizontal="left" vertical="center"/>
    </xf>
    <xf numFmtId="0" fontId="6" fillId="0" borderId="6" xfId="0" applyFont="1" applyFill="1" applyBorder="1" applyAlignment="1" applyProtection="1">
      <alignment horizontal="left" vertical="center"/>
    </xf>
    <xf numFmtId="0" fontId="5" fillId="0" borderId="4" xfId="0" applyFont="1" applyFill="1" applyBorder="1" applyAlignment="1" applyProtection="1">
      <alignment horizontal="center" vertical="center"/>
    </xf>
    <xf numFmtId="0" fontId="5" fillId="0" borderId="5" xfId="0" applyFont="1" applyFill="1" applyBorder="1" applyAlignment="1" applyProtection="1">
      <alignment horizontal="left" vertical="center" wrapText="1"/>
    </xf>
    <xf numFmtId="0" fontId="1" fillId="0" borderId="7" xfId="0" applyFont="1" applyFill="1" applyBorder="1" applyAlignment="1">
      <alignment horizontal="center" vertical="center"/>
    </xf>
    <xf numFmtId="49" fontId="1" fillId="0" borderId="7" xfId="0" applyNumberFormat="1" applyFont="1" applyFill="1" applyBorder="1" applyAlignment="1">
      <alignment horizontal="center" vertical="center" wrapText="1"/>
    </xf>
    <xf numFmtId="49" fontId="7" fillId="0" borderId="8" xfId="0" applyNumberFormat="1" applyFont="1" applyFill="1" applyBorder="1" applyAlignment="1">
      <alignment horizontal="left" vertical="center" wrapText="1"/>
    </xf>
    <xf numFmtId="49" fontId="8" fillId="0" borderId="7" xfId="0" applyNumberFormat="1" applyFont="1" applyFill="1" applyBorder="1" applyAlignment="1">
      <alignment horizontal="center" vertical="center" wrapText="1"/>
    </xf>
    <xf numFmtId="0" fontId="1" fillId="0" borderId="7" xfId="0" applyNumberFormat="1" applyFont="1" applyFill="1" applyBorder="1" applyAlignment="1">
      <alignment horizontal="center" vertical="center" wrapText="1"/>
    </xf>
    <xf numFmtId="0" fontId="7" fillId="0" borderId="8" xfId="0" applyNumberFormat="1" applyFont="1" applyFill="1" applyBorder="1" applyAlignment="1">
      <alignment horizontal="left" vertical="center" wrapText="1"/>
    </xf>
    <xf numFmtId="0" fontId="9" fillId="0" borderId="7" xfId="0" applyFont="1" applyFill="1" applyBorder="1" applyAlignment="1">
      <alignment horizontal="left" vertical="center"/>
    </xf>
    <xf numFmtId="49" fontId="1" fillId="0" borderId="9" xfId="0" applyNumberFormat="1" applyFont="1" applyFill="1" applyBorder="1" applyAlignment="1">
      <alignment horizontal="center" vertical="center" wrapText="1"/>
    </xf>
    <xf numFmtId="49" fontId="1" fillId="0" borderId="10" xfId="0" applyNumberFormat="1" applyFont="1" applyFill="1" applyBorder="1" applyAlignment="1">
      <alignment horizontal="center" vertical="center" wrapText="1"/>
    </xf>
    <xf numFmtId="49" fontId="1" fillId="0" borderId="11" xfId="0" applyNumberFormat="1" applyFont="1" applyFill="1" applyBorder="1" applyAlignment="1">
      <alignment horizontal="center" vertical="center" wrapText="1"/>
    </xf>
    <xf numFmtId="49" fontId="1" fillId="0" borderId="12" xfId="0" applyNumberFormat="1" applyFont="1" applyFill="1" applyBorder="1" applyAlignment="1">
      <alignment horizontal="center" vertical="center" wrapText="1"/>
    </xf>
    <xf numFmtId="49" fontId="7" fillId="0" borderId="8" xfId="0" applyNumberFormat="1" applyFont="1" applyFill="1" applyBorder="1" applyAlignment="1">
      <alignment horizontal="center" vertical="center" wrapText="1"/>
    </xf>
    <xf numFmtId="181" fontId="7" fillId="0" borderId="7" xfId="0" applyNumberFormat="1" applyFont="1" applyFill="1" applyBorder="1" applyAlignment="1">
      <alignment horizontal="right" vertical="center" wrapText="1"/>
    </xf>
    <xf numFmtId="176" fontId="3" fillId="0" borderId="13" xfId="51" applyFont="1" applyFill="1" applyBorder="1" applyAlignment="1">
      <alignment horizontal="right" vertical="center"/>
    </xf>
    <xf numFmtId="0" fontId="9" fillId="0" borderId="1" xfId="0" applyFont="1" applyFill="1" applyBorder="1" applyAlignment="1">
      <alignment horizontal="left" vertical="center"/>
    </xf>
    <xf numFmtId="0" fontId="9" fillId="0" borderId="7" xfId="0" applyFont="1" applyFill="1" applyBorder="1" applyAlignment="1">
      <alignment horizontal="center" vertical="center"/>
    </xf>
    <xf numFmtId="49" fontId="10" fillId="0" borderId="7" xfId="59" applyNumberFormat="1" applyFont="1" applyFill="1" applyBorder="1" applyAlignment="1">
      <alignment horizontal="center" vertical="center" wrapText="1"/>
    </xf>
    <xf numFmtId="49" fontId="10" fillId="0" borderId="7" xfId="59" applyNumberFormat="1" applyFont="1" applyFill="1" applyBorder="1" applyAlignment="1">
      <alignment horizontal="center" vertical="center"/>
    </xf>
    <xf numFmtId="49" fontId="10" fillId="0" borderId="7" xfId="59" applyNumberFormat="1" applyFont="1" applyFill="1" applyBorder="1" applyAlignment="1">
      <alignment vertical="center" wrapText="1"/>
    </xf>
    <xf numFmtId="49" fontId="7" fillId="0" borderId="8" xfId="59" applyNumberFormat="1" applyFont="1" applyFill="1" applyBorder="1" applyAlignment="1">
      <alignment horizontal="left" vertical="center" wrapText="1"/>
    </xf>
    <xf numFmtId="49" fontId="7" fillId="0" borderId="8" xfId="59" applyNumberFormat="1" applyFont="1" applyFill="1" applyBorder="1" applyAlignment="1">
      <alignment horizontal="center" vertical="center" wrapText="1"/>
    </xf>
    <xf numFmtId="49" fontId="7" fillId="0" borderId="8" xfId="59" applyNumberFormat="1" applyFont="1" applyFill="1" applyBorder="1" applyAlignment="1">
      <alignment vertical="center" wrapText="1"/>
    </xf>
    <xf numFmtId="0" fontId="11" fillId="0" borderId="0" xfId="58" applyNumberFormat="1" applyFont="1" applyFill="1" applyBorder="1" applyAlignment="1" applyProtection="1">
      <alignment horizontal="right" vertical="center"/>
    </xf>
    <xf numFmtId="0" fontId="3" fillId="0" borderId="2" xfId="0" applyFont="1" applyFill="1" applyBorder="1" applyAlignment="1" applyProtection="1">
      <alignment horizontal="right" vertical="center" wrapText="1"/>
    </xf>
    <xf numFmtId="49" fontId="1" fillId="0" borderId="7" xfId="0" applyNumberFormat="1" applyFont="1" applyFill="1" applyBorder="1" applyAlignment="1">
      <alignment vertical="center" wrapText="1"/>
    </xf>
    <xf numFmtId="0" fontId="1" fillId="0" borderId="7" xfId="0" applyNumberFormat="1" applyFont="1" applyFill="1" applyBorder="1" applyAlignment="1">
      <alignment vertical="center" wrapText="1"/>
    </xf>
    <xf numFmtId="0" fontId="0" fillId="0" borderId="0" xfId="0" applyFont="1" applyBorder="1" applyAlignment="1">
      <alignment horizontal="center" vertical="center"/>
    </xf>
    <xf numFmtId="49" fontId="5" fillId="0" borderId="0" xfId="0" applyNumberFormat="1" applyFont="1" applyBorder="1"/>
    <xf numFmtId="0" fontId="3" fillId="0" borderId="0" xfId="0" applyFont="1" applyBorder="1" applyAlignment="1" applyProtection="1">
      <alignment horizontal="right" vertical="center"/>
      <protection locked="0"/>
    </xf>
    <xf numFmtId="0" fontId="12" fillId="0" borderId="0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left" vertical="center"/>
      <protection locked="0"/>
    </xf>
    <xf numFmtId="0" fontId="8" fillId="0" borderId="0" xfId="0" applyFont="1" applyBorder="1" applyAlignment="1">
      <alignment horizontal="left" vertical="center"/>
    </xf>
    <xf numFmtId="0" fontId="8" fillId="0" borderId="0" xfId="0" applyFont="1" applyBorder="1"/>
    <xf numFmtId="0" fontId="3" fillId="0" borderId="0" xfId="0" applyFont="1" applyBorder="1" applyAlignment="1" applyProtection="1">
      <alignment horizontal="right"/>
      <protection locked="0"/>
    </xf>
    <xf numFmtId="0" fontId="8" fillId="0" borderId="14" xfId="0" applyFont="1" applyBorder="1" applyAlignment="1" applyProtection="1">
      <alignment horizontal="center" vertical="center" wrapText="1"/>
      <protection locked="0"/>
    </xf>
    <xf numFmtId="0" fontId="8" fillId="0" borderId="14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18" xfId="0" applyFont="1" applyBorder="1" applyAlignment="1" applyProtection="1">
      <alignment horizontal="center" vertical="center" wrapText="1"/>
      <protection locked="0"/>
    </xf>
    <xf numFmtId="0" fontId="8" fillId="0" borderId="18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/>
    </xf>
    <xf numFmtId="0" fontId="8" fillId="2" borderId="3" xfId="0" applyFont="1" applyFill="1" applyBorder="1" applyAlignment="1" applyProtection="1">
      <alignment horizontal="center" vertical="center" wrapText="1"/>
      <protection locked="0"/>
    </xf>
    <xf numFmtId="0" fontId="8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3" fillId="2" borderId="13" xfId="0" applyFont="1" applyFill="1" applyBorder="1" applyAlignment="1" applyProtection="1">
      <alignment horizontal="left" vertical="center" wrapText="1"/>
      <protection locked="0"/>
    </xf>
    <xf numFmtId="0" fontId="3" fillId="0" borderId="13" xfId="0" applyFont="1" applyBorder="1" applyAlignment="1" applyProtection="1">
      <alignment horizontal="left" vertical="center"/>
      <protection locked="0"/>
    </xf>
    <xf numFmtId="4" fontId="3" fillId="0" borderId="13" xfId="0" applyNumberFormat="1" applyFont="1" applyBorder="1" applyAlignment="1" applyProtection="1">
      <alignment horizontal="right" vertical="center" wrapText="1"/>
      <protection locked="0"/>
    </xf>
    <xf numFmtId="0" fontId="3" fillId="0" borderId="15" xfId="0" applyFont="1" applyBorder="1" applyAlignment="1" applyProtection="1">
      <alignment horizontal="center" vertical="center" wrapText="1"/>
      <protection locked="0"/>
    </xf>
    <xf numFmtId="0" fontId="3" fillId="0" borderId="16" xfId="0" applyFont="1" applyBorder="1" applyAlignment="1" applyProtection="1">
      <alignment horizontal="left" vertical="center" wrapText="1"/>
      <protection locked="0"/>
    </xf>
    <xf numFmtId="0" fontId="3" fillId="0" borderId="17" xfId="0" applyFont="1" applyBorder="1" applyAlignment="1" applyProtection="1">
      <alignment horizontal="left" vertical="center" wrapText="1"/>
      <protection locked="0"/>
    </xf>
    <xf numFmtId="0" fontId="13" fillId="0" borderId="0" xfId="57" applyFont="1" applyFill="1" applyBorder="1" applyAlignment="1" applyProtection="1"/>
    <xf numFmtId="0" fontId="8" fillId="2" borderId="14" xfId="0" applyFont="1" applyFill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3" fillId="0" borderId="13" xfId="0" applyFont="1" applyBorder="1" applyAlignment="1">
      <alignment horizontal="left" vertical="center" wrapText="1"/>
    </xf>
    <xf numFmtId="4" fontId="3" fillId="0" borderId="13" xfId="0" applyNumberFormat="1" applyFont="1" applyBorder="1" applyAlignment="1">
      <alignment horizontal="right" vertical="center" wrapText="1"/>
    </xf>
    <xf numFmtId="0" fontId="3" fillId="0" borderId="13" xfId="0" applyFont="1" applyBorder="1" applyAlignment="1" applyProtection="1">
      <alignment horizontal="left" vertical="center" wrapText="1"/>
      <protection locked="0"/>
    </xf>
    <xf numFmtId="0" fontId="5" fillId="0" borderId="15" xfId="0" applyFont="1" applyBorder="1" applyAlignment="1" applyProtection="1">
      <alignment horizontal="center" vertical="center" wrapText="1"/>
      <protection locked="0"/>
    </xf>
    <xf numFmtId="0" fontId="3" fillId="0" borderId="16" xfId="0" applyFont="1" applyBorder="1" applyAlignment="1">
      <alignment horizontal="left" vertical="center"/>
    </xf>
    <xf numFmtId="0" fontId="3" fillId="2" borderId="17" xfId="0" applyFont="1" applyFill="1" applyBorder="1" applyAlignment="1">
      <alignment horizontal="left" vertical="center"/>
    </xf>
    <xf numFmtId="0" fontId="5" fillId="0" borderId="13" xfId="0" applyFont="1" applyBorder="1" applyAlignment="1" applyProtection="1">
      <alignment horizontal="center" vertical="center"/>
      <protection locked="0"/>
    </xf>
    <xf numFmtId="4" fontId="14" fillId="0" borderId="13" xfId="51" applyNumberFormat="1" applyFont="1" applyBorder="1">
      <alignment horizontal="right" vertical="center"/>
    </xf>
    <xf numFmtId="0" fontId="3" fillId="2" borderId="0" xfId="0" applyFont="1" applyFill="1" applyBorder="1" applyAlignment="1" applyProtection="1">
      <alignment horizontal="right" vertical="top" wrapText="1"/>
      <protection locked="0"/>
    </xf>
    <xf numFmtId="0" fontId="15" fillId="0" borderId="0" xfId="0" applyFont="1" applyBorder="1" applyAlignment="1" applyProtection="1">
      <alignment vertical="top"/>
      <protection locked="0"/>
    </xf>
    <xf numFmtId="0" fontId="15" fillId="0" borderId="0" xfId="0" applyFont="1" applyBorder="1" applyAlignment="1">
      <alignment vertical="top"/>
    </xf>
    <xf numFmtId="0" fontId="16" fillId="2" borderId="0" xfId="0" applyFont="1" applyFill="1" applyBorder="1" applyAlignment="1" applyProtection="1">
      <alignment horizontal="center" vertical="center" wrapText="1"/>
      <protection locked="0"/>
    </xf>
    <xf numFmtId="0" fontId="15" fillId="0" borderId="0" xfId="0" applyFont="1" applyBorder="1" applyProtection="1">
      <protection locked="0"/>
    </xf>
    <xf numFmtId="0" fontId="15" fillId="0" borderId="0" xfId="0" applyFont="1" applyBorder="1"/>
    <xf numFmtId="0" fontId="3" fillId="2" borderId="0" xfId="0" applyFont="1" applyFill="1" applyBorder="1" applyAlignment="1" applyProtection="1">
      <alignment horizontal="left" vertical="center" wrapText="1"/>
      <protection locked="0"/>
    </xf>
    <xf numFmtId="0" fontId="5" fillId="2" borderId="0" xfId="0" applyFont="1" applyFill="1" applyBorder="1" applyAlignment="1" applyProtection="1">
      <alignment horizontal="right" vertical="center"/>
      <protection locked="0"/>
    </xf>
    <xf numFmtId="0" fontId="5" fillId="2" borderId="0" xfId="0" applyFont="1" applyFill="1" applyBorder="1" applyAlignment="1" applyProtection="1">
      <alignment horizontal="right" vertical="center" wrapText="1"/>
      <protection locked="0"/>
    </xf>
    <xf numFmtId="0" fontId="5" fillId="0" borderId="13" xfId="0" applyFont="1" applyBorder="1" applyAlignment="1" applyProtection="1">
      <alignment horizontal="center" vertical="center" wrapText="1"/>
      <protection locked="0"/>
    </xf>
    <xf numFmtId="0" fontId="5" fillId="2" borderId="13" xfId="0" applyFont="1" applyFill="1" applyBorder="1" applyAlignment="1" applyProtection="1">
      <alignment horizontal="center" vertical="center"/>
      <protection locked="0"/>
    </xf>
    <xf numFmtId="0" fontId="5" fillId="2" borderId="13" xfId="0" applyFont="1" applyFill="1" applyBorder="1" applyAlignment="1" applyProtection="1">
      <alignment horizontal="center" vertical="center" wrapText="1"/>
      <protection locked="0"/>
    </xf>
    <xf numFmtId="0" fontId="5" fillId="2" borderId="13" xfId="0" applyFont="1" applyFill="1" applyBorder="1" applyAlignment="1" applyProtection="1">
      <alignment horizontal="right" vertical="center"/>
      <protection locked="0"/>
    </xf>
    <xf numFmtId="0" fontId="5" fillId="2" borderId="13" xfId="0" applyFont="1" applyFill="1" applyBorder="1" applyAlignment="1" applyProtection="1">
      <alignment horizontal="right" vertical="center" wrapText="1"/>
      <protection locked="0"/>
    </xf>
    <xf numFmtId="0" fontId="3" fillId="2" borderId="13" xfId="0" applyFont="1" applyFill="1" applyBorder="1" applyAlignment="1">
      <alignment horizontal="center" vertical="center" wrapText="1"/>
    </xf>
    <xf numFmtId="0" fontId="3" fillId="0" borderId="13" xfId="0" applyFont="1" applyBorder="1" applyAlignment="1" applyProtection="1">
      <alignment horizontal="center" vertical="center" wrapText="1"/>
      <protection locked="0"/>
    </xf>
    <xf numFmtId="0" fontId="3" fillId="0" borderId="13" xfId="0" applyFont="1" applyBorder="1" applyAlignment="1">
      <alignment horizontal="center" vertical="center" wrapText="1"/>
    </xf>
    <xf numFmtId="0" fontId="3" fillId="2" borderId="13" xfId="0" applyFont="1" applyFill="1" applyBorder="1" applyAlignment="1" applyProtection="1">
      <alignment horizontal="center" vertical="center" wrapText="1"/>
      <protection locked="0"/>
    </xf>
    <xf numFmtId="0" fontId="3" fillId="2" borderId="13" xfId="0" applyFont="1" applyFill="1" applyBorder="1" applyAlignment="1">
      <alignment horizontal="left" vertical="center" wrapText="1"/>
    </xf>
    <xf numFmtId="3" fontId="3" fillId="2" borderId="13" xfId="0" applyNumberFormat="1" applyFont="1" applyFill="1" applyBorder="1" applyAlignment="1" applyProtection="1">
      <alignment horizontal="right" vertical="center"/>
      <protection locked="0"/>
    </xf>
    <xf numFmtId="4" fontId="3" fillId="0" borderId="13" xfId="0" applyNumberFormat="1" applyFont="1" applyBorder="1" applyAlignment="1" applyProtection="1">
      <alignment horizontal="right" vertical="center"/>
      <protection locked="0"/>
    </xf>
    <xf numFmtId="0" fontId="3" fillId="0" borderId="13" xfId="0" applyFont="1" applyBorder="1" applyAlignment="1">
      <alignment horizontal="center" vertical="center"/>
    </xf>
    <xf numFmtId="0" fontId="3" fillId="0" borderId="13" xfId="0" applyFont="1" applyBorder="1" applyAlignment="1" applyProtection="1">
      <alignment horizontal="left"/>
      <protection locked="0"/>
    </xf>
    <xf numFmtId="0" fontId="3" fillId="0" borderId="13" xfId="0" applyFont="1" applyBorder="1" applyAlignment="1">
      <alignment horizontal="left"/>
    </xf>
    <xf numFmtId="0" fontId="3" fillId="2" borderId="13" xfId="0" applyFont="1" applyFill="1" applyBorder="1" applyAlignment="1">
      <alignment horizontal="right" vertical="center"/>
    </xf>
    <xf numFmtId="0" fontId="13" fillId="0" borderId="0" xfId="58" applyFill="1" applyAlignment="1">
      <alignment vertical="center"/>
    </xf>
    <xf numFmtId="0" fontId="3" fillId="2" borderId="0" xfId="0" applyFont="1" applyFill="1" applyBorder="1" applyAlignment="1" applyProtection="1">
      <alignment horizontal="right" vertical="center" wrapText="1"/>
      <protection locked="0"/>
    </xf>
    <xf numFmtId="0" fontId="17" fillId="0" borderId="0" xfId="0" applyFont="1" applyBorder="1" applyAlignment="1">
      <alignment horizontal="center" vertical="center"/>
    </xf>
    <xf numFmtId="0" fontId="12" fillId="0" borderId="0" xfId="0" applyFont="1" applyBorder="1" applyAlignment="1" applyProtection="1">
      <alignment horizontal="center" vertical="center"/>
      <protection locked="0"/>
    </xf>
    <xf numFmtId="0" fontId="8" fillId="0" borderId="13" xfId="0" applyFont="1" applyBorder="1" applyAlignment="1">
      <alignment horizontal="center" vertical="center" wrapText="1"/>
    </xf>
    <xf numFmtId="0" fontId="8" fillId="0" borderId="13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>
      <alignment vertical="center" wrapText="1"/>
    </xf>
    <xf numFmtId="0" fontId="3" fillId="2" borderId="13" xfId="0" applyFont="1" applyFill="1" applyBorder="1" applyAlignment="1" applyProtection="1">
      <alignment horizontal="center" vertical="center"/>
      <protection locked="0"/>
    </xf>
    <xf numFmtId="0" fontId="13" fillId="0" borderId="0" xfId="57" applyFont="1" applyFill="1" applyBorder="1" applyAlignment="1" applyProtection="1">
      <alignment vertical="center"/>
    </xf>
    <xf numFmtId="0" fontId="5" fillId="0" borderId="0" xfId="0" applyFont="1" applyBorder="1" applyAlignment="1">
      <alignment horizontal="right" vertical="center"/>
    </xf>
    <xf numFmtId="0" fontId="17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8" fillId="0" borderId="0" xfId="0" applyFont="1" applyBorder="1" applyAlignment="1">
      <alignment wrapText="1"/>
    </xf>
    <xf numFmtId="0" fontId="5" fillId="0" borderId="0" xfId="0" applyFont="1" applyBorder="1" applyAlignment="1">
      <alignment horizontal="right" wrapText="1"/>
    </xf>
    <xf numFmtId="0" fontId="5" fillId="0" borderId="0" xfId="0" applyFont="1" applyBorder="1" applyAlignment="1">
      <alignment wrapText="1"/>
    </xf>
    <xf numFmtId="0" fontId="8" fillId="0" borderId="19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/>
    </xf>
    <xf numFmtId="176" fontId="14" fillId="0" borderId="13" xfId="0" applyNumberFormat="1" applyFont="1" applyBorder="1" applyAlignment="1">
      <alignment horizontal="right" vertical="center"/>
    </xf>
    <xf numFmtId="0" fontId="8" fillId="0" borderId="17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5" fillId="0" borderId="0" xfId="0" applyFont="1" applyBorder="1" applyProtection="1">
      <protection locked="0"/>
    </xf>
    <xf numFmtId="0" fontId="12" fillId="0" borderId="0" xfId="0" applyFont="1" applyBorder="1" applyAlignment="1">
      <alignment horizontal="center" vertical="center" wrapText="1"/>
    </xf>
    <xf numFmtId="0" fontId="8" fillId="0" borderId="0" xfId="0" applyFont="1" applyBorder="1" applyProtection="1">
      <protection locked="0"/>
    </xf>
    <xf numFmtId="0" fontId="8" fillId="0" borderId="20" xfId="0" applyFont="1" applyBorder="1" applyAlignment="1" applyProtection="1">
      <alignment horizontal="center" vertical="center"/>
      <protection locked="0"/>
    </xf>
    <xf numFmtId="0" fontId="8" fillId="0" borderId="20" xfId="0" applyFont="1" applyBorder="1" applyAlignment="1">
      <alignment horizontal="center" vertical="center" wrapText="1"/>
    </xf>
    <xf numFmtId="0" fontId="8" fillId="0" borderId="21" xfId="0" applyFont="1" applyBorder="1" applyAlignment="1" applyProtection="1">
      <alignment horizontal="center" vertical="center"/>
      <protection locked="0"/>
    </xf>
    <xf numFmtId="0" fontId="8" fillId="0" borderId="21" xfId="0" applyFont="1" applyBorder="1" applyAlignment="1">
      <alignment horizontal="center" vertical="center" wrapText="1"/>
    </xf>
    <xf numFmtId="0" fontId="8" fillId="0" borderId="6" xfId="0" applyFont="1" applyBorder="1" applyAlignment="1" applyProtection="1">
      <alignment horizontal="center" vertical="center"/>
      <protection locked="0"/>
    </xf>
    <xf numFmtId="0" fontId="8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6" xfId="0" applyFont="1" applyBorder="1" applyAlignment="1" applyProtection="1">
      <alignment horizontal="left" vertical="center"/>
      <protection locked="0"/>
    </xf>
    <xf numFmtId="0" fontId="3" fillId="0" borderId="6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 applyProtection="1">
      <alignment horizontal="left" vertical="center"/>
      <protection locked="0"/>
    </xf>
    <xf numFmtId="0" fontId="3" fillId="0" borderId="5" xfId="0" applyFont="1" applyBorder="1" applyAlignment="1">
      <alignment horizontal="left" vertical="center"/>
    </xf>
    <xf numFmtId="0" fontId="3" fillId="0" borderId="0" xfId="0" applyFont="1" applyBorder="1" applyAlignment="1" applyProtection="1">
      <alignment vertical="top" wrapText="1"/>
      <protection locked="0"/>
    </xf>
    <xf numFmtId="0" fontId="12" fillId="0" borderId="0" xfId="0" applyFont="1" applyBorder="1" applyAlignment="1" applyProtection="1">
      <alignment horizontal="center" vertical="center" wrapText="1"/>
      <protection locked="0"/>
    </xf>
    <xf numFmtId="0" fontId="8" fillId="0" borderId="16" xfId="0" applyFont="1" applyBorder="1" applyAlignment="1">
      <alignment horizontal="center" vertical="center" wrapText="1"/>
    </xf>
    <xf numFmtId="0" fontId="8" fillId="0" borderId="16" xfId="0" applyFont="1" applyBorder="1" applyAlignment="1" applyProtection="1">
      <alignment horizontal="center" vertical="center" wrapText="1"/>
      <protection locked="0"/>
    </xf>
    <xf numFmtId="0" fontId="8" fillId="0" borderId="21" xfId="0" applyFont="1" applyBorder="1" applyAlignment="1" applyProtection="1">
      <alignment horizontal="center" vertical="center" wrapText="1"/>
      <protection locked="0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 applyProtection="1">
      <alignment horizontal="center" vertical="center" wrapText="1"/>
      <protection locked="0"/>
    </xf>
    <xf numFmtId="0" fontId="3" fillId="2" borderId="6" xfId="0" applyFont="1" applyFill="1" applyBorder="1" applyAlignment="1">
      <alignment horizontal="left" vertical="center"/>
    </xf>
    <xf numFmtId="0" fontId="3" fillId="0" borderId="0" xfId="0" applyFont="1" applyBorder="1" applyAlignment="1" applyProtection="1">
      <alignment horizontal="right" vertical="center" wrapText="1"/>
      <protection locked="0"/>
    </xf>
    <xf numFmtId="0" fontId="3" fillId="0" borderId="0" xfId="0" applyFont="1" applyBorder="1" applyAlignment="1" applyProtection="1">
      <alignment horizontal="right" wrapText="1"/>
      <protection locked="0"/>
    </xf>
    <xf numFmtId="0" fontId="8" fillId="0" borderId="16" xfId="0" applyFont="1" applyBorder="1" applyAlignment="1" applyProtection="1">
      <alignment horizontal="center" vertical="center"/>
      <protection locked="0"/>
    </xf>
    <xf numFmtId="0" fontId="8" fillId="0" borderId="5" xfId="0" applyFont="1" applyBorder="1" applyAlignment="1" applyProtection="1">
      <alignment horizontal="center" vertical="center"/>
      <protection locked="0"/>
    </xf>
    <xf numFmtId="0" fontId="8" fillId="0" borderId="5" xfId="0" applyFont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>
      <alignment horizontal="left" vertical="center"/>
    </xf>
    <xf numFmtId="180" fontId="14" fillId="0" borderId="13" xfId="56" applyNumberFormat="1" applyFont="1" applyBorder="1" applyAlignment="1">
      <alignment horizontal="center" vertical="center"/>
    </xf>
    <xf numFmtId="180" fontId="14" fillId="0" borderId="13" xfId="0" applyNumberFormat="1" applyFont="1" applyBorder="1" applyAlignment="1">
      <alignment horizontal="center" vertical="center"/>
    </xf>
    <xf numFmtId="3" fontId="3" fillId="0" borderId="6" xfId="0" applyNumberFormat="1" applyFont="1" applyBorder="1" applyAlignment="1">
      <alignment horizontal="right" vertical="center"/>
    </xf>
    <xf numFmtId="0" fontId="3" fillId="2" borderId="6" xfId="0" applyFont="1" applyFill="1" applyBorder="1" applyAlignment="1">
      <alignment horizontal="right" vertical="center"/>
    </xf>
    <xf numFmtId="0" fontId="3" fillId="2" borderId="0" xfId="0" applyFont="1" applyFill="1" applyBorder="1" applyAlignment="1">
      <alignment horizontal="left" vertical="center"/>
    </xf>
    <xf numFmtId="176" fontId="14" fillId="0" borderId="0" xfId="0" applyNumberFormat="1" applyFont="1" applyBorder="1" applyAlignment="1">
      <alignment horizontal="left" vertical="center"/>
    </xf>
    <xf numFmtId="0" fontId="3" fillId="0" borderId="0" xfId="0" applyFont="1" applyBorder="1" applyAlignment="1">
      <alignment horizontal="right"/>
    </xf>
    <xf numFmtId="0" fontId="18" fillId="0" borderId="0" xfId="0" applyFont="1" applyBorder="1" applyAlignment="1" applyProtection="1">
      <alignment horizontal="right"/>
      <protection locked="0"/>
    </xf>
    <xf numFmtId="49" fontId="18" fillId="0" borderId="0" xfId="0" applyNumberFormat="1" applyFont="1" applyBorder="1" applyProtection="1">
      <protection locked="0"/>
    </xf>
    <xf numFmtId="0" fontId="5" fillId="0" borderId="0" xfId="0" applyFont="1" applyBorder="1" applyAlignment="1">
      <alignment horizontal="right"/>
    </xf>
    <xf numFmtId="0" fontId="19" fillId="0" borderId="0" xfId="0" applyFont="1" applyBorder="1" applyAlignment="1" applyProtection="1">
      <alignment horizontal="center" vertical="center" wrapText="1"/>
      <protection locked="0"/>
    </xf>
    <xf numFmtId="0" fontId="19" fillId="0" borderId="0" xfId="0" applyFont="1" applyBorder="1" applyAlignment="1" applyProtection="1">
      <alignment horizontal="center" vertical="center"/>
      <protection locked="0"/>
    </xf>
    <xf numFmtId="0" fontId="19" fillId="0" borderId="0" xfId="0" applyFont="1" applyBorder="1" applyAlignment="1">
      <alignment horizontal="center" vertical="center"/>
    </xf>
    <xf numFmtId="0" fontId="8" fillId="0" borderId="14" xfId="0" applyFont="1" applyBorder="1" applyAlignment="1" applyProtection="1">
      <alignment horizontal="center" vertical="center"/>
      <protection locked="0"/>
    </xf>
    <xf numFmtId="49" fontId="8" fillId="0" borderId="14" xfId="0" applyNumberFormat="1" applyFont="1" applyBorder="1" applyAlignment="1" applyProtection="1">
      <alignment horizontal="center" vertical="center" wrapText="1"/>
      <protection locked="0"/>
    </xf>
    <xf numFmtId="0" fontId="8" fillId="0" borderId="18" xfId="0" applyFont="1" applyBorder="1" applyAlignment="1" applyProtection="1">
      <alignment horizontal="center" vertical="center"/>
      <protection locked="0"/>
    </xf>
    <xf numFmtId="49" fontId="8" fillId="0" borderId="18" xfId="0" applyNumberFormat="1" applyFont="1" applyBorder="1" applyAlignment="1" applyProtection="1">
      <alignment horizontal="center" vertical="center" wrapText="1"/>
      <protection locked="0"/>
    </xf>
    <xf numFmtId="49" fontId="8" fillId="0" borderId="13" xfId="0" applyNumberFormat="1" applyFont="1" applyBorder="1" applyAlignment="1" applyProtection="1">
      <alignment horizontal="center" vertical="center"/>
      <protection locked="0"/>
    </xf>
    <xf numFmtId="0" fontId="8" fillId="0" borderId="13" xfId="0" applyFont="1" applyBorder="1" applyAlignment="1">
      <alignment horizontal="center" vertical="center"/>
    </xf>
    <xf numFmtId="0" fontId="5" fillId="0" borderId="16" xfId="0" applyFont="1" applyBorder="1" applyAlignment="1" applyProtection="1">
      <alignment horizontal="center" vertical="center"/>
      <protection locked="0"/>
    </xf>
    <xf numFmtId="0" fontId="5" fillId="0" borderId="17" xfId="0" applyFont="1" applyBorder="1" applyAlignment="1" applyProtection="1">
      <alignment horizontal="center" vertical="center"/>
      <protection locked="0"/>
    </xf>
    <xf numFmtId="49" fontId="13" fillId="0" borderId="0" xfId="57" applyNumberFormat="1" applyFont="1" applyFill="1" applyBorder="1" applyAlignment="1" applyProtection="1"/>
    <xf numFmtId="0" fontId="5" fillId="0" borderId="13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left" vertical="center" wrapText="1" indent="1"/>
    </xf>
    <xf numFmtId="0" fontId="5" fillId="0" borderId="0" xfId="0" applyFont="1" applyBorder="1" applyAlignment="1">
      <alignment vertical="top"/>
    </xf>
    <xf numFmtId="0" fontId="8" fillId="0" borderId="19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4" xfId="0" applyFont="1" applyBorder="1" applyAlignment="1" applyProtection="1">
      <alignment horizontal="center" vertical="center" wrapText="1"/>
      <protection locked="0"/>
    </xf>
    <xf numFmtId="0" fontId="8" fillId="0" borderId="6" xfId="0" applyFont="1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5" fillId="0" borderId="0" xfId="0" applyFont="1" applyBorder="1" applyAlignment="1" applyProtection="1">
      <alignment vertical="top"/>
      <protection locked="0"/>
    </xf>
    <xf numFmtId="49" fontId="5" fillId="0" borderId="0" xfId="0" applyNumberFormat="1" applyFont="1" applyBorder="1" applyProtection="1">
      <protection locked="0"/>
    </xf>
    <xf numFmtId="0" fontId="8" fillId="0" borderId="0" xfId="0" applyFont="1" applyBorder="1" applyAlignment="1" applyProtection="1">
      <alignment horizontal="left" vertical="center"/>
      <protection locked="0"/>
    </xf>
    <xf numFmtId="0" fontId="8" fillId="0" borderId="3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>
      <alignment horizontal="left" vertical="center"/>
    </xf>
    <xf numFmtId="0" fontId="3" fillId="0" borderId="16" xfId="0" applyFont="1" applyBorder="1" applyAlignment="1" applyProtection="1">
      <alignment horizontal="left" vertical="center"/>
      <protection locked="0"/>
    </xf>
    <xf numFmtId="0" fontId="3" fillId="0" borderId="17" xfId="0" applyFont="1" applyBorder="1" applyAlignment="1" applyProtection="1">
      <alignment horizontal="left" vertical="center"/>
      <protection locked="0"/>
    </xf>
    <xf numFmtId="0" fontId="8" fillId="0" borderId="15" xfId="0" applyFont="1" applyBorder="1" applyAlignment="1" applyProtection="1">
      <alignment horizontal="center" vertical="center"/>
      <protection locked="0"/>
    </xf>
    <xf numFmtId="0" fontId="8" fillId="0" borderId="15" xfId="0" applyFont="1" applyBorder="1" applyAlignment="1" applyProtection="1">
      <alignment horizontal="center" vertical="center" wrapText="1"/>
      <protection locked="0"/>
    </xf>
    <xf numFmtId="0" fontId="8" fillId="0" borderId="13" xfId="0" applyFont="1" applyBorder="1" applyAlignment="1" applyProtection="1">
      <alignment horizontal="center" vertical="center" wrapText="1"/>
      <protection locked="0"/>
    </xf>
    <xf numFmtId="0" fontId="8" fillId="2" borderId="13" xfId="0" applyFont="1" applyFill="1" applyBorder="1" applyAlignment="1" applyProtection="1">
      <alignment horizontal="center" vertical="center" wrapText="1"/>
      <protection locked="0"/>
    </xf>
    <xf numFmtId="49" fontId="14" fillId="0" borderId="13" xfId="50" applyNumberFormat="1" applyFont="1" applyBorder="1">
      <alignment horizontal="left" vertical="center" wrapText="1"/>
    </xf>
    <xf numFmtId="0" fontId="8" fillId="0" borderId="17" xfId="0" applyFont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>
      <alignment horizontal="right" vertical="center" wrapText="1"/>
    </xf>
    <xf numFmtId="0" fontId="20" fillId="0" borderId="0" xfId="0" applyFont="1" applyBorder="1" applyAlignment="1">
      <alignment horizontal="center" vertical="center"/>
    </xf>
    <xf numFmtId="0" fontId="5" fillId="2" borderId="0" xfId="0" applyFont="1" applyFill="1" applyBorder="1" applyAlignment="1" applyProtection="1">
      <alignment horizontal="left" vertical="center" wrapText="1"/>
      <protection locked="0"/>
    </xf>
    <xf numFmtId="0" fontId="15" fillId="2" borderId="13" xfId="0" applyFont="1" applyFill="1" applyBorder="1" applyAlignment="1" applyProtection="1">
      <alignment vertical="top" wrapText="1"/>
      <protection locked="0"/>
    </xf>
    <xf numFmtId="0" fontId="13" fillId="0" borderId="0" xfId="57" applyFont="1" applyFill="1" applyAlignment="1" applyProtection="1">
      <alignment horizontal="left" wrapText="1"/>
    </xf>
    <xf numFmtId="49" fontId="8" fillId="0" borderId="15" xfId="0" applyNumberFormat="1" applyFont="1" applyBorder="1" applyAlignment="1">
      <alignment horizontal="center" vertical="center" wrapText="1"/>
    </xf>
    <xf numFmtId="49" fontId="8" fillId="0" borderId="17" xfId="0" applyNumberFormat="1" applyFont="1" applyBorder="1" applyAlignment="1">
      <alignment horizontal="center" vertical="center" wrapText="1"/>
    </xf>
    <xf numFmtId="49" fontId="8" fillId="0" borderId="13" xfId="0" applyNumberFormat="1" applyFont="1" applyBorder="1" applyAlignment="1">
      <alignment horizontal="center" vertical="center"/>
    </xf>
    <xf numFmtId="0" fontId="3" fillId="0" borderId="13" xfId="0" applyFont="1" applyBorder="1" applyAlignment="1">
      <alignment horizontal="left" vertical="center" wrapText="1" indent="2"/>
    </xf>
    <xf numFmtId="0" fontId="5" fillId="0" borderId="17" xfId="0" applyFont="1" applyBorder="1" applyAlignment="1">
      <alignment horizontal="center" vertical="center"/>
    </xf>
    <xf numFmtId="0" fontId="15" fillId="2" borderId="0" xfId="0" applyFont="1" applyFill="1" applyBorder="1" applyAlignment="1">
      <alignment horizontal="left" vertical="center"/>
    </xf>
    <xf numFmtId="0" fontId="21" fillId="0" borderId="13" xfId="0" applyFont="1" applyBorder="1" applyAlignment="1" applyProtection="1">
      <alignment horizontal="center" vertical="center" wrapText="1"/>
      <protection locked="0"/>
    </xf>
    <xf numFmtId="0" fontId="21" fillId="0" borderId="13" xfId="0" applyFont="1" applyBorder="1" applyAlignment="1" applyProtection="1">
      <alignment vertical="top" wrapText="1"/>
      <protection locked="0"/>
    </xf>
    <xf numFmtId="0" fontId="3" fillId="0" borderId="13" xfId="0" applyFont="1" applyBorder="1" applyAlignment="1" applyProtection="1">
      <alignment vertical="center" wrapText="1"/>
      <protection locked="0"/>
    </xf>
    <xf numFmtId="0" fontId="22" fillId="0" borderId="13" xfId="0" applyFont="1" applyBorder="1" applyAlignment="1">
      <alignment horizontal="center" vertical="center"/>
    </xf>
    <xf numFmtId="0" fontId="22" fillId="0" borderId="13" xfId="0" applyFont="1" applyBorder="1" applyAlignment="1" applyProtection="1">
      <alignment horizontal="center" vertical="center" wrapText="1"/>
      <protection locked="0"/>
    </xf>
    <xf numFmtId="176" fontId="23" fillId="0" borderId="13" xfId="0" applyNumberFormat="1" applyFont="1" applyBorder="1" applyAlignment="1">
      <alignment horizontal="right" vertical="center"/>
    </xf>
    <xf numFmtId="0" fontId="21" fillId="2" borderId="14" xfId="0" applyFont="1" applyFill="1" applyBorder="1" applyAlignment="1">
      <alignment horizontal="center" vertical="center"/>
    </xf>
    <xf numFmtId="0" fontId="21" fillId="0" borderId="15" xfId="0" applyFont="1" applyBorder="1" applyAlignment="1" applyProtection="1">
      <alignment horizontal="center" vertical="center"/>
      <protection locked="0"/>
    </xf>
    <xf numFmtId="0" fontId="21" fillId="0" borderId="16" xfId="0" applyFont="1" applyBorder="1" applyAlignment="1" applyProtection="1">
      <alignment horizontal="center" vertical="center"/>
      <protection locked="0"/>
    </xf>
    <xf numFmtId="0" fontId="21" fillId="0" borderId="17" xfId="0" applyFont="1" applyBorder="1" applyAlignment="1" applyProtection="1">
      <alignment horizontal="center" vertical="center"/>
      <protection locked="0"/>
    </xf>
    <xf numFmtId="0" fontId="21" fillId="0" borderId="14" xfId="0" applyFont="1" applyBorder="1" applyAlignment="1" applyProtection="1">
      <alignment horizontal="center" vertical="center"/>
      <protection locked="0"/>
    </xf>
    <xf numFmtId="0" fontId="21" fillId="2" borderId="3" xfId="0" applyFont="1" applyFill="1" applyBorder="1" applyAlignment="1" applyProtection="1">
      <alignment horizontal="center" vertical="center" wrapText="1"/>
      <protection locked="0"/>
    </xf>
    <xf numFmtId="0" fontId="21" fillId="0" borderId="3" xfId="0" applyFont="1" applyBorder="1" applyAlignment="1" applyProtection="1">
      <alignment horizontal="center" vertical="center"/>
      <protection locked="0"/>
    </xf>
    <xf numFmtId="0" fontId="21" fillId="0" borderId="13" xfId="0" applyFont="1" applyBorder="1" applyAlignment="1" applyProtection="1">
      <alignment horizontal="center" vertical="center"/>
      <protection locked="0"/>
    </xf>
    <xf numFmtId="0" fontId="3" fillId="2" borderId="13" xfId="0" applyFont="1" applyFill="1" applyBorder="1" applyAlignment="1">
      <alignment horizontal="left" vertical="center" wrapText="1" indent="1"/>
    </xf>
    <xf numFmtId="0" fontId="3" fillId="2" borderId="13" xfId="0" applyFont="1" applyFill="1" applyBorder="1" applyAlignment="1">
      <alignment horizontal="left" vertical="center" wrapText="1" indent="2"/>
    </xf>
    <xf numFmtId="0" fontId="3" fillId="2" borderId="15" xfId="0" applyFont="1" applyFill="1" applyBorder="1" applyAlignment="1">
      <alignment horizontal="center" vertical="center" wrapText="1"/>
    </xf>
    <xf numFmtId="0" fontId="21" fillId="0" borderId="16" xfId="0" applyFont="1" applyBorder="1" applyAlignment="1">
      <alignment horizontal="center" vertical="center"/>
    </xf>
    <xf numFmtId="0" fontId="21" fillId="0" borderId="17" xfId="0" applyFont="1" applyBorder="1" applyAlignment="1">
      <alignment horizontal="center" vertical="center"/>
    </xf>
    <xf numFmtId="0" fontId="21" fillId="0" borderId="3" xfId="0" applyFont="1" applyBorder="1" applyAlignment="1" applyProtection="1">
      <alignment horizontal="center" vertical="center" wrapText="1"/>
      <protection locked="0"/>
    </xf>
    <xf numFmtId="0" fontId="5" fillId="0" borderId="14" xfId="0" applyFont="1" applyBorder="1" applyAlignment="1" applyProtection="1">
      <alignment horizontal="center" vertical="center" wrapText="1"/>
      <protection locked="0"/>
    </xf>
    <xf numFmtId="0" fontId="5" fillId="0" borderId="20" xfId="0" applyFont="1" applyBorder="1" applyAlignment="1" applyProtection="1">
      <alignment horizontal="center" vertical="center" wrapText="1"/>
      <protection locked="0"/>
    </xf>
    <xf numFmtId="0" fontId="5" fillId="0" borderId="16" xfId="0" applyFont="1" applyBorder="1" applyAlignment="1" applyProtection="1">
      <alignment horizontal="center" vertical="center" wrapText="1"/>
      <protection locked="0"/>
    </xf>
    <xf numFmtId="0" fontId="5" fillId="0" borderId="18" xfId="0" applyFont="1" applyBorder="1" applyAlignment="1" applyProtection="1">
      <alignment horizontal="center" vertical="center" wrapText="1"/>
      <protection locked="0"/>
    </xf>
    <xf numFmtId="0" fontId="5" fillId="0" borderId="21" xfId="0" applyFont="1" applyBorder="1" applyAlignment="1" applyProtection="1">
      <alignment horizontal="center" vertical="center" wrapText="1"/>
      <protection locked="0"/>
    </xf>
    <xf numFmtId="0" fontId="3" fillId="2" borderId="3" xfId="0" applyFont="1" applyFill="1" applyBorder="1" applyAlignment="1">
      <alignment horizontal="left" vertical="center"/>
    </xf>
    <xf numFmtId="0" fontId="3" fillId="2" borderId="13" xfId="0" applyFont="1" applyFill="1" applyBorder="1" applyAlignment="1">
      <alignment horizontal="center" vertical="center"/>
    </xf>
    <xf numFmtId="0" fontId="15" fillId="0" borderId="13" xfId="0" applyFont="1" applyBorder="1" applyAlignment="1" applyProtection="1">
      <alignment vertical="top" wrapText="1"/>
      <protection locked="0"/>
    </xf>
    <xf numFmtId="0" fontId="5" fillId="0" borderId="17" xfId="0" applyFont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 wrapText="1"/>
      <protection locked="0"/>
    </xf>
    <xf numFmtId="0" fontId="5" fillId="0" borderId="6" xfId="0" applyFont="1" applyBorder="1" applyAlignment="1" applyProtection="1">
      <alignment horizontal="center" vertical="center" wrapText="1"/>
      <protection locked="0"/>
    </xf>
    <xf numFmtId="0" fontId="3" fillId="2" borderId="6" xfId="0" applyFont="1" applyFill="1" applyBorder="1" applyAlignment="1" applyProtection="1">
      <alignment horizontal="right" vertical="center"/>
      <protection locked="0"/>
    </xf>
    <xf numFmtId="0" fontId="0" fillId="0" borderId="0" xfId="0" applyFont="1" applyBorder="1" applyAlignment="1">
      <alignment horizontal="left" vertical="center"/>
    </xf>
    <xf numFmtId="0" fontId="3" fillId="0" borderId="13" xfId="0" applyFont="1" applyBorder="1" applyAlignment="1" applyProtection="1">
      <alignment vertical="center"/>
      <protection locked="0"/>
    </xf>
    <xf numFmtId="0" fontId="3" fillId="0" borderId="2" xfId="0" applyFont="1" applyFill="1" applyBorder="1" applyAlignment="1" applyProtection="1" quotePrefix="1">
      <alignment horizontal="right" vertical="center" wrapText="1"/>
    </xf>
  </cellXfs>
  <cellStyles count="6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umberStyle" xfId="49"/>
    <cellStyle name="TextStyle" xfId="50"/>
    <cellStyle name="MoneyStyle" xfId="51"/>
    <cellStyle name="TimeStyle" xfId="52"/>
    <cellStyle name="DateStyle" xfId="53"/>
    <cellStyle name="DateTimeStyle" xfId="54"/>
    <cellStyle name="PercentStyle" xfId="55"/>
    <cellStyle name="IntegralNumberStyle" xfId="56"/>
    <cellStyle name="Normal" xfId="57"/>
    <cellStyle name="常规 5" xfId="58"/>
    <cellStyle name="常规 3" xfId="5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主题​​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7"/>
  <sheetViews>
    <sheetView showGridLines="0" showZeros="0" workbookViewId="0">
      <pane ySplit="1" topLeftCell="A2" activePane="bottomLeft" state="frozen"/>
      <selection/>
      <selection pane="bottomLeft" activeCell="G7" sqref="G7"/>
    </sheetView>
  </sheetViews>
  <sheetFormatPr defaultColWidth="8.575" defaultRowHeight="12.75" customHeight="1" outlineLevelCol="3"/>
  <cols>
    <col min="1" max="4" width="41" customWidth="1"/>
  </cols>
  <sheetData>
    <row r="1" customHeight="1" spans="1:4">
      <c r="A1" s="236" t="s">
        <v>0</v>
      </c>
      <c r="B1" s="38"/>
      <c r="C1" s="38"/>
      <c r="D1" s="38"/>
    </row>
    <row r="2" ht="15" customHeight="1" spans="1:4">
      <c r="A2" s="83"/>
      <c r="B2" s="83"/>
      <c r="C2" s="83"/>
      <c r="D2" s="101" t="s">
        <v>1</v>
      </c>
    </row>
    <row r="3" ht="41.25" customHeight="1" spans="1:1">
      <c r="A3" s="78" t="str">
        <f>"2025"&amp;"年部门财务收支预算总表"</f>
        <v>2025年部门财务收支预算总表</v>
      </c>
    </row>
    <row r="4" ht="17.25" customHeight="1" spans="1:4">
      <c r="A4" s="81" t="str">
        <f>"单位名称："&amp;"昆明市东川区第三中学"</f>
        <v>单位名称：昆明市东川区第三中学</v>
      </c>
      <c r="B4" s="202"/>
      <c r="D4" s="178" t="s">
        <v>2</v>
      </c>
    </row>
    <row r="5" ht="23.25" customHeight="1" spans="1:4">
      <c r="A5" s="203" t="s">
        <v>3</v>
      </c>
      <c r="B5" s="204"/>
      <c r="C5" s="203" t="s">
        <v>4</v>
      </c>
      <c r="D5" s="204"/>
    </row>
    <row r="6" ht="24" customHeight="1" spans="1:4">
      <c r="A6" s="203" t="s">
        <v>5</v>
      </c>
      <c r="B6" s="203" t="s">
        <v>6</v>
      </c>
      <c r="C6" s="203" t="s">
        <v>7</v>
      </c>
      <c r="D6" s="203" t="s">
        <v>6</v>
      </c>
    </row>
    <row r="7" ht="17.25" customHeight="1" spans="1:4">
      <c r="A7" s="205" t="s">
        <v>8</v>
      </c>
      <c r="B7" s="117">
        <v>15812077.6</v>
      </c>
      <c r="C7" s="205" t="s">
        <v>9</v>
      </c>
      <c r="D7" s="117"/>
    </row>
    <row r="8" ht="17.25" customHeight="1" spans="1:4">
      <c r="A8" s="205" t="s">
        <v>10</v>
      </c>
      <c r="B8" s="117"/>
      <c r="C8" s="205" t="s">
        <v>11</v>
      </c>
      <c r="D8" s="117"/>
    </row>
    <row r="9" ht="17.25" customHeight="1" spans="1:4">
      <c r="A9" s="205" t="s">
        <v>12</v>
      </c>
      <c r="B9" s="117"/>
      <c r="C9" s="237" t="s">
        <v>13</v>
      </c>
      <c r="D9" s="117"/>
    </row>
    <row r="10" ht="17.25" customHeight="1" spans="1:4">
      <c r="A10" s="205" t="s">
        <v>14</v>
      </c>
      <c r="B10" s="117">
        <v>921600</v>
      </c>
      <c r="C10" s="237" t="s">
        <v>15</v>
      </c>
      <c r="D10" s="117"/>
    </row>
    <row r="11" ht="17.25" customHeight="1" spans="1:4">
      <c r="A11" s="205" t="s">
        <v>16</v>
      </c>
      <c r="B11" s="117">
        <v>192030</v>
      </c>
      <c r="C11" s="237" t="s">
        <v>17</v>
      </c>
      <c r="D11" s="117">
        <v>12477415.6</v>
      </c>
    </row>
    <row r="12" ht="17.25" customHeight="1" spans="1:4">
      <c r="A12" s="205" t="s">
        <v>18</v>
      </c>
      <c r="B12" s="117"/>
      <c r="C12" s="237" t="s">
        <v>19</v>
      </c>
      <c r="D12" s="117"/>
    </row>
    <row r="13" ht="17.25" customHeight="1" spans="1:4">
      <c r="A13" s="205" t="s">
        <v>20</v>
      </c>
      <c r="B13" s="117"/>
      <c r="C13" s="69" t="s">
        <v>21</v>
      </c>
      <c r="D13" s="117"/>
    </row>
    <row r="14" ht="17.25" customHeight="1" spans="1:4">
      <c r="A14" s="205" t="s">
        <v>22</v>
      </c>
      <c r="B14" s="117"/>
      <c r="C14" s="69" t="s">
        <v>23</v>
      </c>
      <c r="D14" s="117">
        <v>1838238</v>
      </c>
    </row>
    <row r="15" ht="17.25" customHeight="1" spans="1:4">
      <c r="A15" s="205" t="s">
        <v>24</v>
      </c>
      <c r="B15" s="117"/>
      <c r="C15" s="69" t="s">
        <v>25</v>
      </c>
      <c r="D15" s="117">
        <v>1369810</v>
      </c>
    </row>
    <row r="16" ht="17.25" customHeight="1" spans="1:4">
      <c r="A16" s="205" t="s">
        <v>26</v>
      </c>
      <c r="B16" s="117">
        <v>192030</v>
      </c>
      <c r="C16" s="69" t="s">
        <v>27</v>
      </c>
      <c r="D16" s="117"/>
    </row>
    <row r="17" ht="17.25" customHeight="1" spans="1:4">
      <c r="A17" s="183"/>
      <c r="B17" s="117"/>
      <c r="C17" s="69" t="s">
        <v>28</v>
      </c>
      <c r="D17" s="117"/>
    </row>
    <row r="18" ht="17.25" customHeight="1" spans="1:4">
      <c r="A18" s="206"/>
      <c r="B18" s="117"/>
      <c r="C18" s="69" t="s">
        <v>29</v>
      </c>
      <c r="D18" s="117"/>
    </row>
    <row r="19" ht="17.25" customHeight="1" spans="1:4">
      <c r="A19" s="206"/>
      <c r="B19" s="117"/>
      <c r="C19" s="69" t="s">
        <v>30</v>
      </c>
      <c r="D19" s="117"/>
    </row>
    <row r="20" ht="17.25" customHeight="1" spans="1:4">
      <c r="A20" s="206"/>
      <c r="B20" s="117"/>
      <c r="C20" s="69" t="s">
        <v>31</v>
      </c>
      <c r="D20" s="117"/>
    </row>
    <row r="21" ht="17.25" customHeight="1" spans="1:4">
      <c r="A21" s="206"/>
      <c r="B21" s="117"/>
      <c r="C21" s="69" t="s">
        <v>32</v>
      </c>
      <c r="D21" s="117"/>
    </row>
    <row r="22" ht="17.25" customHeight="1" spans="1:4">
      <c r="A22" s="206"/>
      <c r="B22" s="117"/>
      <c r="C22" s="69" t="s">
        <v>33</v>
      </c>
      <c r="D22" s="117">
        <v>1500</v>
      </c>
    </row>
    <row r="23" ht="17.25" customHeight="1" spans="1:4">
      <c r="A23" s="206"/>
      <c r="B23" s="117"/>
      <c r="C23" s="69" t="s">
        <v>34</v>
      </c>
      <c r="D23" s="117"/>
    </row>
    <row r="24" ht="17.25" customHeight="1" spans="1:4">
      <c r="A24" s="206"/>
      <c r="B24" s="117"/>
      <c r="C24" s="69" t="s">
        <v>35</v>
      </c>
      <c r="D24" s="117"/>
    </row>
    <row r="25" ht="17.25" customHeight="1" spans="1:4">
      <c r="A25" s="206"/>
      <c r="B25" s="117"/>
      <c r="C25" s="69" t="s">
        <v>36</v>
      </c>
      <c r="D25" s="117">
        <v>1238744</v>
      </c>
    </row>
    <row r="26" ht="17.25" customHeight="1" spans="1:4">
      <c r="A26" s="206"/>
      <c r="B26" s="117"/>
      <c r="C26" s="69" t="s">
        <v>37</v>
      </c>
      <c r="D26" s="117"/>
    </row>
    <row r="27" ht="17.25" customHeight="1" spans="1:4">
      <c r="A27" s="206"/>
      <c r="B27" s="117"/>
      <c r="C27" s="183" t="s">
        <v>38</v>
      </c>
      <c r="D27" s="117"/>
    </row>
    <row r="28" ht="17.25" customHeight="1" spans="1:4">
      <c r="A28" s="206"/>
      <c r="B28" s="117"/>
      <c r="C28" s="69" t="s">
        <v>39</v>
      </c>
      <c r="D28" s="117"/>
    </row>
    <row r="29" ht="16.5" customHeight="1" spans="1:4">
      <c r="A29" s="206"/>
      <c r="B29" s="117"/>
      <c r="C29" s="69" t="s">
        <v>40</v>
      </c>
      <c r="D29" s="117"/>
    </row>
    <row r="30" ht="16.5" customHeight="1" spans="1:4">
      <c r="A30" s="206"/>
      <c r="B30" s="117"/>
      <c r="C30" s="183" t="s">
        <v>41</v>
      </c>
      <c r="D30" s="117"/>
    </row>
    <row r="31" ht="17.25" customHeight="1" spans="1:4">
      <c r="A31" s="206"/>
      <c r="B31" s="117"/>
      <c r="C31" s="183" t="s">
        <v>42</v>
      </c>
      <c r="D31" s="117"/>
    </row>
    <row r="32" ht="17.25" customHeight="1" spans="1:4">
      <c r="A32" s="206"/>
      <c r="B32" s="117"/>
      <c r="C32" s="69" t="s">
        <v>43</v>
      </c>
      <c r="D32" s="117"/>
    </row>
    <row r="33" ht="16.5" customHeight="1" spans="1:4">
      <c r="A33" s="206" t="s">
        <v>44</v>
      </c>
      <c r="B33" s="117">
        <v>16925707.6</v>
      </c>
      <c r="C33" s="206" t="s">
        <v>45</v>
      </c>
      <c r="D33" s="117">
        <v>16925707.6</v>
      </c>
    </row>
    <row r="34" ht="16.5" customHeight="1" spans="1:4">
      <c r="A34" s="183" t="s">
        <v>46</v>
      </c>
      <c r="B34" s="117"/>
      <c r="C34" s="183" t="s">
        <v>47</v>
      </c>
      <c r="D34" s="117"/>
    </row>
    <row r="35" ht="16.5" customHeight="1" spans="1:4">
      <c r="A35" s="69" t="s">
        <v>48</v>
      </c>
      <c r="B35" s="117"/>
      <c r="C35" s="69" t="s">
        <v>48</v>
      </c>
      <c r="D35" s="117"/>
    </row>
    <row r="36" ht="16.5" customHeight="1" spans="1:4">
      <c r="A36" s="69" t="s">
        <v>49</v>
      </c>
      <c r="B36" s="117"/>
      <c r="C36" s="69" t="s">
        <v>50</v>
      </c>
      <c r="D36" s="117"/>
    </row>
    <row r="37" ht="16.5" customHeight="1" spans="1:4">
      <c r="A37" s="207" t="s">
        <v>51</v>
      </c>
      <c r="B37" s="117">
        <v>16925707.6</v>
      </c>
      <c r="C37" s="207" t="s">
        <v>52</v>
      </c>
      <c r="D37" s="117">
        <v>16925707.6</v>
      </c>
    </row>
  </sheetData>
  <mergeCells count="4">
    <mergeCell ref="A3:D3"/>
    <mergeCell ref="A4:B4"/>
    <mergeCell ref="A5:B5"/>
    <mergeCell ref="C5:D5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11"/>
  <sheetViews>
    <sheetView showZeros="0" workbookViewId="0">
      <pane ySplit="1" topLeftCell="A2" activePane="bottomLeft" state="frozen"/>
      <selection/>
      <selection pane="bottomLeft" activeCell="D29" sqref="D29"/>
    </sheetView>
  </sheetViews>
  <sheetFormatPr defaultColWidth="9.14166666666667" defaultRowHeight="14.25" customHeight="1" outlineLevelCol="5"/>
  <cols>
    <col min="1" max="1" width="32.1416666666667" customWidth="1"/>
    <col min="2" max="2" width="20.7083333333333" customWidth="1"/>
    <col min="3" max="3" width="32.1416666666667" customWidth="1"/>
    <col min="4" max="4" width="27.7083333333333" customWidth="1"/>
    <col min="5" max="6" width="36.7083333333333" customWidth="1"/>
  </cols>
  <sheetData>
    <row r="1" customHeight="1" spans="1:6">
      <c r="A1" s="38"/>
      <c r="B1" s="38"/>
      <c r="C1" s="38"/>
      <c r="D1" s="38"/>
      <c r="E1" s="38"/>
      <c r="F1" s="38"/>
    </row>
    <row r="2" ht="12" customHeight="1" spans="1:6">
      <c r="A2" s="156">
        <v>1</v>
      </c>
      <c r="B2" s="157">
        <v>0</v>
      </c>
      <c r="C2" s="156">
        <v>1</v>
      </c>
      <c r="D2" s="158"/>
      <c r="E2" s="158"/>
      <c r="F2" s="155" t="s">
        <v>338</v>
      </c>
    </row>
    <row r="3" ht="42" customHeight="1" spans="1:6">
      <c r="A3" s="159" t="str">
        <f>"2025"&amp;"年部门政府性基金预算支出预算表"</f>
        <v>2025年部门政府性基金预算支出预算表</v>
      </c>
      <c r="B3" s="159" t="s">
        <v>339</v>
      </c>
      <c r="C3" s="160"/>
      <c r="D3" s="161"/>
      <c r="E3" s="161"/>
      <c r="F3" s="161"/>
    </row>
    <row r="4" ht="13.5" customHeight="1" spans="1:6">
      <c r="A4" s="42" t="str">
        <f>"单位名称："&amp;"昆明市东川区第三中学"</f>
        <v>单位名称：昆明市东川区第三中学</v>
      </c>
      <c r="B4" s="42" t="s">
        <v>340</v>
      </c>
      <c r="C4" s="156"/>
      <c r="D4" s="158"/>
      <c r="E4" s="158"/>
      <c r="F4" s="155" t="s">
        <v>2</v>
      </c>
    </row>
    <row r="5" ht="19.5" customHeight="1" spans="1:6">
      <c r="A5" s="162" t="s">
        <v>190</v>
      </c>
      <c r="B5" s="163" t="s">
        <v>73</v>
      </c>
      <c r="C5" s="162" t="s">
        <v>74</v>
      </c>
      <c r="D5" s="48" t="s">
        <v>341</v>
      </c>
      <c r="E5" s="49"/>
      <c r="F5" s="50"/>
    </row>
    <row r="6" ht="18.75" customHeight="1" spans="1:6">
      <c r="A6" s="164"/>
      <c r="B6" s="165"/>
      <c r="C6" s="164"/>
      <c r="D6" s="53" t="s">
        <v>56</v>
      </c>
      <c r="E6" s="48" t="s">
        <v>76</v>
      </c>
      <c r="F6" s="53" t="s">
        <v>77</v>
      </c>
    </row>
    <row r="7" ht="18.75" customHeight="1" spans="1:6">
      <c r="A7" s="105">
        <v>1</v>
      </c>
      <c r="B7" s="166" t="s">
        <v>84</v>
      </c>
      <c r="C7" s="105">
        <v>3</v>
      </c>
      <c r="D7" s="167">
        <v>4</v>
      </c>
      <c r="E7" s="167">
        <v>5</v>
      </c>
      <c r="F7" s="167">
        <v>6</v>
      </c>
    </row>
    <row r="8" ht="21" customHeight="1" spans="1:6">
      <c r="A8" s="58"/>
      <c r="B8" s="58"/>
      <c r="C8" s="58"/>
      <c r="D8" s="117"/>
      <c r="E8" s="117"/>
      <c r="F8" s="117"/>
    </row>
    <row r="9" ht="21" customHeight="1" spans="1:6">
      <c r="A9" s="58"/>
      <c r="B9" s="58"/>
      <c r="C9" s="58"/>
      <c r="D9" s="117"/>
      <c r="E9" s="117"/>
      <c r="F9" s="117"/>
    </row>
    <row r="10" ht="18.75" customHeight="1" spans="1:6">
      <c r="A10" s="168" t="s">
        <v>179</v>
      </c>
      <c r="B10" s="168" t="s">
        <v>179</v>
      </c>
      <c r="C10" s="169" t="s">
        <v>179</v>
      </c>
      <c r="D10" s="117"/>
      <c r="E10" s="117"/>
      <c r="F10" s="117"/>
    </row>
    <row r="11" customHeight="1" spans="1:1">
      <c r="A11" s="170" t="s">
        <v>342</v>
      </c>
    </row>
  </sheetData>
  <mergeCells count="7">
    <mergeCell ref="A3:F3"/>
    <mergeCell ref="A4:C4"/>
    <mergeCell ref="D5:F5"/>
    <mergeCell ref="A10:C10"/>
    <mergeCell ref="A5:A6"/>
    <mergeCell ref="B5:B6"/>
    <mergeCell ref="C5:C6"/>
  </mergeCells>
  <printOptions horizontalCentered="1"/>
  <pageMargins left="0.37" right="0.37" top="0.56" bottom="0.56" header="0.48" footer="0.48"/>
  <pageSetup paperSize="9" scale="9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2"/>
  <sheetViews>
    <sheetView showZeros="0" workbookViewId="0">
      <pane ySplit="1" topLeftCell="A2" activePane="bottomLeft" state="frozen"/>
      <selection/>
      <selection pane="bottomLeft" activeCell="C14" sqref="C14"/>
    </sheetView>
  </sheetViews>
  <sheetFormatPr defaultColWidth="9.14166666666667" defaultRowHeight="14.25" customHeight="1"/>
  <cols>
    <col min="1" max="2" width="32.575" customWidth="1"/>
    <col min="3" max="3" width="41.1416666666667" customWidth="1"/>
    <col min="4" max="4" width="21.7083333333333" customWidth="1"/>
    <col min="5" max="5" width="35.2833333333333" customWidth="1"/>
    <col min="6" max="6" width="7.70833333333333" customWidth="1"/>
    <col min="7" max="7" width="11.1416666666667" customWidth="1"/>
    <col min="8" max="8" width="13.2833333333333" customWidth="1"/>
    <col min="9" max="18" width="20" customWidth="1"/>
    <col min="19" max="19" width="19.85" customWidth="1"/>
  </cols>
  <sheetData>
    <row r="1" customHeight="1" spans="1:19">
      <c r="A1" s="38"/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</row>
    <row r="2" ht="15.75" customHeight="1" spans="2:19">
      <c r="B2" s="120"/>
      <c r="C2" s="120"/>
      <c r="R2" s="40"/>
      <c r="S2" s="40" t="s">
        <v>343</v>
      </c>
    </row>
    <row r="3" ht="41.25" customHeight="1" spans="1:19">
      <c r="A3" s="110" t="str">
        <f>"2025"&amp;"年部门政府采购预算表"</f>
        <v>2025年部门政府采购预算表</v>
      </c>
      <c r="B3" s="103"/>
      <c r="C3" s="103"/>
      <c r="D3" s="41"/>
      <c r="E3" s="41"/>
      <c r="F3" s="41"/>
      <c r="G3" s="41"/>
      <c r="H3" s="41"/>
      <c r="I3" s="41"/>
      <c r="J3" s="41"/>
      <c r="K3" s="41"/>
      <c r="L3" s="41"/>
      <c r="M3" s="103"/>
      <c r="N3" s="41"/>
      <c r="O3" s="41"/>
      <c r="P3" s="103"/>
      <c r="Q3" s="41"/>
      <c r="R3" s="103"/>
      <c r="S3" s="103"/>
    </row>
    <row r="4" ht="18.75" customHeight="1" spans="1:19">
      <c r="A4" s="148" t="str">
        <f>"单位名称："&amp;"昆明市东川区第三中学"</f>
        <v>单位名称：昆明市东川区第三中学</v>
      </c>
      <c r="B4" s="122"/>
      <c r="C4" s="122"/>
      <c r="D4" s="44"/>
      <c r="E4" s="44"/>
      <c r="F4" s="44"/>
      <c r="G4" s="44"/>
      <c r="H4" s="44"/>
      <c r="I4" s="44"/>
      <c r="J4" s="44"/>
      <c r="K4" s="44"/>
      <c r="L4" s="44"/>
      <c r="R4" s="45"/>
      <c r="S4" s="155" t="s">
        <v>2</v>
      </c>
    </row>
    <row r="5" ht="15.75" customHeight="1" spans="1:19">
      <c r="A5" s="47" t="s">
        <v>189</v>
      </c>
      <c r="B5" s="123" t="s">
        <v>190</v>
      </c>
      <c r="C5" s="123" t="s">
        <v>344</v>
      </c>
      <c r="D5" s="124" t="s">
        <v>345</v>
      </c>
      <c r="E5" s="124" t="s">
        <v>346</v>
      </c>
      <c r="F5" s="124" t="s">
        <v>347</v>
      </c>
      <c r="G5" s="124" t="s">
        <v>348</v>
      </c>
      <c r="H5" s="124" t="s">
        <v>349</v>
      </c>
      <c r="I5" s="137" t="s">
        <v>197</v>
      </c>
      <c r="J5" s="137"/>
      <c r="K5" s="137"/>
      <c r="L5" s="137"/>
      <c r="M5" s="138"/>
      <c r="N5" s="137"/>
      <c r="O5" s="137"/>
      <c r="P5" s="145"/>
      <c r="Q5" s="137"/>
      <c r="R5" s="138"/>
      <c r="S5" s="118"/>
    </row>
    <row r="6" ht="17.25" customHeight="1" spans="1:19">
      <c r="A6" s="52"/>
      <c r="B6" s="125"/>
      <c r="C6" s="125"/>
      <c r="D6" s="126"/>
      <c r="E6" s="126"/>
      <c r="F6" s="126"/>
      <c r="G6" s="126"/>
      <c r="H6" s="126"/>
      <c r="I6" s="126" t="s">
        <v>56</v>
      </c>
      <c r="J6" s="126" t="s">
        <v>59</v>
      </c>
      <c r="K6" s="126" t="s">
        <v>350</v>
      </c>
      <c r="L6" s="126" t="s">
        <v>351</v>
      </c>
      <c r="M6" s="139" t="s">
        <v>352</v>
      </c>
      <c r="N6" s="140" t="s">
        <v>353</v>
      </c>
      <c r="O6" s="140"/>
      <c r="P6" s="146"/>
      <c r="Q6" s="140"/>
      <c r="R6" s="147"/>
      <c r="S6" s="127"/>
    </row>
    <row r="7" ht="54" customHeight="1" spans="1:19">
      <c r="A7" s="55"/>
      <c r="B7" s="127"/>
      <c r="C7" s="127"/>
      <c r="D7" s="128"/>
      <c r="E7" s="128"/>
      <c r="F7" s="128"/>
      <c r="G7" s="128"/>
      <c r="H7" s="128"/>
      <c r="I7" s="128"/>
      <c r="J7" s="128" t="s">
        <v>58</v>
      </c>
      <c r="K7" s="128"/>
      <c r="L7" s="128"/>
      <c r="M7" s="141"/>
      <c r="N7" s="128" t="s">
        <v>58</v>
      </c>
      <c r="O7" s="128" t="s">
        <v>65</v>
      </c>
      <c r="P7" s="127" t="s">
        <v>66</v>
      </c>
      <c r="Q7" s="128" t="s">
        <v>67</v>
      </c>
      <c r="R7" s="141" t="s">
        <v>68</v>
      </c>
      <c r="S7" s="127" t="s">
        <v>69</v>
      </c>
    </row>
    <row r="8" ht="18" customHeight="1" spans="1:19">
      <c r="A8" s="149">
        <v>1</v>
      </c>
      <c r="B8" s="149" t="s">
        <v>84</v>
      </c>
      <c r="C8" s="150">
        <v>3</v>
      </c>
      <c r="D8" s="150">
        <v>4</v>
      </c>
      <c r="E8" s="149">
        <v>5</v>
      </c>
      <c r="F8" s="149">
        <v>6</v>
      </c>
      <c r="G8" s="149">
        <v>7</v>
      </c>
      <c r="H8" s="149">
        <v>8</v>
      </c>
      <c r="I8" s="149">
        <v>9</v>
      </c>
      <c r="J8" s="149">
        <v>10</v>
      </c>
      <c r="K8" s="149">
        <v>11</v>
      </c>
      <c r="L8" s="149">
        <v>12</v>
      </c>
      <c r="M8" s="149">
        <v>13</v>
      </c>
      <c r="N8" s="149">
        <v>14</v>
      </c>
      <c r="O8" s="149">
        <v>15</v>
      </c>
      <c r="P8" s="149">
        <v>16</v>
      </c>
      <c r="Q8" s="149">
        <v>17</v>
      </c>
      <c r="R8" s="149">
        <v>18</v>
      </c>
      <c r="S8" s="149">
        <v>19</v>
      </c>
    </row>
    <row r="9" ht="21" customHeight="1" spans="1:19">
      <c r="A9" s="129"/>
      <c r="B9" s="130"/>
      <c r="C9" s="130"/>
      <c r="D9" s="131"/>
      <c r="E9" s="131"/>
      <c r="F9" s="131"/>
      <c r="G9" s="151"/>
      <c r="H9" s="117"/>
      <c r="I9" s="117"/>
      <c r="J9" s="117"/>
      <c r="K9" s="117"/>
      <c r="L9" s="117"/>
      <c r="M9" s="117"/>
      <c r="N9" s="117"/>
      <c r="O9" s="117"/>
      <c r="P9" s="117"/>
      <c r="Q9" s="117"/>
      <c r="R9" s="117"/>
      <c r="S9" s="117"/>
    </row>
    <row r="10" ht="21" customHeight="1" spans="1:19">
      <c r="A10" s="132" t="s">
        <v>179</v>
      </c>
      <c r="B10" s="133"/>
      <c r="C10" s="133"/>
      <c r="D10" s="134"/>
      <c r="E10" s="134"/>
      <c r="F10" s="134"/>
      <c r="G10" s="152"/>
      <c r="H10" s="117"/>
      <c r="I10" s="117"/>
      <c r="J10" s="117"/>
      <c r="K10" s="117"/>
      <c r="L10" s="117"/>
      <c r="M10" s="117"/>
      <c r="N10" s="117"/>
      <c r="O10" s="117"/>
      <c r="P10" s="117"/>
      <c r="Q10" s="117"/>
      <c r="R10" s="117"/>
      <c r="S10" s="117"/>
    </row>
    <row r="11" ht="21" customHeight="1" spans="1:19">
      <c r="A11" s="148" t="s">
        <v>354</v>
      </c>
      <c r="B11" s="42"/>
      <c r="C11" s="42"/>
      <c r="D11" s="148"/>
      <c r="E11" s="148"/>
      <c r="F11" s="148"/>
      <c r="G11" s="153"/>
      <c r="H11" s="154"/>
      <c r="I11" s="154"/>
      <c r="J11" s="154"/>
      <c r="K11" s="154"/>
      <c r="L11" s="154"/>
      <c r="M11" s="154"/>
      <c r="N11" s="154"/>
      <c r="O11" s="154"/>
      <c r="P11" s="154"/>
      <c r="Q11" s="154"/>
      <c r="R11" s="154"/>
      <c r="S11" s="154"/>
    </row>
    <row r="12" customHeight="1" spans="1:1">
      <c r="A12" s="64" t="s">
        <v>355</v>
      </c>
    </row>
  </sheetData>
  <mergeCells count="19">
    <mergeCell ref="A3:S3"/>
    <mergeCell ref="A4:H4"/>
    <mergeCell ref="I5:S5"/>
    <mergeCell ref="N6:S6"/>
    <mergeCell ref="A10:G10"/>
    <mergeCell ref="A11:S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  <mergeCell ref="L6:L7"/>
    <mergeCell ref="M6:M7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T11"/>
  <sheetViews>
    <sheetView showZeros="0" workbookViewId="0">
      <pane ySplit="1" topLeftCell="A2" activePane="bottomLeft" state="frozen"/>
      <selection/>
      <selection pane="bottomLeft" activeCell="A11" sqref="A11"/>
    </sheetView>
  </sheetViews>
  <sheetFormatPr defaultColWidth="9.14166666666667" defaultRowHeight="14.25" customHeight="1"/>
  <cols>
    <col min="1" max="5" width="39.1416666666667" customWidth="1"/>
    <col min="6" max="6" width="27.575" customWidth="1"/>
    <col min="7" max="7" width="28.575" customWidth="1"/>
    <col min="8" max="8" width="28.1416666666667" customWidth="1"/>
    <col min="9" max="9" width="39.1416666666667" customWidth="1"/>
    <col min="10" max="18" width="20.425" customWidth="1"/>
    <col min="19" max="20" width="20.2833333333333" customWidth="1"/>
  </cols>
  <sheetData>
    <row r="1" customHeight="1" spans="1:20">
      <c r="A1" s="38"/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</row>
    <row r="2" ht="16.5" customHeight="1" spans="1:20">
      <c r="A2" s="114"/>
      <c r="B2" s="120"/>
      <c r="C2" s="120"/>
      <c r="D2" s="120"/>
      <c r="E2" s="120"/>
      <c r="F2" s="120"/>
      <c r="G2" s="120"/>
      <c r="H2" s="114"/>
      <c r="I2" s="114"/>
      <c r="J2" s="114"/>
      <c r="K2" s="114"/>
      <c r="L2" s="114"/>
      <c r="M2" s="114"/>
      <c r="N2" s="135"/>
      <c r="O2" s="114"/>
      <c r="P2" s="114"/>
      <c r="Q2" s="120"/>
      <c r="R2" s="114"/>
      <c r="S2" s="143"/>
      <c r="T2" s="143" t="s">
        <v>356</v>
      </c>
    </row>
    <row r="3" ht="41.25" customHeight="1" spans="1:20">
      <c r="A3" s="110" t="str">
        <f>"2025"&amp;"年部门政府购买服务预算表"</f>
        <v>2025年部门政府购买服务预算表</v>
      </c>
      <c r="B3" s="103"/>
      <c r="C3" s="103"/>
      <c r="D3" s="103"/>
      <c r="E3" s="103"/>
      <c r="F3" s="103"/>
      <c r="G3" s="103"/>
      <c r="H3" s="121"/>
      <c r="I3" s="121"/>
      <c r="J3" s="121"/>
      <c r="K3" s="121"/>
      <c r="L3" s="121"/>
      <c r="M3" s="121"/>
      <c r="N3" s="136"/>
      <c r="O3" s="121"/>
      <c r="P3" s="121"/>
      <c r="Q3" s="103"/>
      <c r="R3" s="121"/>
      <c r="S3" s="136"/>
      <c r="T3" s="103"/>
    </row>
    <row r="4" ht="22.5" customHeight="1" spans="1:20">
      <c r="A4" s="111" t="str">
        <f>"单位名称："&amp;"昆明市东川区第三中学"</f>
        <v>单位名称：昆明市东川区第三中学</v>
      </c>
      <c r="B4" s="122"/>
      <c r="C4" s="122"/>
      <c r="D4" s="122"/>
      <c r="E4" s="122"/>
      <c r="F4" s="122"/>
      <c r="G4" s="122"/>
      <c r="H4" s="112"/>
      <c r="I4" s="112"/>
      <c r="J4" s="112"/>
      <c r="K4" s="112"/>
      <c r="L4" s="112"/>
      <c r="M4" s="112"/>
      <c r="N4" s="135"/>
      <c r="O4" s="114"/>
      <c r="P4" s="114"/>
      <c r="Q4" s="120"/>
      <c r="R4" s="114"/>
      <c r="S4" s="144"/>
      <c r="T4" s="143" t="s">
        <v>2</v>
      </c>
    </row>
    <row r="5" ht="24" customHeight="1" spans="1:20">
      <c r="A5" s="47" t="s">
        <v>189</v>
      </c>
      <c r="B5" s="123" t="s">
        <v>190</v>
      </c>
      <c r="C5" s="123" t="s">
        <v>344</v>
      </c>
      <c r="D5" s="123" t="s">
        <v>357</v>
      </c>
      <c r="E5" s="123" t="s">
        <v>358</v>
      </c>
      <c r="F5" s="123" t="s">
        <v>359</v>
      </c>
      <c r="G5" s="123" t="s">
        <v>360</v>
      </c>
      <c r="H5" s="124" t="s">
        <v>361</v>
      </c>
      <c r="I5" s="124" t="s">
        <v>362</v>
      </c>
      <c r="J5" s="137" t="s">
        <v>197</v>
      </c>
      <c r="K5" s="137"/>
      <c r="L5" s="137"/>
      <c r="M5" s="137"/>
      <c r="N5" s="138"/>
      <c r="O5" s="137"/>
      <c r="P5" s="137"/>
      <c r="Q5" s="145"/>
      <c r="R5" s="137"/>
      <c r="S5" s="138"/>
      <c r="T5" s="118"/>
    </row>
    <row r="6" ht="24" customHeight="1" spans="1:20">
      <c r="A6" s="52"/>
      <c r="B6" s="125"/>
      <c r="C6" s="125"/>
      <c r="D6" s="125"/>
      <c r="E6" s="125"/>
      <c r="F6" s="125"/>
      <c r="G6" s="125"/>
      <c r="H6" s="126"/>
      <c r="I6" s="126"/>
      <c r="J6" s="126" t="s">
        <v>56</v>
      </c>
      <c r="K6" s="126" t="s">
        <v>59</v>
      </c>
      <c r="L6" s="126" t="s">
        <v>350</v>
      </c>
      <c r="M6" s="126" t="s">
        <v>351</v>
      </c>
      <c r="N6" s="139" t="s">
        <v>352</v>
      </c>
      <c r="O6" s="140" t="s">
        <v>353</v>
      </c>
      <c r="P6" s="140"/>
      <c r="Q6" s="146"/>
      <c r="R6" s="140"/>
      <c r="S6" s="147"/>
      <c r="T6" s="127"/>
    </row>
    <row r="7" ht="54" customHeight="1" spans="1:20">
      <c r="A7" s="55"/>
      <c r="B7" s="127"/>
      <c r="C7" s="127"/>
      <c r="D7" s="127"/>
      <c r="E7" s="127"/>
      <c r="F7" s="127"/>
      <c r="G7" s="127"/>
      <c r="H7" s="128"/>
      <c r="I7" s="128"/>
      <c r="J7" s="128"/>
      <c r="K7" s="128" t="s">
        <v>58</v>
      </c>
      <c r="L7" s="128"/>
      <c r="M7" s="128"/>
      <c r="N7" s="141"/>
      <c r="O7" s="128" t="s">
        <v>58</v>
      </c>
      <c r="P7" s="128" t="s">
        <v>65</v>
      </c>
      <c r="Q7" s="127" t="s">
        <v>66</v>
      </c>
      <c r="R7" s="128" t="s">
        <v>67</v>
      </c>
      <c r="S7" s="141" t="s">
        <v>68</v>
      </c>
      <c r="T7" s="127" t="s">
        <v>69</v>
      </c>
    </row>
    <row r="8" ht="17.25" customHeight="1" spans="1:20">
      <c r="A8" s="56">
        <v>1</v>
      </c>
      <c r="B8" s="127">
        <v>2</v>
      </c>
      <c r="C8" s="56">
        <v>3</v>
      </c>
      <c r="D8" s="56">
        <v>4</v>
      </c>
      <c r="E8" s="127">
        <v>5</v>
      </c>
      <c r="F8" s="56">
        <v>6</v>
      </c>
      <c r="G8" s="56">
        <v>7</v>
      </c>
      <c r="H8" s="127">
        <v>8</v>
      </c>
      <c r="I8" s="56">
        <v>9</v>
      </c>
      <c r="J8" s="56">
        <v>10</v>
      </c>
      <c r="K8" s="127">
        <v>11</v>
      </c>
      <c r="L8" s="56">
        <v>12</v>
      </c>
      <c r="M8" s="56">
        <v>13</v>
      </c>
      <c r="N8" s="127">
        <v>14</v>
      </c>
      <c r="O8" s="56">
        <v>15</v>
      </c>
      <c r="P8" s="56">
        <v>16</v>
      </c>
      <c r="Q8" s="127">
        <v>17</v>
      </c>
      <c r="R8" s="56">
        <v>18</v>
      </c>
      <c r="S8" s="56">
        <v>19</v>
      </c>
      <c r="T8" s="56">
        <v>20</v>
      </c>
    </row>
    <row r="9" ht="21" customHeight="1" spans="1:20">
      <c r="A9" s="129"/>
      <c r="B9" s="130"/>
      <c r="C9" s="130"/>
      <c r="D9" s="130"/>
      <c r="E9" s="130"/>
      <c r="F9" s="130"/>
      <c r="G9" s="130"/>
      <c r="H9" s="131"/>
      <c r="I9" s="131"/>
      <c r="J9" s="117"/>
      <c r="K9" s="117"/>
      <c r="L9" s="117"/>
      <c r="M9" s="117"/>
      <c r="N9" s="117"/>
      <c r="O9" s="117"/>
      <c r="P9" s="117"/>
      <c r="Q9" s="117"/>
      <c r="R9" s="117"/>
      <c r="S9" s="117"/>
      <c r="T9" s="117"/>
    </row>
    <row r="10" ht="21" customHeight="1" spans="1:20">
      <c r="A10" s="132" t="s">
        <v>179</v>
      </c>
      <c r="B10" s="133"/>
      <c r="C10" s="133"/>
      <c r="D10" s="133"/>
      <c r="E10" s="133"/>
      <c r="F10" s="133"/>
      <c r="G10" s="133"/>
      <c r="H10" s="134"/>
      <c r="I10" s="142"/>
      <c r="J10" s="117"/>
      <c r="K10" s="117"/>
      <c r="L10" s="117"/>
      <c r="M10" s="117"/>
      <c r="N10" s="117"/>
      <c r="O10" s="117"/>
      <c r="P10" s="117"/>
      <c r="Q10" s="117"/>
      <c r="R10" s="117"/>
      <c r="S10" s="117"/>
      <c r="T10" s="117"/>
    </row>
    <row r="11" customHeight="1" spans="1:1">
      <c r="A11" s="64" t="s">
        <v>363</v>
      </c>
    </row>
  </sheetData>
  <mergeCells count="19">
    <mergeCell ref="A3:T3"/>
    <mergeCell ref="A4:I4"/>
    <mergeCell ref="J5:T5"/>
    <mergeCell ref="O6:T6"/>
    <mergeCell ref="A10:I10"/>
    <mergeCell ref="A5:A7"/>
    <mergeCell ref="B5:B7"/>
    <mergeCell ref="C5:C7"/>
    <mergeCell ref="D5:D7"/>
    <mergeCell ref="E5:E7"/>
    <mergeCell ref="F5:F7"/>
    <mergeCell ref="G5:G7"/>
    <mergeCell ref="H5:H7"/>
    <mergeCell ref="I5:I7"/>
    <mergeCell ref="J6:J7"/>
    <mergeCell ref="K6:K7"/>
    <mergeCell ref="L6:L7"/>
    <mergeCell ref="M6:M7"/>
    <mergeCell ref="N6:N7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M10"/>
  <sheetViews>
    <sheetView showZeros="0" workbookViewId="0">
      <pane ySplit="1" topLeftCell="A2" activePane="bottomLeft" state="frozen"/>
      <selection/>
      <selection pane="bottomLeft" activeCell="C20" sqref="C20"/>
    </sheetView>
  </sheetViews>
  <sheetFormatPr defaultColWidth="9.14166666666667" defaultRowHeight="14.25" customHeight="1"/>
  <cols>
    <col min="1" max="1" width="37.7083333333333" customWidth="1"/>
    <col min="2" max="13" width="20" customWidth="1"/>
  </cols>
  <sheetData>
    <row r="1" customHeight="1" spans="1:13">
      <c r="A1" s="38"/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</row>
    <row r="2" ht="17.25" customHeight="1" spans="4:13">
      <c r="D2" s="109"/>
      <c r="M2" s="40" t="s">
        <v>364</v>
      </c>
    </row>
    <row r="3" ht="41.25" customHeight="1" spans="1:13">
      <c r="A3" s="110" t="str">
        <f>"2025"&amp;"年对下转移支付预算表"</f>
        <v>2025年对下转移支付预算表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103"/>
    </row>
    <row r="4" ht="18" customHeight="1" spans="1:13">
      <c r="A4" s="111" t="str">
        <f>"单位名称："&amp;"昆明市东川区第三中学"</f>
        <v>单位名称：昆明市东川区第三中学</v>
      </c>
      <c r="B4" s="112"/>
      <c r="C4" s="112"/>
      <c r="D4" s="113"/>
      <c r="E4" s="114"/>
      <c r="F4" s="114"/>
      <c r="G4" s="114"/>
      <c r="H4" s="114"/>
      <c r="I4" s="114"/>
      <c r="M4" s="45" t="s">
        <v>2</v>
      </c>
    </row>
    <row r="5" ht="19.5" customHeight="1" spans="1:13">
      <c r="A5" s="65" t="s">
        <v>365</v>
      </c>
      <c r="B5" s="48" t="s">
        <v>197</v>
      </c>
      <c r="C5" s="49"/>
      <c r="D5" s="49"/>
      <c r="E5" s="48" t="s">
        <v>366</v>
      </c>
      <c r="F5" s="49"/>
      <c r="G5" s="49"/>
      <c r="H5" s="49"/>
      <c r="I5" s="49"/>
      <c r="J5" s="49"/>
      <c r="K5" s="49"/>
      <c r="L5" s="49"/>
      <c r="M5" s="118"/>
    </row>
    <row r="6" ht="40.5" customHeight="1" spans="1:13">
      <c r="A6" s="56"/>
      <c r="B6" s="66" t="s">
        <v>56</v>
      </c>
      <c r="C6" s="47" t="s">
        <v>59</v>
      </c>
      <c r="D6" s="115" t="s">
        <v>350</v>
      </c>
      <c r="E6" s="85"/>
      <c r="F6" s="85"/>
      <c r="G6" s="85"/>
      <c r="H6" s="85"/>
      <c r="I6" s="85"/>
      <c r="J6" s="85"/>
      <c r="K6" s="85"/>
      <c r="L6" s="85"/>
      <c r="M6" s="119"/>
    </row>
    <row r="7" ht="19.5" customHeight="1" spans="1:13">
      <c r="A7" s="57">
        <v>1</v>
      </c>
      <c r="B7" s="57">
        <v>2</v>
      </c>
      <c r="C7" s="57">
        <v>3</v>
      </c>
      <c r="D7" s="116">
        <v>4</v>
      </c>
      <c r="E7" s="73">
        <v>5</v>
      </c>
      <c r="F7" s="57">
        <v>6</v>
      </c>
      <c r="G7" s="57">
        <v>7</v>
      </c>
      <c r="H7" s="116">
        <v>8</v>
      </c>
      <c r="I7" s="57">
        <v>9</v>
      </c>
      <c r="J7" s="57">
        <v>10</v>
      </c>
      <c r="K7" s="57">
        <v>11</v>
      </c>
      <c r="L7" s="57">
        <v>13</v>
      </c>
      <c r="M7" s="73">
        <v>24</v>
      </c>
    </row>
    <row r="8" ht="19.5" customHeight="1" spans="1:13">
      <c r="A8" s="67"/>
      <c r="B8" s="117"/>
      <c r="C8" s="117"/>
      <c r="D8" s="117"/>
      <c r="E8" s="117"/>
      <c r="F8" s="117"/>
      <c r="G8" s="117"/>
      <c r="H8" s="117"/>
      <c r="I8" s="117"/>
      <c r="J8" s="117"/>
      <c r="K8" s="117"/>
      <c r="L8" s="117"/>
      <c r="M8" s="117"/>
    </row>
    <row r="9" ht="19.5" customHeight="1" spans="1:13">
      <c r="A9" s="106"/>
      <c r="B9" s="117"/>
      <c r="C9" s="117"/>
      <c r="D9" s="117"/>
      <c r="E9" s="117"/>
      <c r="F9" s="117"/>
      <c r="G9" s="117"/>
      <c r="H9" s="117"/>
      <c r="I9" s="117"/>
      <c r="J9" s="117"/>
      <c r="K9" s="117"/>
      <c r="L9" s="117"/>
      <c r="M9" s="117"/>
    </row>
    <row r="10" customHeight="1" spans="1:1">
      <c r="A10" s="64" t="s">
        <v>367</v>
      </c>
    </row>
  </sheetData>
  <mergeCells count="5">
    <mergeCell ref="A3:M3"/>
    <mergeCell ref="A4:I4"/>
    <mergeCell ref="B5:D5"/>
    <mergeCell ref="E5:M5"/>
    <mergeCell ref="A5:A6"/>
  </mergeCells>
  <printOptions horizontalCentered="1"/>
  <pageMargins left="0.96" right="0.96" top="0.72" bottom="0.72" header="0" footer="0"/>
  <pageSetup paperSize="9" scale="57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9"/>
  <sheetViews>
    <sheetView showZeros="0" workbookViewId="0">
      <pane ySplit="1" topLeftCell="A2" activePane="bottomLeft" state="frozen"/>
      <selection/>
      <selection pane="bottomLeft" activeCell="A9" sqref="A9"/>
    </sheetView>
  </sheetViews>
  <sheetFormatPr defaultColWidth="9.14166666666667" defaultRowHeight="12" customHeight="1"/>
  <cols>
    <col min="1" max="1" width="34.2833333333333" customWidth="1"/>
    <col min="2" max="2" width="29" customWidth="1"/>
    <col min="3" max="5" width="23.575" customWidth="1"/>
    <col min="6" max="6" width="11.2833333333333" customWidth="1"/>
    <col min="7" max="7" width="25.1416666666667" customWidth="1"/>
    <col min="8" max="8" width="15.575" customWidth="1"/>
    <col min="9" max="9" width="13.425" customWidth="1"/>
    <col min="10" max="10" width="18.85" customWidth="1"/>
  </cols>
  <sheetData>
    <row r="1" customHeight="1" spans="1:10">
      <c r="A1" s="38"/>
      <c r="B1" s="38"/>
      <c r="C1" s="38"/>
      <c r="D1" s="38"/>
      <c r="E1" s="38"/>
      <c r="F1" s="38"/>
      <c r="G1" s="38"/>
      <c r="H1" s="38"/>
      <c r="I1" s="38"/>
      <c r="J1" s="38"/>
    </row>
    <row r="2" ht="16.5" customHeight="1" spans="10:10">
      <c r="J2" s="40" t="s">
        <v>368</v>
      </c>
    </row>
    <row r="3" ht="41.25" customHeight="1" spans="1:10">
      <c r="A3" s="102" t="str">
        <f>"2025"&amp;"年对下转移支付绩效目标表"</f>
        <v>2025年对下转移支付绩效目标表</v>
      </c>
      <c r="B3" s="41"/>
      <c r="C3" s="41"/>
      <c r="D3" s="41"/>
      <c r="E3" s="41"/>
      <c r="F3" s="103"/>
      <c r="G3" s="41"/>
      <c r="H3" s="103"/>
      <c r="I3" s="103"/>
      <c r="J3" s="41"/>
    </row>
    <row r="4" ht="17.25" customHeight="1" spans="1:1">
      <c r="A4" s="42" t="str">
        <f>"单位名称："&amp;"昆明市东川区第三中学"</f>
        <v>单位名称：昆明市东川区第三中学</v>
      </c>
    </row>
    <row r="5" ht="44.25" customHeight="1" spans="1:10">
      <c r="A5" s="104" t="s">
        <v>365</v>
      </c>
      <c r="B5" s="104" t="s">
        <v>270</v>
      </c>
      <c r="C5" s="104" t="s">
        <v>271</v>
      </c>
      <c r="D5" s="104" t="s">
        <v>272</v>
      </c>
      <c r="E5" s="104" t="s">
        <v>273</v>
      </c>
      <c r="F5" s="105" t="s">
        <v>274</v>
      </c>
      <c r="G5" s="104" t="s">
        <v>275</v>
      </c>
      <c r="H5" s="105" t="s">
        <v>276</v>
      </c>
      <c r="I5" s="105" t="s">
        <v>277</v>
      </c>
      <c r="J5" s="104" t="s">
        <v>278</v>
      </c>
    </row>
    <row r="6" ht="14.25" customHeight="1" spans="1:10">
      <c r="A6" s="104">
        <v>1</v>
      </c>
      <c r="B6" s="104">
        <v>2</v>
      </c>
      <c r="C6" s="104">
        <v>3</v>
      </c>
      <c r="D6" s="104">
        <v>4</v>
      </c>
      <c r="E6" s="104">
        <v>5</v>
      </c>
      <c r="F6" s="105">
        <v>6</v>
      </c>
      <c r="G6" s="104">
        <v>7</v>
      </c>
      <c r="H6" s="105">
        <v>8</v>
      </c>
      <c r="I6" s="105">
        <v>9</v>
      </c>
      <c r="J6" s="104">
        <v>10</v>
      </c>
    </row>
    <row r="7" ht="42" customHeight="1" spans="1:10">
      <c r="A7" s="67"/>
      <c r="B7" s="106"/>
      <c r="C7" s="106"/>
      <c r="D7" s="106"/>
      <c r="E7" s="91"/>
      <c r="F7" s="107"/>
      <c r="G7" s="91"/>
      <c r="H7" s="107"/>
      <c r="I7" s="107"/>
      <c r="J7" s="91"/>
    </row>
    <row r="8" ht="42" customHeight="1" spans="1:10">
      <c r="A8" s="67"/>
      <c r="B8" s="58"/>
      <c r="C8" s="58"/>
      <c r="D8" s="58"/>
      <c r="E8" s="67"/>
      <c r="F8" s="58"/>
      <c r="G8" s="67"/>
      <c r="H8" s="58"/>
      <c r="I8" s="58"/>
      <c r="J8" s="67"/>
    </row>
    <row r="9" customHeight="1" spans="1:1">
      <c r="A9" s="108" t="s">
        <v>369</v>
      </c>
    </row>
  </sheetData>
  <mergeCells count="2">
    <mergeCell ref="A3:J3"/>
    <mergeCell ref="A4:H4"/>
  </mergeCells>
  <printOptions horizontalCentered="1"/>
  <pageMargins left="0.96" right="0.96" top="0.72" bottom="0.72" header="0" footer="0"/>
  <pageSetup paperSize="9" scale="6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I10"/>
  <sheetViews>
    <sheetView showZeros="0" workbookViewId="0">
      <pane ySplit="1" topLeftCell="A2" activePane="bottomLeft" state="frozen"/>
      <selection/>
      <selection pane="bottomLeft" activeCell="C13" sqref="C13"/>
    </sheetView>
  </sheetViews>
  <sheetFormatPr defaultColWidth="10.425" defaultRowHeight="14.25" customHeight="1"/>
  <cols>
    <col min="1" max="3" width="33.7083333333333" customWidth="1"/>
    <col min="4" max="4" width="45.575" customWidth="1"/>
    <col min="5" max="5" width="27.575" customWidth="1"/>
    <col min="6" max="6" width="21.7083333333333" customWidth="1"/>
    <col min="7" max="9" width="26.2833333333333" customWidth="1"/>
  </cols>
  <sheetData>
    <row r="1" customHeight="1" spans="1:9">
      <c r="A1" s="38"/>
      <c r="B1" s="38"/>
      <c r="C1" s="38"/>
      <c r="D1" s="38"/>
      <c r="E1" s="38"/>
      <c r="F1" s="38"/>
      <c r="G1" s="38"/>
      <c r="H1" s="38"/>
      <c r="I1" s="38"/>
    </row>
    <row r="2" customHeight="1" spans="1:9">
      <c r="A2" s="75" t="s">
        <v>370</v>
      </c>
      <c r="B2" s="76"/>
      <c r="C2" s="76"/>
      <c r="D2" s="77"/>
      <c r="E2" s="77"/>
      <c r="F2" s="77"/>
      <c r="G2" s="76"/>
      <c r="H2" s="76"/>
      <c r="I2" s="77"/>
    </row>
    <row r="3" ht="41.25" customHeight="1" spans="1:9">
      <c r="A3" s="78" t="str">
        <f>"2025"&amp;"年新增资产配置预算表"</f>
        <v>2025年新增资产配置预算表</v>
      </c>
      <c r="B3" s="79"/>
      <c r="C3" s="79"/>
      <c r="D3" s="80"/>
      <c r="E3" s="80"/>
      <c r="F3" s="80"/>
      <c r="G3" s="79"/>
      <c r="H3" s="79"/>
      <c r="I3" s="80"/>
    </row>
    <row r="4" customHeight="1" spans="1:9">
      <c r="A4" s="81" t="str">
        <f>"单位名称："&amp;"昆明市东川区第三中学"</f>
        <v>单位名称：昆明市东川区第三中学</v>
      </c>
      <c r="B4" s="82"/>
      <c r="C4" s="82"/>
      <c r="D4" s="83"/>
      <c r="F4" s="80"/>
      <c r="G4" s="79"/>
      <c r="H4" s="79"/>
      <c r="I4" s="101" t="s">
        <v>2</v>
      </c>
    </row>
    <row r="5" ht="28.5" customHeight="1" spans="1:9">
      <c r="A5" s="84" t="s">
        <v>189</v>
      </c>
      <c r="B5" s="85" t="s">
        <v>190</v>
      </c>
      <c r="C5" s="86" t="s">
        <v>371</v>
      </c>
      <c r="D5" s="84" t="s">
        <v>372</v>
      </c>
      <c r="E5" s="84" t="s">
        <v>373</v>
      </c>
      <c r="F5" s="84" t="s">
        <v>374</v>
      </c>
      <c r="G5" s="85" t="s">
        <v>375</v>
      </c>
      <c r="H5" s="73"/>
      <c r="I5" s="84"/>
    </row>
    <row r="6" ht="21" customHeight="1" spans="1:9">
      <c r="A6" s="86"/>
      <c r="B6" s="87"/>
      <c r="C6" s="87"/>
      <c r="D6" s="88"/>
      <c r="E6" s="87"/>
      <c r="F6" s="87"/>
      <c r="G6" s="85" t="s">
        <v>348</v>
      </c>
      <c r="H6" s="85" t="s">
        <v>376</v>
      </c>
      <c r="I6" s="85" t="s">
        <v>377</v>
      </c>
    </row>
    <row r="7" ht="17.25" customHeight="1" spans="1:9">
      <c r="A7" s="89" t="s">
        <v>83</v>
      </c>
      <c r="B7" s="90" t="s">
        <v>84</v>
      </c>
      <c r="C7" s="89" t="s">
        <v>85</v>
      </c>
      <c r="D7" s="91" t="s">
        <v>86</v>
      </c>
      <c r="E7" s="89" t="s">
        <v>87</v>
      </c>
      <c r="F7" s="90" t="s">
        <v>88</v>
      </c>
      <c r="G7" s="92" t="s">
        <v>89</v>
      </c>
      <c r="H7" s="91" t="s">
        <v>90</v>
      </c>
      <c r="I7" s="91">
        <v>9</v>
      </c>
    </row>
    <row r="8" ht="19.5" customHeight="1" spans="1:9">
      <c r="A8" s="93"/>
      <c r="B8" s="69"/>
      <c r="C8" s="69"/>
      <c r="D8" s="67"/>
      <c r="E8" s="58"/>
      <c r="F8" s="92"/>
      <c r="G8" s="94"/>
      <c r="H8" s="95"/>
      <c r="I8" s="95"/>
    </row>
    <row r="9" ht="19.5" customHeight="1" spans="1:9">
      <c r="A9" s="96" t="s">
        <v>56</v>
      </c>
      <c r="B9" s="97"/>
      <c r="C9" s="97"/>
      <c r="D9" s="98"/>
      <c r="E9" s="99"/>
      <c r="F9" s="99"/>
      <c r="G9" s="94"/>
      <c r="H9" s="95"/>
      <c r="I9" s="95"/>
    </row>
    <row r="10" customHeight="1" spans="1:1">
      <c r="A10" s="100" t="s">
        <v>378</v>
      </c>
    </row>
  </sheetData>
  <mergeCells count="11">
    <mergeCell ref="A2:I2"/>
    <mergeCell ref="A3:I3"/>
    <mergeCell ref="A4:C4"/>
    <mergeCell ref="G5:I5"/>
    <mergeCell ref="A9:F9"/>
    <mergeCell ref="A5:A6"/>
    <mergeCell ref="B5:B6"/>
    <mergeCell ref="C5:C6"/>
    <mergeCell ref="D5:D6"/>
    <mergeCell ref="E5:E6"/>
    <mergeCell ref="F5:F6"/>
  </mergeCells>
  <pageMargins left="0.67" right="0.67" top="0.72" bottom="0.72" header="0.28" footer="0.28"/>
  <pageSetup paperSize="9" fitToWidth="0" fitToHeight="0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12"/>
  <sheetViews>
    <sheetView showZeros="0" workbookViewId="0">
      <pane ySplit="1" topLeftCell="A2" activePane="bottomLeft" state="frozen"/>
      <selection/>
      <selection pane="bottomLeft" activeCell="B12" sqref="B12"/>
    </sheetView>
  </sheetViews>
  <sheetFormatPr defaultColWidth="9.14166666666667" defaultRowHeight="14.25" customHeight="1"/>
  <cols>
    <col min="1" max="1" width="19.2833333333333" customWidth="1"/>
    <col min="2" max="2" width="33.85" customWidth="1"/>
    <col min="3" max="3" width="23.85" customWidth="1"/>
    <col min="4" max="4" width="11.1416666666667" customWidth="1"/>
    <col min="5" max="5" width="17.7083333333333" customWidth="1"/>
    <col min="6" max="6" width="9.85" customWidth="1"/>
    <col min="7" max="7" width="17.7083333333333" customWidth="1"/>
    <col min="8" max="11" width="23.1416666666667" customWidth="1"/>
  </cols>
  <sheetData>
    <row r="1" customHeight="1" spans="1:11">
      <c r="A1" s="38"/>
      <c r="B1" s="38"/>
      <c r="C1" s="38"/>
      <c r="D1" s="38"/>
      <c r="E1" s="38"/>
      <c r="F1" s="38"/>
      <c r="G1" s="38"/>
      <c r="H1" s="38"/>
      <c r="I1" s="38"/>
      <c r="J1" s="38"/>
      <c r="K1" s="38"/>
    </row>
    <row r="2" customHeight="1" spans="4:11">
      <c r="D2" s="39"/>
      <c r="E2" s="39"/>
      <c r="F2" s="39"/>
      <c r="G2" s="39"/>
      <c r="K2" s="40" t="s">
        <v>379</v>
      </c>
    </row>
    <row r="3" ht="41.25" customHeight="1" spans="1:11">
      <c r="A3" s="41" t="str">
        <f>"2025"&amp;"年上级转移支付补助项目支出预算表"</f>
        <v>2025年上级转移支付补助项目支出预算表</v>
      </c>
      <c r="B3" s="41"/>
      <c r="C3" s="41"/>
      <c r="D3" s="41"/>
      <c r="E3" s="41"/>
      <c r="F3" s="41"/>
      <c r="G3" s="41"/>
      <c r="H3" s="41"/>
      <c r="I3" s="41"/>
      <c r="J3" s="41"/>
      <c r="K3" s="41"/>
    </row>
    <row r="4" ht="13.5" customHeight="1" spans="1:11">
      <c r="A4" s="42" t="str">
        <f>"单位名称："&amp;"昆明市东川区第三中学"</f>
        <v>单位名称：昆明市东川区第三中学</v>
      </c>
      <c r="B4" s="43"/>
      <c r="C4" s="43"/>
      <c r="D4" s="43"/>
      <c r="E4" s="43"/>
      <c r="F4" s="43"/>
      <c r="G4" s="43"/>
      <c r="H4" s="44"/>
      <c r="I4" s="44"/>
      <c r="J4" s="44"/>
      <c r="K4" s="45" t="s">
        <v>2</v>
      </c>
    </row>
    <row r="5" ht="21.75" customHeight="1" spans="1:11">
      <c r="A5" s="46" t="s">
        <v>252</v>
      </c>
      <c r="B5" s="46" t="s">
        <v>192</v>
      </c>
      <c r="C5" s="46" t="s">
        <v>253</v>
      </c>
      <c r="D5" s="47" t="s">
        <v>193</v>
      </c>
      <c r="E5" s="47" t="s">
        <v>194</v>
      </c>
      <c r="F5" s="47" t="s">
        <v>254</v>
      </c>
      <c r="G5" s="47" t="s">
        <v>255</v>
      </c>
      <c r="H5" s="65" t="s">
        <v>56</v>
      </c>
      <c r="I5" s="48" t="s">
        <v>380</v>
      </c>
      <c r="J5" s="49"/>
      <c r="K5" s="50"/>
    </row>
    <row r="6" ht="21.75" customHeight="1" spans="1:11">
      <c r="A6" s="51"/>
      <c r="B6" s="51"/>
      <c r="C6" s="51"/>
      <c r="D6" s="52"/>
      <c r="E6" s="52"/>
      <c r="F6" s="52"/>
      <c r="G6" s="52"/>
      <c r="H6" s="66"/>
      <c r="I6" s="47" t="s">
        <v>59</v>
      </c>
      <c r="J6" s="47" t="s">
        <v>60</v>
      </c>
      <c r="K6" s="47" t="s">
        <v>61</v>
      </c>
    </row>
    <row r="7" ht="40.5" customHeight="1" spans="1:11">
      <c r="A7" s="54"/>
      <c r="B7" s="54"/>
      <c r="C7" s="54"/>
      <c r="D7" s="55"/>
      <c r="E7" s="55"/>
      <c r="F7" s="55"/>
      <c r="G7" s="55"/>
      <c r="H7" s="56"/>
      <c r="I7" s="55" t="s">
        <v>58</v>
      </c>
      <c r="J7" s="55"/>
      <c r="K7" s="55"/>
    </row>
    <row r="8" ht="15" customHeight="1" spans="1:11">
      <c r="A8" s="57">
        <v>1</v>
      </c>
      <c r="B8" s="57">
        <v>2</v>
      </c>
      <c r="C8" s="57">
        <v>3</v>
      </c>
      <c r="D8" s="57">
        <v>4</v>
      </c>
      <c r="E8" s="57">
        <v>5</v>
      </c>
      <c r="F8" s="57">
        <v>6</v>
      </c>
      <c r="G8" s="57">
        <v>7</v>
      </c>
      <c r="H8" s="57">
        <v>8</v>
      </c>
      <c r="I8" s="57">
        <v>9</v>
      </c>
      <c r="J8" s="73">
        <v>10</v>
      </c>
      <c r="K8" s="73">
        <v>11</v>
      </c>
    </row>
    <row r="9" ht="18.75" customHeight="1" spans="1:11">
      <c r="A9" s="67"/>
      <c r="B9" s="58"/>
      <c r="C9" s="67"/>
      <c r="D9" s="67"/>
      <c r="E9" s="67"/>
      <c r="F9" s="67"/>
      <c r="G9" s="67"/>
      <c r="H9" s="68"/>
      <c r="I9" s="74"/>
      <c r="J9" s="74"/>
      <c r="K9" s="68"/>
    </row>
    <row r="10" ht="18.75" customHeight="1" spans="1:11">
      <c r="A10" s="69"/>
      <c r="B10" s="58"/>
      <c r="C10" s="58"/>
      <c r="D10" s="58"/>
      <c r="E10" s="58"/>
      <c r="F10" s="58"/>
      <c r="G10" s="58"/>
      <c r="H10" s="60"/>
      <c r="I10" s="60"/>
      <c r="J10" s="60"/>
      <c r="K10" s="68"/>
    </row>
    <row r="11" ht="18.75" customHeight="1" spans="1:11">
      <c r="A11" s="70" t="s">
        <v>179</v>
      </c>
      <c r="B11" s="71"/>
      <c r="C11" s="71"/>
      <c r="D11" s="71"/>
      <c r="E11" s="71"/>
      <c r="F11" s="71"/>
      <c r="G11" s="72"/>
      <c r="H11" s="60"/>
      <c r="I11" s="60"/>
      <c r="J11" s="60"/>
      <c r="K11" s="68"/>
    </row>
    <row r="12" customHeight="1" spans="1:1">
      <c r="A12" s="64" t="s">
        <v>381</v>
      </c>
    </row>
  </sheetData>
  <mergeCells count="15">
    <mergeCell ref="A3:K3"/>
    <mergeCell ref="A4:G4"/>
    <mergeCell ref="I5:K5"/>
    <mergeCell ref="A11:G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12"/>
  <sheetViews>
    <sheetView showZeros="0" workbookViewId="0">
      <pane ySplit="1" topLeftCell="A2" activePane="bottomLeft" state="frozen"/>
      <selection/>
      <selection pane="bottomLeft" activeCell="C19" sqref="C19"/>
    </sheetView>
  </sheetViews>
  <sheetFormatPr defaultColWidth="9.14166666666667" defaultRowHeight="14.25" customHeight="1" outlineLevelCol="6"/>
  <cols>
    <col min="1" max="1" width="35.2833333333333" customWidth="1"/>
    <col min="2" max="4" width="28" customWidth="1"/>
    <col min="5" max="7" width="23.85" customWidth="1"/>
  </cols>
  <sheetData>
    <row r="1" customHeight="1" spans="1:7">
      <c r="A1" s="38"/>
      <c r="B1" s="38"/>
      <c r="C1" s="38"/>
      <c r="D1" s="38"/>
      <c r="E1" s="38"/>
      <c r="F1" s="38"/>
      <c r="G1" s="38"/>
    </row>
    <row r="2" ht="13.5" customHeight="1" spans="4:7">
      <c r="D2" s="39"/>
      <c r="G2" s="40" t="s">
        <v>382</v>
      </c>
    </row>
    <row r="3" ht="41.25" customHeight="1" spans="1:7">
      <c r="A3" s="41" t="str">
        <f>"2025"&amp;"年部门项目中期规划预算表"</f>
        <v>2025年部门项目中期规划预算表</v>
      </c>
      <c r="B3" s="41"/>
      <c r="C3" s="41"/>
      <c r="D3" s="41"/>
      <c r="E3" s="41"/>
      <c r="F3" s="41"/>
      <c r="G3" s="41"/>
    </row>
    <row r="4" ht="13.5" customHeight="1" spans="1:7">
      <c r="A4" s="42" t="str">
        <f>"单位名称："&amp;"昆明市东川区第三中学"</f>
        <v>单位名称：昆明市东川区第三中学</v>
      </c>
      <c r="B4" s="43"/>
      <c r="C4" s="43"/>
      <c r="D4" s="43"/>
      <c r="E4" s="44"/>
      <c r="F4" s="44"/>
      <c r="G4" s="45" t="s">
        <v>2</v>
      </c>
    </row>
    <row r="5" ht="21.75" customHeight="1" spans="1:7">
      <c r="A5" s="46" t="s">
        <v>253</v>
      </c>
      <c r="B5" s="46" t="s">
        <v>252</v>
      </c>
      <c r="C5" s="46" t="s">
        <v>192</v>
      </c>
      <c r="D5" s="47" t="s">
        <v>383</v>
      </c>
      <c r="E5" s="48" t="s">
        <v>59</v>
      </c>
      <c r="F5" s="49"/>
      <c r="G5" s="50"/>
    </row>
    <row r="6" ht="21.75" customHeight="1" spans="1:7">
      <c r="A6" s="51"/>
      <c r="B6" s="51"/>
      <c r="C6" s="51"/>
      <c r="D6" s="52"/>
      <c r="E6" s="53" t="str">
        <f>"2025"&amp;"年"</f>
        <v>2025年</v>
      </c>
      <c r="F6" s="47" t="str">
        <f>("2025"+1)&amp;"年"</f>
        <v>2026年</v>
      </c>
      <c r="G6" s="47" t="str">
        <f>("2025"+2)&amp;"年"</f>
        <v>2027年</v>
      </c>
    </row>
    <row r="7" ht="40.5" customHeight="1" spans="1:7">
      <c r="A7" s="54"/>
      <c r="B7" s="54"/>
      <c r="C7" s="54"/>
      <c r="D7" s="55"/>
      <c r="E7" s="56"/>
      <c r="F7" s="55" t="s">
        <v>58</v>
      </c>
      <c r="G7" s="55"/>
    </row>
    <row r="8" ht="15" customHeight="1" spans="1:7">
      <c r="A8" s="57">
        <v>1</v>
      </c>
      <c r="B8" s="57">
        <v>2</v>
      </c>
      <c r="C8" s="57">
        <v>3</v>
      </c>
      <c r="D8" s="57">
        <v>4</v>
      </c>
      <c r="E8" s="57">
        <v>5</v>
      </c>
      <c r="F8" s="57">
        <v>6</v>
      </c>
      <c r="G8" s="57">
        <v>7</v>
      </c>
    </row>
    <row r="9" ht="17.25" customHeight="1" spans="1:7">
      <c r="A9" s="58"/>
      <c r="B9" s="59"/>
      <c r="C9" s="59"/>
      <c r="D9" s="58"/>
      <c r="E9" s="60"/>
      <c r="F9" s="60"/>
      <c r="G9" s="60"/>
    </row>
    <row r="10" ht="18.75" customHeight="1" spans="1:7">
      <c r="A10" s="58"/>
      <c r="B10" s="58"/>
      <c r="C10" s="58"/>
      <c r="D10" s="58"/>
      <c r="E10" s="60"/>
      <c r="F10" s="60"/>
      <c r="G10" s="60"/>
    </row>
    <row r="11" ht="18.75" customHeight="1" spans="1:7">
      <c r="A11" s="61" t="s">
        <v>56</v>
      </c>
      <c r="B11" s="62" t="s">
        <v>384</v>
      </c>
      <c r="C11" s="62"/>
      <c r="D11" s="63"/>
      <c r="E11" s="60"/>
      <c r="F11" s="60"/>
      <c r="G11" s="60"/>
    </row>
    <row r="12" customHeight="1" spans="1:1">
      <c r="A12" s="64" t="s">
        <v>385</v>
      </c>
    </row>
  </sheetData>
  <mergeCells count="11">
    <mergeCell ref="A3:G3"/>
    <mergeCell ref="A4:D4"/>
    <mergeCell ref="E5:G5"/>
    <mergeCell ref="A11:D11"/>
    <mergeCell ref="A5:A7"/>
    <mergeCell ref="B5:B7"/>
    <mergeCell ref="C5:C7"/>
    <mergeCell ref="D5:D7"/>
    <mergeCell ref="E6:E7"/>
    <mergeCell ref="F6:F7"/>
    <mergeCell ref="G6:G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9"/>
  <sheetViews>
    <sheetView topLeftCell="A2" workbookViewId="0">
      <selection activeCell="I12" sqref="I12:I14"/>
    </sheetView>
  </sheetViews>
  <sheetFormatPr defaultColWidth="9" defaultRowHeight="13.5"/>
  <cols>
    <col min="1" max="10" width="18.375" customWidth="1"/>
  </cols>
  <sheetData>
    <row r="1" spans="1:10">
      <c r="A1" s="1"/>
      <c r="B1" s="1"/>
      <c r="C1" s="1"/>
      <c r="D1" s="1"/>
      <c r="E1" s="1"/>
      <c r="F1" s="1"/>
      <c r="G1" s="1"/>
      <c r="H1" s="1"/>
      <c r="I1" s="1"/>
      <c r="J1" s="34" t="s">
        <v>386</v>
      </c>
    </row>
    <row r="2" ht="47" customHeight="1" spans="1:10">
      <c r="A2" s="2" t="s">
        <v>387</v>
      </c>
      <c r="B2" s="2"/>
      <c r="C2" s="2"/>
      <c r="D2" s="2"/>
      <c r="E2" s="2"/>
      <c r="F2" s="2"/>
      <c r="G2" s="2"/>
      <c r="H2" s="2"/>
      <c r="I2" s="2"/>
      <c r="J2" s="2"/>
    </row>
    <row r="3" ht="16" customHeight="1" spans="1:10">
      <c r="A3" s="3" t="s">
        <v>388</v>
      </c>
      <c r="B3" s="3"/>
      <c r="C3" s="4"/>
      <c r="D3" s="5"/>
      <c r="E3" s="5"/>
      <c r="F3" s="5"/>
      <c r="G3" s="5"/>
      <c r="H3" s="5"/>
      <c r="I3" s="5"/>
      <c r="J3" s="238" t="s">
        <v>2</v>
      </c>
    </row>
    <row r="4" spans="1:10">
      <c r="A4" s="6" t="s">
        <v>389</v>
      </c>
      <c r="B4" s="7">
        <v>105027</v>
      </c>
      <c r="C4" s="8"/>
      <c r="D4" s="8"/>
      <c r="E4" s="9"/>
      <c r="F4" s="10" t="s">
        <v>390</v>
      </c>
      <c r="G4" s="9"/>
      <c r="H4" s="11" t="s">
        <v>71</v>
      </c>
      <c r="I4" s="8"/>
      <c r="J4" s="9"/>
    </row>
    <row r="5" spans="1:10">
      <c r="A5" s="12" t="s">
        <v>391</v>
      </c>
      <c r="B5" s="12"/>
      <c r="C5" s="12"/>
      <c r="D5" s="12"/>
      <c r="E5" s="12"/>
      <c r="F5" s="12"/>
      <c r="G5" s="12"/>
      <c r="H5" s="12"/>
      <c r="I5" s="12"/>
      <c r="J5" s="12" t="s">
        <v>392</v>
      </c>
    </row>
    <row r="6" ht="54" customHeight="1" spans="1:10">
      <c r="A6" s="12" t="s">
        <v>393</v>
      </c>
      <c r="B6" s="13" t="s">
        <v>394</v>
      </c>
      <c r="C6" s="14" t="s">
        <v>395</v>
      </c>
      <c r="D6" s="14"/>
      <c r="E6" s="14"/>
      <c r="F6" s="14"/>
      <c r="G6" s="14"/>
      <c r="H6" s="14"/>
      <c r="I6" s="14"/>
      <c r="J6" s="36"/>
    </row>
    <row r="7" ht="54" customHeight="1" spans="1:10">
      <c r="A7" s="12"/>
      <c r="B7" s="15" t="s">
        <v>396</v>
      </c>
      <c r="C7" s="14" t="s">
        <v>397</v>
      </c>
      <c r="D7" s="14"/>
      <c r="E7" s="14"/>
      <c r="F7" s="14"/>
      <c r="G7" s="14"/>
      <c r="H7" s="14"/>
      <c r="I7" s="14"/>
      <c r="J7" s="36"/>
    </row>
    <row r="8" ht="54" customHeight="1" spans="1:10">
      <c r="A8" s="13" t="s">
        <v>398</v>
      </c>
      <c r="B8" s="16" t="s">
        <v>399</v>
      </c>
      <c r="C8" s="17" t="s">
        <v>400</v>
      </c>
      <c r="D8" s="17"/>
      <c r="E8" s="17"/>
      <c r="F8" s="17"/>
      <c r="G8" s="17"/>
      <c r="H8" s="17"/>
      <c r="I8" s="17"/>
      <c r="J8" s="37"/>
    </row>
    <row r="9" spans="1:10">
      <c r="A9" s="18" t="s">
        <v>401</v>
      </c>
      <c r="B9" s="18"/>
      <c r="C9" s="18"/>
      <c r="D9" s="18"/>
      <c r="E9" s="18"/>
      <c r="F9" s="18"/>
      <c r="G9" s="18"/>
      <c r="H9" s="18"/>
      <c r="I9" s="18"/>
      <c r="J9" s="18"/>
    </row>
    <row r="10" spans="1:10">
      <c r="A10" s="19" t="s">
        <v>402</v>
      </c>
      <c r="B10" s="20"/>
      <c r="C10" s="12" t="s">
        <v>403</v>
      </c>
      <c r="D10" s="12"/>
      <c r="E10" s="12"/>
      <c r="F10" s="12" t="s">
        <v>404</v>
      </c>
      <c r="G10" s="12"/>
      <c r="H10" s="12" t="s">
        <v>405</v>
      </c>
      <c r="I10" s="12"/>
      <c r="J10" s="12"/>
    </row>
    <row r="11" spans="1:10">
      <c r="A11" s="21"/>
      <c r="B11" s="22"/>
      <c r="C11" s="12"/>
      <c r="D11" s="12"/>
      <c r="E11" s="12"/>
      <c r="F11" s="12"/>
      <c r="G11" s="12"/>
      <c r="H11" s="13" t="s">
        <v>406</v>
      </c>
      <c r="I11" s="13" t="s">
        <v>407</v>
      </c>
      <c r="J11" s="13" t="s">
        <v>408</v>
      </c>
    </row>
    <row r="12" spans="1:10">
      <c r="A12" s="14" t="s">
        <v>71</v>
      </c>
      <c r="B12" s="14"/>
      <c r="C12" s="14" t="s">
        <v>409</v>
      </c>
      <c r="D12" s="14"/>
      <c r="E12" s="14"/>
      <c r="F12" s="23" t="s">
        <v>410</v>
      </c>
      <c r="G12" s="23"/>
      <c r="H12" s="24">
        <v>15384391.6</v>
      </c>
      <c r="I12" s="24">
        <v>15384391.6</v>
      </c>
      <c r="J12" s="13"/>
    </row>
    <row r="13" spans="1:10">
      <c r="A13" s="14" t="s">
        <v>71</v>
      </c>
      <c r="B13" s="14"/>
      <c r="C13" s="14" t="s">
        <v>411</v>
      </c>
      <c r="D13" s="14"/>
      <c r="E13" s="14"/>
      <c r="F13" s="23" t="s">
        <v>412</v>
      </c>
      <c r="G13" s="23"/>
      <c r="H13" s="24">
        <v>1178700</v>
      </c>
      <c r="I13" s="24">
        <v>255600</v>
      </c>
      <c r="J13" s="24">
        <v>923100</v>
      </c>
    </row>
    <row r="14" spans="1:10">
      <c r="A14" s="14" t="s">
        <v>71</v>
      </c>
      <c r="B14" s="14"/>
      <c r="C14" s="14" t="s">
        <v>413</v>
      </c>
      <c r="D14" s="14"/>
      <c r="E14" s="14"/>
      <c r="F14" s="23" t="s">
        <v>414</v>
      </c>
      <c r="G14" s="23"/>
      <c r="H14" s="25">
        <v>362616</v>
      </c>
      <c r="I14" s="25">
        <v>172086</v>
      </c>
      <c r="J14" s="24">
        <v>190530</v>
      </c>
    </row>
    <row r="15" spans="1:10">
      <c r="A15" s="26" t="s">
        <v>415</v>
      </c>
      <c r="B15" s="26"/>
      <c r="C15" s="26"/>
      <c r="D15" s="26"/>
      <c r="E15" s="26"/>
      <c r="F15" s="26"/>
      <c r="G15" s="26"/>
      <c r="H15" s="26"/>
      <c r="I15" s="26"/>
      <c r="J15" s="26"/>
    </row>
    <row r="16" spans="1:10">
      <c r="A16" s="27" t="s">
        <v>416</v>
      </c>
      <c r="B16" s="27"/>
      <c r="C16" s="27"/>
      <c r="D16" s="27"/>
      <c r="E16" s="27"/>
      <c r="F16" s="27"/>
      <c r="G16" s="27"/>
      <c r="H16" s="28" t="s">
        <v>417</v>
      </c>
      <c r="I16" s="29" t="s">
        <v>278</v>
      </c>
      <c r="J16" s="28" t="s">
        <v>418</v>
      </c>
    </row>
    <row r="17" ht="14.25" spans="1:10">
      <c r="A17" s="29" t="s">
        <v>271</v>
      </c>
      <c r="B17" s="29" t="s">
        <v>419</v>
      </c>
      <c r="C17" s="28" t="s">
        <v>273</v>
      </c>
      <c r="D17" s="28" t="s">
        <v>274</v>
      </c>
      <c r="E17" s="28" t="s">
        <v>275</v>
      </c>
      <c r="F17" s="30" t="s">
        <v>276</v>
      </c>
      <c r="G17" s="30" t="s">
        <v>277</v>
      </c>
      <c r="H17" s="28"/>
      <c r="I17" s="29"/>
      <c r="J17" s="28"/>
    </row>
    <row r="18" ht="22.5" spans="1:10">
      <c r="A18" s="31" t="s">
        <v>280</v>
      </c>
      <c r="B18" s="31" t="s">
        <v>281</v>
      </c>
      <c r="C18" s="31" t="s">
        <v>420</v>
      </c>
      <c r="D18" s="32" t="s">
        <v>283</v>
      </c>
      <c r="E18" s="31" t="s">
        <v>421</v>
      </c>
      <c r="F18" s="33" t="s">
        <v>422</v>
      </c>
      <c r="G18" s="33" t="s">
        <v>286</v>
      </c>
      <c r="H18" s="33" t="s">
        <v>423</v>
      </c>
      <c r="I18" s="33" t="s">
        <v>424</v>
      </c>
      <c r="J18" s="33" t="s">
        <v>425</v>
      </c>
    </row>
    <row r="19" ht="22.5" spans="1:10">
      <c r="A19" s="31" t="s">
        <v>280</v>
      </c>
      <c r="B19" s="31" t="s">
        <v>281</v>
      </c>
      <c r="C19" s="31" t="s">
        <v>426</v>
      </c>
      <c r="D19" s="32" t="s">
        <v>283</v>
      </c>
      <c r="E19" s="31" t="s">
        <v>427</v>
      </c>
      <c r="F19" s="33" t="s">
        <v>422</v>
      </c>
      <c r="G19" s="33" t="s">
        <v>286</v>
      </c>
      <c r="H19" s="33" t="s">
        <v>428</v>
      </c>
      <c r="I19" s="33" t="s">
        <v>429</v>
      </c>
      <c r="J19" s="33" t="s">
        <v>425</v>
      </c>
    </row>
    <row r="20" ht="22.5" spans="1:10">
      <c r="A20" s="31" t="s">
        <v>280</v>
      </c>
      <c r="B20" s="31" t="s">
        <v>288</v>
      </c>
      <c r="C20" s="31" t="s">
        <v>430</v>
      </c>
      <c r="D20" s="32" t="s">
        <v>283</v>
      </c>
      <c r="E20" s="31" t="s">
        <v>431</v>
      </c>
      <c r="F20" s="33" t="s">
        <v>291</v>
      </c>
      <c r="G20" s="33" t="s">
        <v>292</v>
      </c>
      <c r="H20" s="33" t="s">
        <v>432</v>
      </c>
      <c r="I20" s="33" t="s">
        <v>433</v>
      </c>
      <c r="J20" s="33" t="s">
        <v>425</v>
      </c>
    </row>
    <row r="21" ht="22.5" spans="1:10">
      <c r="A21" s="31" t="s">
        <v>280</v>
      </c>
      <c r="B21" s="31" t="s">
        <v>319</v>
      </c>
      <c r="C21" s="31" t="s">
        <v>434</v>
      </c>
      <c r="D21" s="32" t="s">
        <v>283</v>
      </c>
      <c r="E21" s="31" t="s">
        <v>431</v>
      </c>
      <c r="F21" s="33" t="s">
        <v>291</v>
      </c>
      <c r="G21" s="33" t="s">
        <v>292</v>
      </c>
      <c r="H21" s="33" t="s">
        <v>432</v>
      </c>
      <c r="I21" s="33" t="s">
        <v>435</v>
      </c>
      <c r="J21" s="33" t="s">
        <v>425</v>
      </c>
    </row>
    <row r="22" ht="22.5" spans="1:10">
      <c r="A22" s="31" t="s">
        <v>280</v>
      </c>
      <c r="B22" s="31" t="s">
        <v>319</v>
      </c>
      <c r="C22" s="31" t="s">
        <v>436</v>
      </c>
      <c r="D22" s="32" t="s">
        <v>283</v>
      </c>
      <c r="E22" s="31" t="s">
        <v>431</v>
      </c>
      <c r="F22" s="33" t="s">
        <v>291</v>
      </c>
      <c r="G22" s="33" t="s">
        <v>292</v>
      </c>
      <c r="H22" s="33" t="s">
        <v>437</v>
      </c>
      <c r="I22" s="33" t="s">
        <v>438</v>
      </c>
      <c r="J22" s="33" t="s">
        <v>425</v>
      </c>
    </row>
    <row r="23" ht="22.5" spans="1:10">
      <c r="A23" s="31" t="s">
        <v>280</v>
      </c>
      <c r="B23" s="31" t="s">
        <v>319</v>
      </c>
      <c r="C23" s="31" t="s">
        <v>439</v>
      </c>
      <c r="D23" s="32" t="s">
        <v>283</v>
      </c>
      <c r="E23" s="31" t="s">
        <v>431</v>
      </c>
      <c r="F23" s="33" t="s">
        <v>291</v>
      </c>
      <c r="G23" s="33" t="s">
        <v>292</v>
      </c>
      <c r="H23" s="33" t="s">
        <v>440</v>
      </c>
      <c r="I23" s="33" t="s">
        <v>441</v>
      </c>
      <c r="J23" s="33" t="s">
        <v>425</v>
      </c>
    </row>
    <row r="24" ht="22.5" spans="1:10">
      <c r="A24" s="31" t="s">
        <v>280</v>
      </c>
      <c r="B24" s="31" t="s">
        <v>288</v>
      </c>
      <c r="C24" s="31" t="s">
        <v>442</v>
      </c>
      <c r="D24" s="32" t="s">
        <v>283</v>
      </c>
      <c r="E24" s="31" t="s">
        <v>431</v>
      </c>
      <c r="F24" s="33" t="s">
        <v>291</v>
      </c>
      <c r="G24" s="33" t="s">
        <v>292</v>
      </c>
      <c r="H24" s="33" t="s">
        <v>443</v>
      </c>
      <c r="I24" s="33" t="s">
        <v>444</v>
      </c>
      <c r="J24" s="33" t="s">
        <v>425</v>
      </c>
    </row>
    <row r="25" ht="22.5" spans="1:10">
      <c r="A25" s="31" t="s">
        <v>299</v>
      </c>
      <c r="B25" s="31" t="s">
        <v>445</v>
      </c>
      <c r="C25" s="31" t="s">
        <v>446</v>
      </c>
      <c r="D25" s="32" t="s">
        <v>447</v>
      </c>
      <c r="E25" s="31" t="s">
        <v>448</v>
      </c>
      <c r="F25" s="33" t="s">
        <v>291</v>
      </c>
      <c r="G25" s="33" t="s">
        <v>292</v>
      </c>
      <c r="H25" s="33" t="s">
        <v>449</v>
      </c>
      <c r="I25" s="33" t="s">
        <v>450</v>
      </c>
      <c r="J25" s="33" t="s">
        <v>425</v>
      </c>
    </row>
    <row r="26" ht="33.75" spans="1:10">
      <c r="A26" s="31" t="s">
        <v>299</v>
      </c>
      <c r="B26" s="31" t="s">
        <v>451</v>
      </c>
      <c r="C26" s="31" t="s">
        <v>452</v>
      </c>
      <c r="D26" s="32" t="s">
        <v>447</v>
      </c>
      <c r="E26" s="31" t="s">
        <v>453</v>
      </c>
      <c r="F26" s="33" t="s">
        <v>291</v>
      </c>
      <c r="G26" s="33" t="s">
        <v>292</v>
      </c>
      <c r="H26" s="33" t="s">
        <v>454</v>
      </c>
      <c r="I26" s="33" t="s">
        <v>455</v>
      </c>
      <c r="J26" s="33" t="s">
        <v>425</v>
      </c>
    </row>
    <row r="27" ht="22.5" spans="1:10">
      <c r="A27" s="31" t="s">
        <v>299</v>
      </c>
      <c r="B27" s="31" t="s">
        <v>456</v>
      </c>
      <c r="C27" s="31" t="s">
        <v>457</v>
      </c>
      <c r="D27" s="32" t="s">
        <v>447</v>
      </c>
      <c r="E27" s="31" t="s">
        <v>458</v>
      </c>
      <c r="F27" s="33" t="s">
        <v>291</v>
      </c>
      <c r="G27" s="33" t="s">
        <v>292</v>
      </c>
      <c r="H27" s="33" t="s">
        <v>459</v>
      </c>
      <c r="I27" s="33" t="s">
        <v>460</v>
      </c>
      <c r="J27" s="33" t="s">
        <v>425</v>
      </c>
    </row>
    <row r="28" ht="22.5" spans="1:10">
      <c r="A28" s="31" t="s">
        <v>299</v>
      </c>
      <c r="B28" s="31" t="s">
        <v>461</v>
      </c>
      <c r="C28" s="31" t="s">
        <v>462</v>
      </c>
      <c r="D28" s="32" t="s">
        <v>283</v>
      </c>
      <c r="E28" s="31" t="s">
        <v>463</v>
      </c>
      <c r="F28" s="33" t="s">
        <v>331</v>
      </c>
      <c r="G28" s="33" t="s">
        <v>286</v>
      </c>
      <c r="H28" s="33" t="s">
        <v>464</v>
      </c>
      <c r="I28" s="33" t="s">
        <v>465</v>
      </c>
      <c r="J28" s="33" t="s">
        <v>425</v>
      </c>
    </row>
    <row r="29" ht="45" spans="1:10">
      <c r="A29" s="31" t="s">
        <v>312</v>
      </c>
      <c r="B29" s="31" t="s">
        <v>466</v>
      </c>
      <c r="C29" s="31" t="s">
        <v>467</v>
      </c>
      <c r="D29" s="32" t="s">
        <v>447</v>
      </c>
      <c r="E29" s="31" t="s">
        <v>468</v>
      </c>
      <c r="F29" s="33" t="s">
        <v>291</v>
      </c>
      <c r="G29" s="33" t="s">
        <v>286</v>
      </c>
      <c r="H29" s="33" t="s">
        <v>469</v>
      </c>
      <c r="I29" s="33" t="s">
        <v>470</v>
      </c>
      <c r="J29" s="33" t="s">
        <v>425</v>
      </c>
    </row>
  </sheetData>
  <mergeCells count="29">
    <mergeCell ref="A2:J2"/>
    <mergeCell ref="A3:C3"/>
    <mergeCell ref="B4:E4"/>
    <mergeCell ref="F4:G4"/>
    <mergeCell ref="H4:J4"/>
    <mergeCell ref="A5:I5"/>
    <mergeCell ref="C6:I6"/>
    <mergeCell ref="C7:I7"/>
    <mergeCell ref="C8:I8"/>
    <mergeCell ref="A9:J9"/>
    <mergeCell ref="H10:J10"/>
    <mergeCell ref="A12:B12"/>
    <mergeCell ref="C12:E12"/>
    <mergeCell ref="F12:G12"/>
    <mergeCell ref="A13:B13"/>
    <mergeCell ref="C13:E13"/>
    <mergeCell ref="F13:G13"/>
    <mergeCell ref="A14:B14"/>
    <mergeCell ref="C14:E14"/>
    <mergeCell ref="F14:G14"/>
    <mergeCell ref="A15:J15"/>
    <mergeCell ref="A16:G16"/>
    <mergeCell ref="A6:A7"/>
    <mergeCell ref="H16:H17"/>
    <mergeCell ref="I16:I17"/>
    <mergeCell ref="J16:J17"/>
    <mergeCell ref="A10:B11"/>
    <mergeCell ref="C10:E11"/>
    <mergeCell ref="F10:G1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0"/>
  <sheetViews>
    <sheetView showGridLines="0" showZeros="0" topLeftCell="F1" workbookViewId="0">
      <pane ySplit="1" topLeftCell="A2" activePane="bottomLeft" state="frozen"/>
      <selection/>
      <selection pane="bottomLeft" activeCell="A1" sqref="A1"/>
    </sheetView>
  </sheetViews>
  <sheetFormatPr defaultColWidth="8.575" defaultRowHeight="12.75" customHeight="1"/>
  <cols>
    <col min="1" max="1" width="15.8916666666667" customWidth="1"/>
    <col min="2" max="2" width="35" customWidth="1"/>
    <col min="3" max="19" width="22" customWidth="1"/>
  </cols>
  <sheetData>
    <row r="1" customHeight="1" spans="1:19">
      <c r="A1" s="38"/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</row>
    <row r="2" ht="17.25" customHeight="1" spans="1:1">
      <c r="A2" s="101" t="s">
        <v>53</v>
      </c>
    </row>
    <row r="3" ht="41.25" customHeight="1" spans="1:1">
      <c r="A3" s="78" t="str">
        <f>"2025"&amp;"年部门收入预算表"</f>
        <v>2025年部门收入预算表</v>
      </c>
    </row>
    <row r="4" ht="17.25" customHeight="1" spans="1:19">
      <c r="A4" s="81" t="str">
        <f>"单位名称："&amp;"昆明市东川区第三中学"</f>
        <v>单位名称：昆明市东川区第三中学</v>
      </c>
      <c r="S4" s="83" t="s">
        <v>2</v>
      </c>
    </row>
    <row r="5" ht="21.75" customHeight="1" spans="1:19">
      <c r="A5" s="223" t="s">
        <v>54</v>
      </c>
      <c r="B5" s="224" t="s">
        <v>55</v>
      </c>
      <c r="C5" s="224" t="s">
        <v>56</v>
      </c>
      <c r="D5" s="225" t="s">
        <v>57</v>
      </c>
      <c r="E5" s="225"/>
      <c r="F5" s="225"/>
      <c r="G5" s="225"/>
      <c r="H5" s="225"/>
      <c r="I5" s="168"/>
      <c r="J5" s="225"/>
      <c r="K5" s="225"/>
      <c r="L5" s="225"/>
      <c r="M5" s="225"/>
      <c r="N5" s="231"/>
      <c r="O5" s="225" t="s">
        <v>46</v>
      </c>
      <c r="P5" s="225"/>
      <c r="Q5" s="225"/>
      <c r="R5" s="225"/>
      <c r="S5" s="231"/>
    </row>
    <row r="6" ht="27" customHeight="1" spans="1:19">
      <c r="A6" s="226"/>
      <c r="B6" s="227"/>
      <c r="C6" s="227"/>
      <c r="D6" s="227" t="s">
        <v>58</v>
      </c>
      <c r="E6" s="227" t="s">
        <v>59</v>
      </c>
      <c r="F6" s="227" t="s">
        <v>60</v>
      </c>
      <c r="G6" s="227" t="s">
        <v>61</v>
      </c>
      <c r="H6" s="227" t="s">
        <v>62</v>
      </c>
      <c r="I6" s="232" t="s">
        <v>63</v>
      </c>
      <c r="J6" s="233"/>
      <c r="K6" s="233"/>
      <c r="L6" s="233"/>
      <c r="M6" s="233"/>
      <c r="N6" s="234"/>
      <c r="O6" s="227" t="s">
        <v>58</v>
      </c>
      <c r="P6" s="227" t="s">
        <v>59</v>
      </c>
      <c r="Q6" s="227" t="s">
        <v>60</v>
      </c>
      <c r="R6" s="227" t="s">
        <v>61</v>
      </c>
      <c r="S6" s="227" t="s">
        <v>64</v>
      </c>
    </row>
    <row r="7" ht="30" customHeight="1" spans="1:19">
      <c r="A7" s="228"/>
      <c r="B7" s="142"/>
      <c r="C7" s="152"/>
      <c r="D7" s="152"/>
      <c r="E7" s="152"/>
      <c r="F7" s="152"/>
      <c r="G7" s="152"/>
      <c r="H7" s="152"/>
      <c r="I7" s="107" t="s">
        <v>58</v>
      </c>
      <c r="J7" s="234" t="s">
        <v>65</v>
      </c>
      <c r="K7" s="234" t="s">
        <v>66</v>
      </c>
      <c r="L7" s="234" t="s">
        <v>67</v>
      </c>
      <c r="M7" s="234" t="s">
        <v>68</v>
      </c>
      <c r="N7" s="234" t="s">
        <v>69</v>
      </c>
      <c r="O7" s="235"/>
      <c r="P7" s="235"/>
      <c r="Q7" s="235"/>
      <c r="R7" s="235"/>
      <c r="S7" s="152"/>
    </row>
    <row r="8" ht="15" customHeight="1" spans="1:19">
      <c r="A8" s="229">
        <v>1</v>
      </c>
      <c r="B8" s="229">
        <v>2</v>
      </c>
      <c r="C8" s="229">
        <v>3</v>
      </c>
      <c r="D8" s="229">
        <v>4</v>
      </c>
      <c r="E8" s="229">
        <v>5</v>
      </c>
      <c r="F8" s="229">
        <v>6</v>
      </c>
      <c r="G8" s="229">
        <v>7</v>
      </c>
      <c r="H8" s="229">
        <v>8</v>
      </c>
      <c r="I8" s="107">
        <v>9</v>
      </c>
      <c r="J8" s="229">
        <v>10</v>
      </c>
      <c r="K8" s="229">
        <v>11</v>
      </c>
      <c r="L8" s="229">
        <v>12</v>
      </c>
      <c r="M8" s="229">
        <v>13</v>
      </c>
      <c r="N8" s="229">
        <v>14</v>
      </c>
      <c r="O8" s="229">
        <v>15</v>
      </c>
      <c r="P8" s="229">
        <v>16</v>
      </c>
      <c r="Q8" s="229">
        <v>17</v>
      </c>
      <c r="R8" s="229">
        <v>18</v>
      </c>
      <c r="S8" s="229">
        <v>19</v>
      </c>
    </row>
    <row r="9" ht="18" customHeight="1" spans="1:19">
      <c r="A9" s="58" t="s">
        <v>70</v>
      </c>
      <c r="B9" s="58" t="s">
        <v>71</v>
      </c>
      <c r="C9" s="117">
        <v>16925707.6</v>
      </c>
      <c r="D9" s="117">
        <v>16925707.6</v>
      </c>
      <c r="E9" s="117">
        <v>15812077.6</v>
      </c>
      <c r="F9" s="117"/>
      <c r="G9" s="117"/>
      <c r="H9" s="117">
        <v>921600</v>
      </c>
      <c r="I9" s="117">
        <v>192030</v>
      </c>
      <c r="J9" s="117"/>
      <c r="K9" s="117"/>
      <c r="L9" s="117"/>
      <c r="M9" s="117"/>
      <c r="N9" s="117">
        <v>192030</v>
      </c>
      <c r="O9" s="117"/>
      <c r="P9" s="117"/>
      <c r="Q9" s="117"/>
      <c r="R9" s="117"/>
      <c r="S9" s="117"/>
    </row>
    <row r="10" ht="18" customHeight="1" spans="1:19">
      <c r="A10" s="86" t="s">
        <v>56</v>
      </c>
      <c r="B10" s="230"/>
      <c r="C10" s="117">
        <v>16925707.6</v>
      </c>
      <c r="D10" s="117">
        <v>16925707.6</v>
      </c>
      <c r="E10" s="117">
        <v>15812077.6</v>
      </c>
      <c r="F10" s="117"/>
      <c r="G10" s="117"/>
      <c r="H10" s="117">
        <v>921600</v>
      </c>
      <c r="I10" s="117">
        <v>192030</v>
      </c>
      <c r="J10" s="117"/>
      <c r="K10" s="117"/>
      <c r="L10" s="117"/>
      <c r="M10" s="117"/>
      <c r="N10" s="117">
        <v>192030</v>
      </c>
      <c r="O10" s="117"/>
      <c r="P10" s="117"/>
      <c r="Q10" s="117"/>
      <c r="R10" s="117"/>
      <c r="S10" s="117"/>
    </row>
  </sheetData>
  <mergeCells count="20">
    <mergeCell ref="A2:S2"/>
    <mergeCell ref="A3:S3"/>
    <mergeCell ref="A4:B4"/>
    <mergeCell ref="D5:N5"/>
    <mergeCell ref="O5:S5"/>
    <mergeCell ref="I6:N6"/>
    <mergeCell ref="A10:B10"/>
    <mergeCell ref="A5:A7"/>
    <mergeCell ref="B5:B7"/>
    <mergeCell ref="C5:C7"/>
    <mergeCell ref="D6:D7"/>
    <mergeCell ref="E6:E7"/>
    <mergeCell ref="F6:F7"/>
    <mergeCell ref="G6:G7"/>
    <mergeCell ref="H6:H7"/>
    <mergeCell ref="O6:O7"/>
    <mergeCell ref="P6:P7"/>
    <mergeCell ref="Q6:Q7"/>
    <mergeCell ref="R6:R7"/>
    <mergeCell ref="S6:S7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O30"/>
  <sheetViews>
    <sheetView showGridLines="0" showZeros="0" workbookViewId="0">
      <pane ySplit="1" topLeftCell="A8" activePane="bottomLeft" state="frozen"/>
      <selection/>
      <selection pane="bottomLeft" activeCell="A1" sqref="A1"/>
    </sheetView>
  </sheetViews>
  <sheetFormatPr defaultColWidth="8.575" defaultRowHeight="12.75" customHeight="1"/>
  <cols>
    <col min="1" max="1" width="14.2833333333333" customWidth="1"/>
    <col min="2" max="2" width="37.575" customWidth="1"/>
    <col min="3" max="8" width="24.575" customWidth="1"/>
    <col min="9" max="9" width="26.7083333333333" customWidth="1"/>
    <col min="10" max="11" width="24.425" customWidth="1"/>
    <col min="12" max="15" width="24.575" customWidth="1"/>
  </cols>
  <sheetData>
    <row r="1" customHeight="1" spans="1:15">
      <c r="A1" s="38"/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</row>
    <row r="2" ht="17.25" customHeight="1" spans="1:1">
      <c r="A2" s="83" t="s">
        <v>72</v>
      </c>
    </row>
    <row r="3" ht="41.25" customHeight="1" spans="1:1">
      <c r="A3" s="78" t="str">
        <f>"2025"&amp;"年部门支出预算表"</f>
        <v>2025年部门支出预算表</v>
      </c>
    </row>
    <row r="4" ht="17.25" customHeight="1" spans="1:15">
      <c r="A4" s="81" t="str">
        <f>"单位名称："&amp;"昆明市东川区第三中学"</f>
        <v>单位名称：昆明市东川区第三中学</v>
      </c>
      <c r="O4" s="83" t="s">
        <v>2</v>
      </c>
    </row>
    <row r="5" ht="27" customHeight="1" spans="1:15">
      <c r="A5" s="209" t="s">
        <v>73</v>
      </c>
      <c r="B5" s="209" t="s">
        <v>74</v>
      </c>
      <c r="C5" s="209" t="s">
        <v>56</v>
      </c>
      <c r="D5" s="210" t="s">
        <v>59</v>
      </c>
      <c r="E5" s="211"/>
      <c r="F5" s="212"/>
      <c r="G5" s="213" t="s">
        <v>60</v>
      </c>
      <c r="H5" s="213" t="s">
        <v>61</v>
      </c>
      <c r="I5" s="213" t="s">
        <v>75</v>
      </c>
      <c r="J5" s="210" t="s">
        <v>63</v>
      </c>
      <c r="K5" s="211"/>
      <c r="L5" s="211"/>
      <c r="M5" s="211"/>
      <c r="N5" s="220"/>
      <c r="O5" s="221"/>
    </row>
    <row r="6" ht="42" customHeight="1" spans="1:15">
      <c r="A6" s="214"/>
      <c r="B6" s="214"/>
      <c r="C6" s="215"/>
      <c r="D6" s="216" t="s">
        <v>58</v>
      </c>
      <c r="E6" s="216" t="s">
        <v>76</v>
      </c>
      <c r="F6" s="216" t="s">
        <v>77</v>
      </c>
      <c r="G6" s="215"/>
      <c r="H6" s="215"/>
      <c r="I6" s="222"/>
      <c r="J6" s="216" t="s">
        <v>58</v>
      </c>
      <c r="K6" s="203" t="s">
        <v>78</v>
      </c>
      <c r="L6" s="203" t="s">
        <v>79</v>
      </c>
      <c r="M6" s="203" t="s">
        <v>80</v>
      </c>
      <c r="N6" s="203" t="s">
        <v>81</v>
      </c>
      <c r="O6" s="203" t="s">
        <v>82</v>
      </c>
    </row>
    <row r="7" ht="18" customHeight="1" spans="1:15">
      <c r="A7" s="89" t="s">
        <v>83</v>
      </c>
      <c r="B7" s="89" t="s">
        <v>84</v>
      </c>
      <c r="C7" s="89" t="s">
        <v>85</v>
      </c>
      <c r="D7" s="92" t="s">
        <v>86</v>
      </c>
      <c r="E7" s="92" t="s">
        <v>87</v>
      </c>
      <c r="F7" s="92" t="s">
        <v>88</v>
      </c>
      <c r="G7" s="92" t="s">
        <v>89</v>
      </c>
      <c r="H7" s="92" t="s">
        <v>90</v>
      </c>
      <c r="I7" s="92" t="s">
        <v>91</v>
      </c>
      <c r="J7" s="92" t="s">
        <v>92</v>
      </c>
      <c r="K7" s="92" t="s">
        <v>93</v>
      </c>
      <c r="L7" s="92" t="s">
        <v>94</v>
      </c>
      <c r="M7" s="92" t="s">
        <v>95</v>
      </c>
      <c r="N7" s="89" t="s">
        <v>96</v>
      </c>
      <c r="O7" s="92" t="s">
        <v>97</v>
      </c>
    </row>
    <row r="8" ht="21" customHeight="1" spans="1:15">
      <c r="A8" s="93" t="s">
        <v>98</v>
      </c>
      <c r="B8" s="93" t="s">
        <v>99</v>
      </c>
      <c r="C8" s="117">
        <v>12477415.6</v>
      </c>
      <c r="D8" s="117">
        <v>11365285.6</v>
      </c>
      <c r="E8" s="117">
        <v>11365285.6</v>
      </c>
      <c r="F8" s="117"/>
      <c r="G8" s="117"/>
      <c r="H8" s="117"/>
      <c r="I8" s="117">
        <v>921600</v>
      </c>
      <c r="J8" s="117">
        <v>190530</v>
      </c>
      <c r="K8" s="117"/>
      <c r="L8" s="117"/>
      <c r="M8" s="117"/>
      <c r="N8" s="117"/>
      <c r="O8" s="117">
        <v>190530</v>
      </c>
    </row>
    <row r="9" ht="21" customHeight="1" spans="1:15">
      <c r="A9" s="217" t="s">
        <v>100</v>
      </c>
      <c r="B9" s="217" t="s">
        <v>101</v>
      </c>
      <c r="C9" s="117">
        <v>12477415.6</v>
      </c>
      <c r="D9" s="117">
        <v>11365285.6</v>
      </c>
      <c r="E9" s="117">
        <v>11365285.6</v>
      </c>
      <c r="F9" s="117"/>
      <c r="G9" s="117"/>
      <c r="H9" s="117"/>
      <c r="I9" s="117">
        <v>921600</v>
      </c>
      <c r="J9" s="117">
        <v>190530</v>
      </c>
      <c r="K9" s="117"/>
      <c r="L9" s="117"/>
      <c r="M9" s="117"/>
      <c r="N9" s="117"/>
      <c r="O9" s="117">
        <v>190530</v>
      </c>
    </row>
    <row r="10" ht="21" customHeight="1" spans="1:15">
      <c r="A10" s="218" t="s">
        <v>102</v>
      </c>
      <c r="B10" s="218" t="s">
        <v>103</v>
      </c>
      <c r="C10" s="117">
        <v>3380161</v>
      </c>
      <c r="D10" s="117">
        <v>3380161</v>
      </c>
      <c r="E10" s="117">
        <v>3380161</v>
      </c>
      <c r="F10" s="117"/>
      <c r="G10" s="117"/>
      <c r="H10" s="117"/>
      <c r="I10" s="117"/>
      <c r="J10" s="117"/>
      <c r="K10" s="117"/>
      <c r="L10" s="117"/>
      <c r="M10" s="117"/>
      <c r="N10" s="117"/>
      <c r="O10" s="117"/>
    </row>
    <row r="11" ht="21" customHeight="1" spans="1:15">
      <c r="A11" s="218" t="s">
        <v>104</v>
      </c>
      <c r="B11" s="218" t="s">
        <v>105</v>
      </c>
      <c r="C11" s="117">
        <v>8283963</v>
      </c>
      <c r="D11" s="117">
        <v>7362363</v>
      </c>
      <c r="E11" s="117">
        <v>7362363</v>
      </c>
      <c r="F11" s="117"/>
      <c r="G11" s="117"/>
      <c r="H11" s="117"/>
      <c r="I11" s="117">
        <v>921600</v>
      </c>
      <c r="J11" s="117"/>
      <c r="K11" s="117"/>
      <c r="L11" s="117"/>
      <c r="M11" s="117"/>
      <c r="N11" s="117"/>
      <c r="O11" s="117"/>
    </row>
    <row r="12" ht="21" customHeight="1" spans="1:15">
      <c r="A12" s="218" t="s">
        <v>106</v>
      </c>
      <c r="B12" s="218" t="s">
        <v>107</v>
      </c>
      <c r="C12" s="117">
        <v>813291.6</v>
      </c>
      <c r="D12" s="117">
        <v>622761.6</v>
      </c>
      <c r="E12" s="117">
        <v>622761.6</v>
      </c>
      <c r="F12" s="117"/>
      <c r="G12" s="117"/>
      <c r="H12" s="117"/>
      <c r="I12" s="117"/>
      <c r="J12" s="117">
        <v>190530</v>
      </c>
      <c r="K12" s="117"/>
      <c r="L12" s="117"/>
      <c r="M12" s="117"/>
      <c r="N12" s="117"/>
      <c r="O12" s="117">
        <v>190530</v>
      </c>
    </row>
    <row r="13" ht="21" customHeight="1" spans="1:15">
      <c r="A13" s="93" t="s">
        <v>108</v>
      </c>
      <c r="B13" s="93" t="s">
        <v>109</v>
      </c>
      <c r="C13" s="117">
        <v>1838238</v>
      </c>
      <c r="D13" s="117">
        <v>1838238</v>
      </c>
      <c r="E13" s="117">
        <v>1838238</v>
      </c>
      <c r="F13" s="117"/>
      <c r="G13" s="117"/>
      <c r="H13" s="117"/>
      <c r="I13" s="117"/>
      <c r="J13" s="117"/>
      <c r="K13" s="117"/>
      <c r="L13" s="117"/>
      <c r="M13" s="117"/>
      <c r="N13" s="117"/>
      <c r="O13" s="117"/>
    </row>
    <row r="14" ht="21" customHeight="1" spans="1:15">
      <c r="A14" s="217" t="s">
        <v>110</v>
      </c>
      <c r="B14" s="217" t="s">
        <v>111</v>
      </c>
      <c r="C14" s="117">
        <v>1810152</v>
      </c>
      <c r="D14" s="117">
        <v>1810152</v>
      </c>
      <c r="E14" s="117">
        <v>1810152</v>
      </c>
      <c r="F14" s="117"/>
      <c r="G14" s="117"/>
      <c r="H14" s="117"/>
      <c r="I14" s="117"/>
      <c r="J14" s="117"/>
      <c r="K14" s="117"/>
      <c r="L14" s="117"/>
      <c r="M14" s="117"/>
      <c r="N14" s="117"/>
      <c r="O14" s="117"/>
    </row>
    <row r="15" ht="21" customHeight="1" spans="1:15">
      <c r="A15" s="218" t="s">
        <v>112</v>
      </c>
      <c r="B15" s="218" t="s">
        <v>113</v>
      </c>
      <c r="C15" s="117">
        <v>150000</v>
      </c>
      <c r="D15" s="117">
        <v>150000</v>
      </c>
      <c r="E15" s="117">
        <v>150000</v>
      </c>
      <c r="F15" s="117"/>
      <c r="G15" s="117"/>
      <c r="H15" s="117"/>
      <c r="I15" s="117"/>
      <c r="J15" s="117"/>
      <c r="K15" s="117"/>
      <c r="L15" s="117"/>
      <c r="M15" s="117"/>
      <c r="N15" s="117"/>
      <c r="O15" s="117"/>
    </row>
    <row r="16" ht="21" customHeight="1" spans="1:15">
      <c r="A16" s="218" t="s">
        <v>114</v>
      </c>
      <c r="B16" s="218" t="s">
        <v>115</v>
      </c>
      <c r="C16" s="117">
        <v>1660152</v>
      </c>
      <c r="D16" s="117">
        <v>1660152</v>
      </c>
      <c r="E16" s="117">
        <v>1660152</v>
      </c>
      <c r="F16" s="117"/>
      <c r="G16" s="117"/>
      <c r="H16" s="117"/>
      <c r="I16" s="117"/>
      <c r="J16" s="117"/>
      <c r="K16" s="117"/>
      <c r="L16" s="117"/>
      <c r="M16" s="117"/>
      <c r="N16" s="117"/>
      <c r="O16" s="117"/>
    </row>
    <row r="17" ht="21" customHeight="1" spans="1:15">
      <c r="A17" s="217" t="s">
        <v>116</v>
      </c>
      <c r="B17" s="217" t="s">
        <v>117</v>
      </c>
      <c r="C17" s="117">
        <v>28086</v>
      </c>
      <c r="D17" s="117">
        <v>28086</v>
      </c>
      <c r="E17" s="117">
        <v>28086</v>
      </c>
      <c r="F17" s="117"/>
      <c r="G17" s="117"/>
      <c r="H17" s="117"/>
      <c r="I17" s="117"/>
      <c r="J17" s="117"/>
      <c r="K17" s="117"/>
      <c r="L17" s="117"/>
      <c r="M17" s="117"/>
      <c r="N17" s="117"/>
      <c r="O17" s="117"/>
    </row>
    <row r="18" ht="21" customHeight="1" spans="1:15">
      <c r="A18" s="218" t="s">
        <v>118</v>
      </c>
      <c r="B18" s="218" t="s">
        <v>119</v>
      </c>
      <c r="C18" s="117">
        <v>28086</v>
      </c>
      <c r="D18" s="117">
        <v>28086</v>
      </c>
      <c r="E18" s="117">
        <v>28086</v>
      </c>
      <c r="F18" s="117"/>
      <c r="G18" s="117"/>
      <c r="H18" s="117"/>
      <c r="I18" s="117"/>
      <c r="J18" s="117"/>
      <c r="K18" s="117"/>
      <c r="L18" s="117"/>
      <c r="M18" s="117"/>
      <c r="N18" s="117"/>
      <c r="O18" s="117"/>
    </row>
    <row r="19" ht="21" customHeight="1" spans="1:15">
      <c r="A19" s="93" t="s">
        <v>120</v>
      </c>
      <c r="B19" s="93" t="s">
        <v>121</v>
      </c>
      <c r="C19" s="117">
        <v>1369810</v>
      </c>
      <c r="D19" s="117">
        <v>1369810</v>
      </c>
      <c r="E19" s="117">
        <v>1369810</v>
      </c>
      <c r="F19" s="117"/>
      <c r="G19" s="117"/>
      <c r="H19" s="117"/>
      <c r="I19" s="117"/>
      <c r="J19" s="117"/>
      <c r="K19" s="117"/>
      <c r="L19" s="117"/>
      <c r="M19" s="117"/>
      <c r="N19" s="117"/>
      <c r="O19" s="117"/>
    </row>
    <row r="20" ht="21" customHeight="1" spans="1:15">
      <c r="A20" s="217" t="s">
        <v>122</v>
      </c>
      <c r="B20" s="217" t="s">
        <v>123</v>
      </c>
      <c r="C20" s="117">
        <v>1369810</v>
      </c>
      <c r="D20" s="117">
        <v>1369810</v>
      </c>
      <c r="E20" s="117">
        <v>1369810</v>
      </c>
      <c r="F20" s="117"/>
      <c r="G20" s="117"/>
      <c r="H20" s="117"/>
      <c r="I20" s="117"/>
      <c r="J20" s="117"/>
      <c r="K20" s="117"/>
      <c r="L20" s="117"/>
      <c r="M20" s="117"/>
      <c r="N20" s="117"/>
      <c r="O20" s="117"/>
    </row>
    <row r="21" ht="21" customHeight="1" spans="1:15">
      <c r="A21" s="218" t="s">
        <v>124</v>
      </c>
      <c r="B21" s="218" t="s">
        <v>125</v>
      </c>
      <c r="C21" s="117">
        <v>809610</v>
      </c>
      <c r="D21" s="117">
        <v>809610</v>
      </c>
      <c r="E21" s="117">
        <v>809610</v>
      </c>
      <c r="F21" s="117"/>
      <c r="G21" s="117"/>
      <c r="H21" s="117"/>
      <c r="I21" s="117"/>
      <c r="J21" s="117"/>
      <c r="K21" s="117"/>
      <c r="L21" s="117"/>
      <c r="M21" s="117"/>
      <c r="N21" s="117"/>
      <c r="O21" s="117"/>
    </row>
    <row r="22" ht="21" customHeight="1" spans="1:15">
      <c r="A22" s="218" t="s">
        <v>126</v>
      </c>
      <c r="B22" s="218" t="s">
        <v>127</v>
      </c>
      <c r="C22" s="117">
        <v>522136</v>
      </c>
      <c r="D22" s="117">
        <v>522136</v>
      </c>
      <c r="E22" s="117">
        <v>522136</v>
      </c>
      <c r="F22" s="117"/>
      <c r="G22" s="117"/>
      <c r="H22" s="117"/>
      <c r="I22" s="117"/>
      <c r="J22" s="117"/>
      <c r="K22" s="117"/>
      <c r="L22" s="117"/>
      <c r="M22" s="117"/>
      <c r="N22" s="117"/>
      <c r="O22" s="117"/>
    </row>
    <row r="23" ht="21" customHeight="1" spans="1:15">
      <c r="A23" s="218" t="s">
        <v>128</v>
      </c>
      <c r="B23" s="218" t="s">
        <v>129</v>
      </c>
      <c r="C23" s="117">
        <v>38064</v>
      </c>
      <c r="D23" s="117">
        <v>38064</v>
      </c>
      <c r="E23" s="117">
        <v>38064</v>
      </c>
      <c r="F23" s="117"/>
      <c r="G23" s="117"/>
      <c r="H23" s="117"/>
      <c r="I23" s="117"/>
      <c r="J23" s="117"/>
      <c r="K23" s="117"/>
      <c r="L23" s="117"/>
      <c r="M23" s="117"/>
      <c r="N23" s="117"/>
      <c r="O23" s="117"/>
    </row>
    <row r="24" ht="21" customHeight="1" spans="1:15">
      <c r="A24" s="93" t="s">
        <v>130</v>
      </c>
      <c r="B24" s="93" t="s">
        <v>131</v>
      </c>
      <c r="C24" s="117">
        <v>1500</v>
      </c>
      <c r="D24" s="117"/>
      <c r="E24" s="117"/>
      <c r="F24" s="117"/>
      <c r="G24" s="117"/>
      <c r="H24" s="117"/>
      <c r="I24" s="117"/>
      <c r="J24" s="117">
        <v>1500</v>
      </c>
      <c r="K24" s="117"/>
      <c r="L24" s="117"/>
      <c r="M24" s="117"/>
      <c r="N24" s="117"/>
      <c r="O24" s="117">
        <v>1500</v>
      </c>
    </row>
    <row r="25" ht="21" customHeight="1" spans="1:15">
      <c r="A25" s="217" t="s">
        <v>132</v>
      </c>
      <c r="B25" s="217" t="s">
        <v>133</v>
      </c>
      <c r="C25" s="117">
        <v>1500</v>
      </c>
      <c r="D25" s="117"/>
      <c r="E25" s="117"/>
      <c r="F25" s="117"/>
      <c r="G25" s="117"/>
      <c r="H25" s="117"/>
      <c r="I25" s="117"/>
      <c r="J25" s="117">
        <v>1500</v>
      </c>
      <c r="K25" s="117"/>
      <c r="L25" s="117"/>
      <c r="M25" s="117"/>
      <c r="N25" s="117"/>
      <c r="O25" s="117">
        <v>1500</v>
      </c>
    </row>
    <row r="26" ht="21" customHeight="1" spans="1:15">
      <c r="A26" s="218" t="s">
        <v>134</v>
      </c>
      <c r="B26" s="218" t="s">
        <v>133</v>
      </c>
      <c r="C26" s="117">
        <v>1500</v>
      </c>
      <c r="D26" s="117"/>
      <c r="E26" s="117"/>
      <c r="F26" s="117"/>
      <c r="G26" s="117"/>
      <c r="H26" s="117"/>
      <c r="I26" s="117"/>
      <c r="J26" s="117">
        <v>1500</v>
      </c>
      <c r="K26" s="117"/>
      <c r="L26" s="117"/>
      <c r="M26" s="117"/>
      <c r="N26" s="117"/>
      <c r="O26" s="117">
        <v>1500</v>
      </c>
    </row>
    <row r="27" ht="21" customHeight="1" spans="1:15">
      <c r="A27" s="93" t="s">
        <v>135</v>
      </c>
      <c r="B27" s="93" t="s">
        <v>136</v>
      </c>
      <c r="C27" s="117">
        <v>1238744</v>
      </c>
      <c r="D27" s="117">
        <v>1238744</v>
      </c>
      <c r="E27" s="117">
        <v>1238744</v>
      </c>
      <c r="F27" s="117"/>
      <c r="G27" s="117"/>
      <c r="H27" s="117"/>
      <c r="I27" s="117"/>
      <c r="J27" s="117"/>
      <c r="K27" s="117"/>
      <c r="L27" s="117"/>
      <c r="M27" s="117"/>
      <c r="N27" s="117"/>
      <c r="O27" s="117"/>
    </row>
    <row r="28" ht="21" customHeight="1" spans="1:15">
      <c r="A28" s="217" t="s">
        <v>137</v>
      </c>
      <c r="B28" s="217" t="s">
        <v>138</v>
      </c>
      <c r="C28" s="117">
        <v>1238744</v>
      </c>
      <c r="D28" s="117">
        <v>1238744</v>
      </c>
      <c r="E28" s="117">
        <v>1238744</v>
      </c>
      <c r="F28" s="117"/>
      <c r="G28" s="117"/>
      <c r="H28" s="117"/>
      <c r="I28" s="117"/>
      <c r="J28" s="117"/>
      <c r="K28" s="117"/>
      <c r="L28" s="117"/>
      <c r="M28" s="117"/>
      <c r="N28" s="117"/>
      <c r="O28" s="117"/>
    </row>
    <row r="29" ht="21" customHeight="1" spans="1:15">
      <c r="A29" s="218" t="s">
        <v>139</v>
      </c>
      <c r="B29" s="218" t="s">
        <v>140</v>
      </c>
      <c r="C29" s="117">
        <v>1238744</v>
      </c>
      <c r="D29" s="117">
        <v>1238744</v>
      </c>
      <c r="E29" s="117">
        <v>1238744</v>
      </c>
      <c r="F29" s="117"/>
      <c r="G29" s="117"/>
      <c r="H29" s="117"/>
      <c r="I29" s="117"/>
      <c r="J29" s="117"/>
      <c r="K29" s="117"/>
      <c r="L29" s="117"/>
      <c r="M29" s="117"/>
      <c r="N29" s="117"/>
      <c r="O29" s="117"/>
    </row>
    <row r="30" ht="21" customHeight="1" spans="1:15">
      <c r="A30" s="219" t="s">
        <v>56</v>
      </c>
      <c r="B30" s="72"/>
      <c r="C30" s="117">
        <v>16925707.6</v>
      </c>
      <c r="D30" s="117">
        <v>15812077.6</v>
      </c>
      <c r="E30" s="117">
        <v>15812077.6</v>
      </c>
      <c r="F30" s="117"/>
      <c r="G30" s="117"/>
      <c r="H30" s="117"/>
      <c r="I30" s="117">
        <v>921600</v>
      </c>
      <c r="J30" s="117">
        <v>192030</v>
      </c>
      <c r="K30" s="117"/>
      <c r="L30" s="117"/>
      <c r="M30" s="117"/>
      <c r="N30" s="117"/>
      <c r="O30" s="117">
        <v>192030</v>
      </c>
    </row>
  </sheetData>
  <mergeCells count="12">
    <mergeCell ref="A2:O2"/>
    <mergeCell ref="A3:O3"/>
    <mergeCell ref="A4:B4"/>
    <mergeCell ref="D5:F5"/>
    <mergeCell ref="J5:O5"/>
    <mergeCell ref="A30:B30"/>
    <mergeCell ref="A5:A6"/>
    <mergeCell ref="B5:B6"/>
    <mergeCell ref="C5:C6"/>
    <mergeCell ref="G5:G6"/>
    <mergeCell ref="H5:H6"/>
    <mergeCell ref="I5:I6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5"/>
  <sheetViews>
    <sheetView showGridLines="0" showZeros="0" workbookViewId="0">
      <pane ySplit="1" topLeftCell="A18" activePane="bottomLeft" state="frozen"/>
      <selection/>
      <selection pane="bottomLeft" activeCell="B7" sqref="B7"/>
    </sheetView>
  </sheetViews>
  <sheetFormatPr defaultColWidth="8.575" defaultRowHeight="12.75" customHeight="1" outlineLevelCol="3"/>
  <cols>
    <col min="1" max="4" width="35.575" customWidth="1"/>
  </cols>
  <sheetData>
    <row r="1" customHeight="1" spans="1:4">
      <c r="A1" s="38"/>
      <c r="B1" s="38"/>
      <c r="C1" s="38"/>
      <c r="D1" s="38"/>
    </row>
    <row r="2" ht="15" customHeight="1" spans="1:4">
      <c r="A2" s="79"/>
      <c r="B2" s="83"/>
      <c r="C2" s="83"/>
      <c r="D2" s="83" t="s">
        <v>141</v>
      </c>
    </row>
    <row r="3" ht="41.25" customHeight="1" spans="1:1">
      <c r="A3" s="78" t="str">
        <f>"2025"&amp;"年部门财政拨款收支预算总表"</f>
        <v>2025年部门财政拨款收支预算总表</v>
      </c>
    </row>
    <row r="4" ht="17.25" customHeight="1" spans="1:4">
      <c r="A4" s="81" t="str">
        <f>"单位名称："&amp;"昆明市东川区第三中学"</f>
        <v>单位名称：昆明市东川区第三中学</v>
      </c>
      <c r="B4" s="202"/>
      <c r="D4" s="83" t="s">
        <v>2</v>
      </c>
    </row>
    <row r="5" ht="17.25" customHeight="1" spans="1:4">
      <c r="A5" s="203" t="s">
        <v>3</v>
      </c>
      <c r="B5" s="204"/>
      <c r="C5" s="203" t="s">
        <v>4</v>
      </c>
      <c r="D5" s="204"/>
    </row>
    <row r="6" ht="18.75" customHeight="1" spans="1:4">
      <c r="A6" s="203" t="s">
        <v>5</v>
      </c>
      <c r="B6" s="203" t="s">
        <v>6</v>
      </c>
      <c r="C6" s="203" t="s">
        <v>7</v>
      </c>
      <c r="D6" s="203" t="s">
        <v>6</v>
      </c>
    </row>
    <row r="7" ht="16.5" customHeight="1" spans="1:4">
      <c r="A7" s="205" t="s">
        <v>142</v>
      </c>
      <c r="B7" s="117">
        <v>15812077.6</v>
      </c>
      <c r="C7" s="205" t="s">
        <v>143</v>
      </c>
      <c r="D7" s="117">
        <v>15812077.6</v>
      </c>
    </row>
    <row r="8" ht="16.5" customHeight="1" spans="1:4">
      <c r="A8" s="205" t="s">
        <v>144</v>
      </c>
      <c r="B8" s="117">
        <v>15812077.6</v>
      </c>
      <c r="C8" s="205" t="s">
        <v>145</v>
      </c>
      <c r="D8" s="117"/>
    </row>
    <row r="9" ht="16.5" customHeight="1" spans="1:4">
      <c r="A9" s="205" t="s">
        <v>146</v>
      </c>
      <c r="B9" s="117"/>
      <c r="C9" s="205" t="s">
        <v>147</v>
      </c>
      <c r="D9" s="117"/>
    </row>
    <row r="10" ht="16.5" customHeight="1" spans="1:4">
      <c r="A10" s="205" t="s">
        <v>148</v>
      </c>
      <c r="B10" s="117"/>
      <c r="C10" s="205" t="s">
        <v>149</v>
      </c>
      <c r="D10" s="117"/>
    </row>
    <row r="11" ht="16.5" customHeight="1" spans="1:4">
      <c r="A11" s="205" t="s">
        <v>150</v>
      </c>
      <c r="B11" s="117"/>
      <c r="C11" s="205" t="s">
        <v>151</v>
      </c>
      <c r="D11" s="117"/>
    </row>
    <row r="12" ht="16.5" customHeight="1" spans="1:4">
      <c r="A12" s="205" t="s">
        <v>144</v>
      </c>
      <c r="B12" s="117"/>
      <c r="C12" s="205" t="s">
        <v>152</v>
      </c>
      <c r="D12" s="117">
        <v>11365285.6</v>
      </c>
    </row>
    <row r="13" ht="16.5" customHeight="1" spans="1:4">
      <c r="A13" s="183" t="s">
        <v>146</v>
      </c>
      <c r="B13" s="117"/>
      <c r="C13" s="106" t="s">
        <v>153</v>
      </c>
      <c r="D13" s="117"/>
    </row>
    <row r="14" ht="16.5" customHeight="1" spans="1:4">
      <c r="A14" s="183" t="s">
        <v>148</v>
      </c>
      <c r="B14" s="117"/>
      <c r="C14" s="106" t="s">
        <v>154</v>
      </c>
      <c r="D14" s="117"/>
    </row>
    <row r="15" ht="16.5" customHeight="1" spans="1:4">
      <c r="A15" s="206"/>
      <c r="B15" s="117"/>
      <c r="C15" s="106" t="s">
        <v>155</v>
      </c>
      <c r="D15" s="117">
        <v>1838238</v>
      </c>
    </row>
    <row r="16" ht="16.5" customHeight="1" spans="1:4">
      <c r="A16" s="206"/>
      <c r="B16" s="117"/>
      <c r="C16" s="106" t="s">
        <v>156</v>
      </c>
      <c r="D16" s="117">
        <v>1369810</v>
      </c>
    </row>
    <row r="17" ht="16.5" customHeight="1" spans="1:4">
      <c r="A17" s="206"/>
      <c r="B17" s="117"/>
      <c r="C17" s="106" t="s">
        <v>157</v>
      </c>
      <c r="D17" s="117"/>
    </row>
    <row r="18" ht="16.5" customHeight="1" spans="1:4">
      <c r="A18" s="206"/>
      <c r="B18" s="117"/>
      <c r="C18" s="106" t="s">
        <v>158</v>
      </c>
      <c r="D18" s="117"/>
    </row>
    <row r="19" ht="16.5" customHeight="1" spans="1:4">
      <c r="A19" s="206"/>
      <c r="B19" s="117"/>
      <c r="C19" s="106" t="s">
        <v>159</v>
      </c>
      <c r="D19" s="117"/>
    </row>
    <row r="20" ht="16.5" customHeight="1" spans="1:4">
      <c r="A20" s="206"/>
      <c r="B20" s="117"/>
      <c r="C20" s="106" t="s">
        <v>160</v>
      </c>
      <c r="D20" s="117"/>
    </row>
    <row r="21" ht="16.5" customHeight="1" spans="1:4">
      <c r="A21" s="206"/>
      <c r="B21" s="117"/>
      <c r="C21" s="106" t="s">
        <v>161</v>
      </c>
      <c r="D21" s="117"/>
    </row>
    <row r="22" ht="16.5" customHeight="1" spans="1:4">
      <c r="A22" s="206"/>
      <c r="B22" s="117"/>
      <c r="C22" s="106" t="s">
        <v>162</v>
      </c>
      <c r="D22" s="117"/>
    </row>
    <row r="23" ht="16.5" customHeight="1" spans="1:4">
      <c r="A23" s="206"/>
      <c r="B23" s="117"/>
      <c r="C23" s="106" t="s">
        <v>163</v>
      </c>
      <c r="D23" s="117"/>
    </row>
    <row r="24" ht="16.5" customHeight="1" spans="1:4">
      <c r="A24" s="206"/>
      <c r="B24" s="117"/>
      <c r="C24" s="106" t="s">
        <v>164</v>
      </c>
      <c r="D24" s="117"/>
    </row>
    <row r="25" ht="16.5" customHeight="1" spans="1:4">
      <c r="A25" s="206"/>
      <c r="B25" s="117"/>
      <c r="C25" s="106" t="s">
        <v>165</v>
      </c>
      <c r="D25" s="117"/>
    </row>
    <row r="26" ht="16.5" customHeight="1" spans="1:4">
      <c r="A26" s="206"/>
      <c r="B26" s="117"/>
      <c r="C26" s="106" t="s">
        <v>166</v>
      </c>
      <c r="D26" s="117">
        <v>1238744</v>
      </c>
    </row>
    <row r="27" ht="16.5" customHeight="1" spans="1:4">
      <c r="A27" s="206"/>
      <c r="B27" s="117"/>
      <c r="C27" s="106" t="s">
        <v>167</v>
      </c>
      <c r="D27" s="117"/>
    </row>
    <row r="28" ht="16.5" customHeight="1" spans="1:4">
      <c r="A28" s="206"/>
      <c r="B28" s="117"/>
      <c r="C28" s="106" t="s">
        <v>168</v>
      </c>
      <c r="D28" s="117"/>
    </row>
    <row r="29" ht="16.5" customHeight="1" spans="1:4">
      <c r="A29" s="206"/>
      <c r="B29" s="117"/>
      <c r="C29" s="106" t="s">
        <v>169</v>
      </c>
      <c r="D29" s="117"/>
    </row>
    <row r="30" ht="16.5" customHeight="1" spans="1:4">
      <c r="A30" s="206"/>
      <c r="B30" s="117"/>
      <c r="C30" s="106" t="s">
        <v>170</v>
      </c>
      <c r="D30" s="117"/>
    </row>
    <row r="31" ht="16.5" customHeight="1" spans="1:4">
      <c r="A31" s="206"/>
      <c r="B31" s="117"/>
      <c r="C31" s="106" t="s">
        <v>171</v>
      </c>
      <c r="D31" s="117"/>
    </row>
    <row r="32" ht="16.5" customHeight="1" spans="1:4">
      <c r="A32" s="206"/>
      <c r="B32" s="117"/>
      <c r="C32" s="183" t="s">
        <v>172</v>
      </c>
      <c r="D32" s="117"/>
    </row>
    <row r="33" ht="16.5" customHeight="1" spans="1:4">
      <c r="A33" s="206"/>
      <c r="B33" s="117"/>
      <c r="C33" s="183" t="s">
        <v>173</v>
      </c>
      <c r="D33" s="117"/>
    </row>
    <row r="34" ht="16.5" customHeight="1" spans="1:4">
      <c r="A34" s="206"/>
      <c r="B34" s="117"/>
      <c r="C34" s="67" t="s">
        <v>174</v>
      </c>
      <c r="D34" s="117"/>
    </row>
    <row r="35" ht="15" customHeight="1" spans="1:4">
      <c r="A35" s="207" t="s">
        <v>51</v>
      </c>
      <c r="B35" s="208">
        <v>15812077.6</v>
      </c>
      <c r="C35" s="207" t="s">
        <v>52</v>
      </c>
      <c r="D35" s="208">
        <v>15812077.6</v>
      </c>
    </row>
  </sheetData>
  <mergeCells count="4">
    <mergeCell ref="A3:D3"/>
    <mergeCell ref="A4:B4"/>
    <mergeCell ref="A5:B5"/>
    <mergeCell ref="C5:D5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27"/>
  <sheetViews>
    <sheetView showZeros="0" workbookViewId="0">
      <pane ySplit="1" topLeftCell="A5" activePane="bottomLeft" state="frozen"/>
      <selection/>
      <selection pane="bottomLeft" activeCell="C26" sqref="C26"/>
    </sheetView>
  </sheetViews>
  <sheetFormatPr defaultColWidth="9.14166666666667" defaultRowHeight="14.25" customHeight="1" outlineLevelCol="6"/>
  <cols>
    <col min="1" max="1" width="20.1416666666667" customWidth="1"/>
    <col min="2" max="2" width="44" customWidth="1"/>
    <col min="3" max="7" width="24.1416666666667" customWidth="1"/>
  </cols>
  <sheetData>
    <row r="1" customHeight="1" spans="1:7">
      <c r="A1" s="38"/>
      <c r="B1" s="38"/>
      <c r="C1" s="38"/>
      <c r="D1" s="38"/>
      <c r="E1" s="38"/>
      <c r="F1" s="38"/>
      <c r="G1" s="38"/>
    </row>
    <row r="2" customHeight="1" spans="4:7">
      <c r="D2" s="173"/>
      <c r="F2" s="109"/>
      <c r="G2" s="178" t="s">
        <v>175</v>
      </c>
    </row>
    <row r="3" ht="41.25" customHeight="1" spans="1:7">
      <c r="A3" s="161" t="str">
        <f>"2025"&amp;"年一般公共预算支出预算表（按功能科目分类）"</f>
        <v>2025年一般公共预算支出预算表（按功能科目分类）</v>
      </c>
      <c r="B3" s="161"/>
      <c r="C3" s="161"/>
      <c r="D3" s="161"/>
      <c r="E3" s="161"/>
      <c r="F3" s="161"/>
      <c r="G3" s="161"/>
    </row>
    <row r="4" ht="18" customHeight="1" spans="1:7">
      <c r="A4" s="42" t="str">
        <f>"单位名称："&amp;"昆明市东川区第三中学"</f>
        <v>单位名称：昆明市东川区第三中学</v>
      </c>
      <c r="F4" s="158"/>
      <c r="G4" s="178" t="s">
        <v>2</v>
      </c>
    </row>
    <row r="5" ht="20.25" customHeight="1" spans="1:7">
      <c r="A5" s="197" t="s">
        <v>176</v>
      </c>
      <c r="B5" s="198"/>
      <c r="C5" s="162" t="s">
        <v>56</v>
      </c>
      <c r="D5" s="186" t="s">
        <v>76</v>
      </c>
      <c r="E5" s="49"/>
      <c r="F5" s="50"/>
      <c r="G5" s="175" t="s">
        <v>77</v>
      </c>
    </row>
    <row r="6" ht="20.25" customHeight="1" spans="1:7">
      <c r="A6" s="199" t="s">
        <v>73</v>
      </c>
      <c r="B6" s="199" t="s">
        <v>74</v>
      </c>
      <c r="C6" s="56"/>
      <c r="D6" s="167" t="s">
        <v>58</v>
      </c>
      <c r="E6" s="167" t="s">
        <v>177</v>
      </c>
      <c r="F6" s="167" t="s">
        <v>178</v>
      </c>
      <c r="G6" s="177"/>
    </row>
    <row r="7" ht="15" customHeight="1" spans="1:7">
      <c r="A7" s="96" t="s">
        <v>83</v>
      </c>
      <c r="B7" s="96" t="s">
        <v>84</v>
      </c>
      <c r="C7" s="96" t="s">
        <v>85</v>
      </c>
      <c r="D7" s="96" t="s">
        <v>86</v>
      </c>
      <c r="E7" s="96" t="s">
        <v>87</v>
      </c>
      <c r="F7" s="96" t="s">
        <v>88</v>
      </c>
      <c r="G7" s="96" t="s">
        <v>89</v>
      </c>
    </row>
    <row r="8" ht="18" customHeight="1" spans="1:7">
      <c r="A8" s="67" t="s">
        <v>98</v>
      </c>
      <c r="B8" s="67" t="s">
        <v>99</v>
      </c>
      <c r="C8" s="117">
        <v>11365285.6</v>
      </c>
      <c r="D8" s="117">
        <v>11365285.6</v>
      </c>
      <c r="E8" s="117">
        <v>11115685.6</v>
      </c>
      <c r="F8" s="117">
        <v>249600</v>
      </c>
      <c r="G8" s="117"/>
    </row>
    <row r="9" ht="18" customHeight="1" spans="1:7">
      <c r="A9" s="172" t="s">
        <v>100</v>
      </c>
      <c r="B9" s="172" t="s">
        <v>101</v>
      </c>
      <c r="C9" s="117">
        <v>11365285.6</v>
      </c>
      <c r="D9" s="117">
        <v>11365285.6</v>
      </c>
      <c r="E9" s="117">
        <v>11115685.6</v>
      </c>
      <c r="F9" s="117">
        <v>249600</v>
      </c>
      <c r="G9" s="117"/>
    </row>
    <row r="10" ht="18" customHeight="1" spans="1:7">
      <c r="A10" s="200" t="s">
        <v>102</v>
      </c>
      <c r="B10" s="200" t="s">
        <v>103</v>
      </c>
      <c r="C10" s="117">
        <v>3380161</v>
      </c>
      <c r="D10" s="117">
        <v>3380161</v>
      </c>
      <c r="E10" s="117">
        <v>3310561</v>
      </c>
      <c r="F10" s="117">
        <v>69600</v>
      </c>
      <c r="G10" s="117"/>
    </row>
    <row r="11" ht="18" customHeight="1" spans="1:7">
      <c r="A11" s="200" t="s">
        <v>104</v>
      </c>
      <c r="B11" s="200" t="s">
        <v>105</v>
      </c>
      <c r="C11" s="117">
        <v>7362363</v>
      </c>
      <c r="D11" s="117">
        <v>7362363</v>
      </c>
      <c r="E11" s="117">
        <v>7182363</v>
      </c>
      <c r="F11" s="117">
        <v>180000</v>
      </c>
      <c r="G11" s="117"/>
    </row>
    <row r="12" ht="18" customHeight="1" spans="1:7">
      <c r="A12" s="200" t="s">
        <v>106</v>
      </c>
      <c r="B12" s="200" t="s">
        <v>107</v>
      </c>
      <c r="C12" s="117">
        <v>622761.6</v>
      </c>
      <c r="D12" s="117">
        <v>622761.6</v>
      </c>
      <c r="E12" s="117">
        <v>622761.6</v>
      </c>
      <c r="F12" s="117"/>
      <c r="G12" s="117"/>
    </row>
    <row r="13" ht="18" customHeight="1" spans="1:7">
      <c r="A13" s="67" t="s">
        <v>108</v>
      </c>
      <c r="B13" s="67" t="s">
        <v>109</v>
      </c>
      <c r="C13" s="117">
        <v>1838238</v>
      </c>
      <c r="D13" s="117">
        <v>1838238</v>
      </c>
      <c r="E13" s="117">
        <v>1832238</v>
      </c>
      <c r="F13" s="117">
        <v>6000</v>
      </c>
      <c r="G13" s="117"/>
    </row>
    <row r="14" ht="18" customHeight="1" spans="1:7">
      <c r="A14" s="172" t="s">
        <v>110</v>
      </c>
      <c r="B14" s="172" t="s">
        <v>111</v>
      </c>
      <c r="C14" s="117">
        <v>1810152</v>
      </c>
      <c r="D14" s="117">
        <v>1810152</v>
      </c>
      <c r="E14" s="117">
        <v>1804152</v>
      </c>
      <c r="F14" s="117">
        <v>6000</v>
      </c>
      <c r="G14" s="117"/>
    </row>
    <row r="15" ht="18" customHeight="1" spans="1:7">
      <c r="A15" s="200" t="s">
        <v>112</v>
      </c>
      <c r="B15" s="200" t="s">
        <v>113</v>
      </c>
      <c r="C15" s="117">
        <v>150000</v>
      </c>
      <c r="D15" s="117">
        <v>150000</v>
      </c>
      <c r="E15" s="117">
        <v>144000</v>
      </c>
      <c r="F15" s="117">
        <v>6000</v>
      </c>
      <c r="G15" s="117"/>
    </row>
    <row r="16" ht="18" customHeight="1" spans="1:7">
      <c r="A16" s="200" t="s">
        <v>114</v>
      </c>
      <c r="B16" s="200" t="s">
        <v>115</v>
      </c>
      <c r="C16" s="117">
        <v>1660152</v>
      </c>
      <c r="D16" s="117">
        <v>1660152</v>
      </c>
      <c r="E16" s="117">
        <v>1660152</v>
      </c>
      <c r="F16" s="117"/>
      <c r="G16" s="117"/>
    </row>
    <row r="17" ht="18" customHeight="1" spans="1:7">
      <c r="A17" s="172" t="s">
        <v>116</v>
      </c>
      <c r="B17" s="172" t="s">
        <v>117</v>
      </c>
      <c r="C17" s="117">
        <v>28086</v>
      </c>
      <c r="D17" s="117">
        <v>28086</v>
      </c>
      <c r="E17" s="117">
        <v>28086</v>
      </c>
      <c r="F17" s="117"/>
      <c r="G17" s="117"/>
    </row>
    <row r="18" ht="18" customHeight="1" spans="1:7">
      <c r="A18" s="200" t="s">
        <v>118</v>
      </c>
      <c r="B18" s="200" t="s">
        <v>119</v>
      </c>
      <c r="C18" s="117">
        <v>28086</v>
      </c>
      <c r="D18" s="117">
        <v>28086</v>
      </c>
      <c r="E18" s="117">
        <v>28086</v>
      </c>
      <c r="F18" s="117"/>
      <c r="G18" s="117"/>
    </row>
    <row r="19" ht="18" customHeight="1" spans="1:7">
      <c r="A19" s="67" t="s">
        <v>120</v>
      </c>
      <c r="B19" s="67" t="s">
        <v>121</v>
      </c>
      <c r="C19" s="117">
        <v>1369810</v>
      </c>
      <c r="D19" s="117">
        <v>1369810</v>
      </c>
      <c r="E19" s="117">
        <v>1369810</v>
      </c>
      <c r="F19" s="117"/>
      <c r="G19" s="117"/>
    </row>
    <row r="20" ht="18" customHeight="1" spans="1:7">
      <c r="A20" s="172" t="s">
        <v>122</v>
      </c>
      <c r="B20" s="172" t="s">
        <v>123</v>
      </c>
      <c r="C20" s="117">
        <v>1369810</v>
      </c>
      <c r="D20" s="117">
        <v>1369810</v>
      </c>
      <c r="E20" s="117">
        <v>1369810</v>
      </c>
      <c r="F20" s="117"/>
      <c r="G20" s="117"/>
    </row>
    <row r="21" ht="18" customHeight="1" spans="1:7">
      <c r="A21" s="200" t="s">
        <v>124</v>
      </c>
      <c r="B21" s="200" t="s">
        <v>125</v>
      </c>
      <c r="C21" s="117">
        <v>809610</v>
      </c>
      <c r="D21" s="117">
        <v>809610</v>
      </c>
      <c r="E21" s="117">
        <v>809610</v>
      </c>
      <c r="F21" s="117"/>
      <c r="G21" s="117"/>
    </row>
    <row r="22" ht="18" customHeight="1" spans="1:7">
      <c r="A22" s="200" t="s">
        <v>126</v>
      </c>
      <c r="B22" s="200" t="s">
        <v>127</v>
      </c>
      <c r="C22" s="117">
        <v>522136</v>
      </c>
      <c r="D22" s="117">
        <v>522136</v>
      </c>
      <c r="E22" s="117">
        <v>522136</v>
      </c>
      <c r="F22" s="117"/>
      <c r="G22" s="117"/>
    </row>
    <row r="23" ht="18" customHeight="1" spans="1:7">
      <c r="A23" s="200" t="s">
        <v>128</v>
      </c>
      <c r="B23" s="200" t="s">
        <v>129</v>
      </c>
      <c r="C23" s="117">
        <v>38064</v>
      </c>
      <c r="D23" s="117">
        <v>38064</v>
      </c>
      <c r="E23" s="117">
        <v>38064</v>
      </c>
      <c r="F23" s="117"/>
      <c r="G23" s="117"/>
    </row>
    <row r="24" ht="18" customHeight="1" spans="1:7">
      <c r="A24" s="67" t="s">
        <v>135</v>
      </c>
      <c r="B24" s="67" t="s">
        <v>136</v>
      </c>
      <c r="C24" s="117">
        <v>1238744</v>
      </c>
      <c r="D24" s="117">
        <v>1238744</v>
      </c>
      <c r="E24" s="117">
        <v>1238744</v>
      </c>
      <c r="F24" s="117"/>
      <c r="G24" s="117"/>
    </row>
    <row r="25" ht="18" customHeight="1" spans="1:7">
      <c r="A25" s="172" t="s">
        <v>137</v>
      </c>
      <c r="B25" s="172" t="s">
        <v>138</v>
      </c>
      <c r="C25" s="117">
        <v>1238744</v>
      </c>
      <c r="D25" s="117">
        <v>1238744</v>
      </c>
      <c r="E25" s="117">
        <v>1238744</v>
      </c>
      <c r="F25" s="117"/>
      <c r="G25" s="117"/>
    </row>
    <row r="26" ht="18" customHeight="1" spans="1:7">
      <c r="A26" s="200" t="s">
        <v>139</v>
      </c>
      <c r="B26" s="200" t="s">
        <v>140</v>
      </c>
      <c r="C26" s="117">
        <v>1238744</v>
      </c>
      <c r="D26" s="117">
        <v>1238744</v>
      </c>
      <c r="E26" s="117">
        <v>1238744</v>
      </c>
      <c r="F26" s="117"/>
      <c r="G26" s="117"/>
    </row>
    <row r="27" ht="18" customHeight="1" spans="1:7">
      <c r="A27" s="116" t="s">
        <v>179</v>
      </c>
      <c r="B27" s="201" t="s">
        <v>179</v>
      </c>
      <c r="C27" s="117">
        <v>15812077.6</v>
      </c>
      <c r="D27" s="117">
        <v>15812077.6</v>
      </c>
      <c r="E27" s="117">
        <v>15556477.6</v>
      </c>
      <c r="F27" s="117">
        <v>255600</v>
      </c>
      <c r="G27" s="117"/>
    </row>
  </sheetData>
  <mergeCells count="6">
    <mergeCell ref="A3:G3"/>
    <mergeCell ref="A5:B5"/>
    <mergeCell ref="D5:F5"/>
    <mergeCell ref="A27:B27"/>
    <mergeCell ref="C5:C6"/>
    <mergeCell ref="G5:G6"/>
  </mergeCells>
  <printOptions horizontalCentered="1"/>
  <pageMargins left="0.37" right="0.37" top="0.56" bottom="0.56" header="0.48" footer="0.48"/>
  <pageSetup paperSize="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9"/>
  <sheetViews>
    <sheetView showZeros="0" tabSelected="1" workbookViewId="0">
      <pane ySplit="1" topLeftCell="A2" activePane="bottomLeft" state="frozen"/>
      <selection/>
      <selection pane="bottomLeft" activeCell="B13" sqref="B13"/>
    </sheetView>
  </sheetViews>
  <sheetFormatPr defaultColWidth="10.425" defaultRowHeight="14.25" customHeight="1" outlineLevelCol="5"/>
  <cols>
    <col min="1" max="6" width="28.1416666666667" customWidth="1"/>
  </cols>
  <sheetData>
    <row r="1" customHeight="1" spans="1:6">
      <c r="A1" s="38"/>
      <c r="B1" s="38"/>
      <c r="C1" s="38"/>
      <c r="D1" s="38"/>
      <c r="E1" s="38"/>
      <c r="F1" s="38"/>
    </row>
    <row r="2" customHeight="1" spans="1:6">
      <c r="A2" s="80"/>
      <c r="B2" s="80"/>
      <c r="C2" s="80"/>
      <c r="D2" s="80"/>
      <c r="E2" s="79"/>
      <c r="F2" s="192" t="s">
        <v>180</v>
      </c>
    </row>
    <row r="3" ht="41.25" customHeight="1" spans="1:6">
      <c r="A3" s="193" t="str">
        <f>"2025"&amp;"年一般公共预算“三公”经费支出预算表"</f>
        <v>2025年一般公共预算“三公”经费支出预算表</v>
      </c>
      <c r="B3" s="80"/>
      <c r="C3" s="80"/>
      <c r="D3" s="80"/>
      <c r="E3" s="79"/>
      <c r="F3" s="80"/>
    </row>
    <row r="4" customHeight="1" spans="1:6">
      <c r="A4" s="148" t="str">
        <f>"单位名称："&amp;"昆明市东川区第三中学"</f>
        <v>单位名称：昆明市东川区第三中学</v>
      </c>
      <c r="B4" s="194"/>
      <c r="D4" s="80"/>
      <c r="E4" s="79"/>
      <c r="F4" s="101" t="s">
        <v>2</v>
      </c>
    </row>
    <row r="5" ht="27" customHeight="1" spans="1:6">
      <c r="A5" s="84" t="s">
        <v>181</v>
      </c>
      <c r="B5" s="84" t="s">
        <v>182</v>
      </c>
      <c r="C5" s="86" t="s">
        <v>183</v>
      </c>
      <c r="D5" s="84"/>
      <c r="E5" s="85"/>
      <c r="F5" s="84" t="s">
        <v>184</v>
      </c>
    </row>
    <row r="6" ht="28.5" customHeight="1" spans="1:6">
      <c r="A6" s="195"/>
      <c r="B6" s="88"/>
      <c r="C6" s="85" t="s">
        <v>58</v>
      </c>
      <c r="D6" s="85" t="s">
        <v>185</v>
      </c>
      <c r="E6" s="85" t="s">
        <v>186</v>
      </c>
      <c r="F6" s="87"/>
    </row>
    <row r="7" ht="17.25" customHeight="1" spans="1:6">
      <c r="A7" s="92" t="s">
        <v>83</v>
      </c>
      <c r="B7" s="92" t="s">
        <v>84</v>
      </c>
      <c r="C7" s="92" t="s">
        <v>85</v>
      </c>
      <c r="D7" s="92" t="s">
        <v>86</v>
      </c>
      <c r="E7" s="92" t="s">
        <v>87</v>
      </c>
      <c r="F7" s="92" t="s">
        <v>88</v>
      </c>
    </row>
    <row r="8" ht="17.25" customHeight="1" spans="1:6">
      <c r="A8" s="117"/>
      <c r="B8" s="117"/>
      <c r="C8" s="117"/>
      <c r="D8" s="117"/>
      <c r="E8" s="117"/>
      <c r="F8" s="117"/>
    </row>
    <row r="9" customHeight="1" spans="1:6">
      <c r="A9" s="196" t="s">
        <v>187</v>
      </c>
      <c r="B9" s="196"/>
      <c r="C9" s="196"/>
      <c r="D9" s="196"/>
      <c r="E9" s="196"/>
      <c r="F9" s="196"/>
    </row>
  </sheetData>
  <mergeCells count="7">
    <mergeCell ref="A3:F3"/>
    <mergeCell ref="A4:B4"/>
    <mergeCell ref="C5:E5"/>
    <mergeCell ref="A9:F9"/>
    <mergeCell ref="A5:A6"/>
    <mergeCell ref="B5:B6"/>
    <mergeCell ref="F5:F6"/>
  </mergeCells>
  <pageMargins left="0.67" right="0.67" top="0.72" bottom="0.72" header="0.28" footer="0.28"/>
  <pageSetup paperSize="9" fitToWidth="0" fitToHeight="0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Y43"/>
  <sheetViews>
    <sheetView showZeros="0" topLeftCell="C1" workbookViewId="0">
      <pane ySplit="1" topLeftCell="A2" activePane="bottomLeft" state="frozen"/>
      <selection/>
      <selection pane="bottomLeft" activeCell="J43" sqref="J43"/>
    </sheetView>
  </sheetViews>
  <sheetFormatPr defaultColWidth="9.14166666666667" defaultRowHeight="14.25" customHeight="1"/>
  <cols>
    <col min="1" max="2" width="32.85" customWidth="1"/>
    <col min="3" max="3" width="20.7083333333333" customWidth="1"/>
    <col min="4" max="4" width="31.2833333333333" customWidth="1"/>
    <col min="5" max="5" width="10.1416666666667" customWidth="1"/>
    <col min="6" max="6" width="17.575" customWidth="1"/>
    <col min="7" max="7" width="10.2833333333333" customWidth="1"/>
    <col min="8" max="8" width="23" customWidth="1"/>
    <col min="9" max="25" width="18.7083333333333" customWidth="1"/>
  </cols>
  <sheetData>
    <row r="1" customHeight="1" spans="1:25">
      <c r="A1" s="38"/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</row>
    <row r="2" ht="13.5" customHeight="1" spans="2:25">
      <c r="B2" s="173"/>
      <c r="C2" s="179"/>
      <c r="E2" s="180"/>
      <c r="F2" s="180"/>
      <c r="G2" s="180"/>
      <c r="H2" s="180"/>
      <c r="I2" s="120"/>
      <c r="J2" s="120"/>
      <c r="K2" s="120"/>
      <c r="L2" s="120"/>
      <c r="M2" s="120"/>
      <c r="N2" s="120"/>
      <c r="O2" s="120"/>
      <c r="S2" s="120"/>
      <c r="W2" s="179"/>
      <c r="Y2" s="40" t="s">
        <v>188</v>
      </c>
    </row>
    <row r="3" ht="45.75" customHeight="1" spans="1:25">
      <c r="A3" s="103" t="str">
        <f>"2025"&amp;"年部门基本支出预算表"</f>
        <v>2025年部门基本支出预算表</v>
      </c>
      <c r="B3" s="41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41"/>
      <c r="Q3" s="41"/>
      <c r="R3" s="41"/>
      <c r="S3" s="103"/>
      <c r="T3" s="103"/>
      <c r="U3" s="103"/>
      <c r="V3" s="103"/>
      <c r="W3" s="103"/>
      <c r="X3" s="103"/>
      <c r="Y3" s="103"/>
    </row>
    <row r="4" ht="18.75" customHeight="1" spans="1:25">
      <c r="A4" s="42" t="str">
        <f>"单位名称："&amp;"昆明市东川区第三中学"</f>
        <v>单位名称：昆明市东川区第三中学</v>
      </c>
      <c r="B4" s="43"/>
      <c r="C4" s="181"/>
      <c r="D4" s="181"/>
      <c r="E4" s="181"/>
      <c r="F4" s="181"/>
      <c r="G4" s="181"/>
      <c r="H4" s="181"/>
      <c r="I4" s="122"/>
      <c r="J4" s="122"/>
      <c r="K4" s="122"/>
      <c r="L4" s="122"/>
      <c r="M4" s="122"/>
      <c r="N4" s="122"/>
      <c r="O4" s="122"/>
      <c r="P4" s="44"/>
      <c r="Q4" s="44"/>
      <c r="R4" s="44"/>
      <c r="S4" s="122"/>
      <c r="W4" s="179"/>
      <c r="Y4" s="40" t="s">
        <v>2</v>
      </c>
    </row>
    <row r="5" ht="18" customHeight="1" spans="1:25">
      <c r="A5" s="46" t="s">
        <v>189</v>
      </c>
      <c r="B5" s="46" t="s">
        <v>190</v>
      </c>
      <c r="C5" s="46" t="s">
        <v>191</v>
      </c>
      <c r="D5" s="46" t="s">
        <v>192</v>
      </c>
      <c r="E5" s="46" t="s">
        <v>193</v>
      </c>
      <c r="F5" s="46" t="s">
        <v>194</v>
      </c>
      <c r="G5" s="46" t="s">
        <v>195</v>
      </c>
      <c r="H5" s="46" t="s">
        <v>196</v>
      </c>
      <c r="I5" s="186" t="s">
        <v>197</v>
      </c>
      <c r="J5" s="145" t="s">
        <v>197</v>
      </c>
      <c r="K5" s="145"/>
      <c r="L5" s="145"/>
      <c r="M5" s="145"/>
      <c r="N5" s="145"/>
      <c r="O5" s="145"/>
      <c r="P5" s="49"/>
      <c r="Q5" s="49"/>
      <c r="R5" s="49"/>
      <c r="S5" s="138" t="s">
        <v>62</v>
      </c>
      <c r="T5" s="145" t="s">
        <v>63</v>
      </c>
      <c r="U5" s="145"/>
      <c r="V5" s="145"/>
      <c r="W5" s="145"/>
      <c r="X5" s="145"/>
      <c r="Y5" s="118"/>
    </row>
    <row r="6" ht="18" customHeight="1" spans="1:25">
      <c r="A6" s="51"/>
      <c r="B6" s="66"/>
      <c r="C6" s="164"/>
      <c r="D6" s="51"/>
      <c r="E6" s="51"/>
      <c r="F6" s="51"/>
      <c r="G6" s="51"/>
      <c r="H6" s="51"/>
      <c r="I6" s="162" t="s">
        <v>198</v>
      </c>
      <c r="J6" s="186" t="s">
        <v>59</v>
      </c>
      <c r="K6" s="145"/>
      <c r="L6" s="145"/>
      <c r="M6" s="145"/>
      <c r="N6" s="145"/>
      <c r="O6" s="118"/>
      <c r="P6" s="48" t="s">
        <v>199</v>
      </c>
      <c r="Q6" s="49"/>
      <c r="R6" s="50"/>
      <c r="S6" s="46" t="s">
        <v>62</v>
      </c>
      <c r="T6" s="186" t="s">
        <v>63</v>
      </c>
      <c r="U6" s="138" t="s">
        <v>65</v>
      </c>
      <c r="V6" s="145" t="s">
        <v>63</v>
      </c>
      <c r="W6" s="138" t="s">
        <v>67</v>
      </c>
      <c r="X6" s="138" t="s">
        <v>68</v>
      </c>
      <c r="Y6" s="191" t="s">
        <v>69</v>
      </c>
    </row>
    <row r="7" ht="19.5" customHeight="1" spans="1:25">
      <c r="A7" s="66"/>
      <c r="B7" s="66"/>
      <c r="C7" s="66"/>
      <c r="D7" s="66"/>
      <c r="E7" s="66"/>
      <c r="F7" s="66"/>
      <c r="G7" s="66"/>
      <c r="H7" s="66"/>
      <c r="I7" s="66"/>
      <c r="J7" s="187" t="s">
        <v>200</v>
      </c>
      <c r="K7" s="46"/>
      <c r="L7" s="46" t="s">
        <v>201</v>
      </c>
      <c r="M7" s="46" t="s">
        <v>202</v>
      </c>
      <c r="N7" s="46" t="s">
        <v>203</v>
      </c>
      <c r="O7" s="46" t="s">
        <v>204</v>
      </c>
      <c r="P7" s="46" t="s">
        <v>59</v>
      </c>
      <c r="Q7" s="46" t="s">
        <v>60</v>
      </c>
      <c r="R7" s="46" t="s">
        <v>61</v>
      </c>
      <c r="S7" s="66"/>
      <c r="T7" s="46" t="s">
        <v>58</v>
      </c>
      <c r="U7" s="46" t="s">
        <v>65</v>
      </c>
      <c r="V7" s="46" t="s">
        <v>205</v>
      </c>
      <c r="W7" s="46" t="s">
        <v>67</v>
      </c>
      <c r="X7" s="46" t="s">
        <v>68</v>
      </c>
      <c r="Y7" s="46" t="s">
        <v>69</v>
      </c>
    </row>
    <row r="8" ht="37.5" customHeight="1" spans="1:25">
      <c r="A8" s="182"/>
      <c r="B8" s="56"/>
      <c r="C8" s="182"/>
      <c r="D8" s="182"/>
      <c r="E8" s="182"/>
      <c r="F8" s="182"/>
      <c r="G8" s="182"/>
      <c r="H8" s="182"/>
      <c r="I8" s="182"/>
      <c r="J8" s="188" t="s">
        <v>58</v>
      </c>
      <c r="K8" s="189" t="s">
        <v>206</v>
      </c>
      <c r="L8" s="54" t="s">
        <v>207</v>
      </c>
      <c r="M8" s="54" t="s">
        <v>202</v>
      </c>
      <c r="N8" s="54" t="s">
        <v>203</v>
      </c>
      <c r="O8" s="54" t="s">
        <v>204</v>
      </c>
      <c r="P8" s="54" t="s">
        <v>202</v>
      </c>
      <c r="Q8" s="54" t="s">
        <v>203</v>
      </c>
      <c r="R8" s="54" t="s">
        <v>204</v>
      </c>
      <c r="S8" s="54" t="s">
        <v>62</v>
      </c>
      <c r="T8" s="54" t="s">
        <v>58</v>
      </c>
      <c r="U8" s="54" t="s">
        <v>65</v>
      </c>
      <c r="V8" s="54" t="s">
        <v>205</v>
      </c>
      <c r="W8" s="54" t="s">
        <v>67</v>
      </c>
      <c r="X8" s="54" t="s">
        <v>68</v>
      </c>
      <c r="Y8" s="54" t="s">
        <v>69</v>
      </c>
    </row>
    <row r="9" customHeight="1" spans="1:25">
      <c r="A9" s="73">
        <v>1</v>
      </c>
      <c r="B9" s="73">
        <v>2</v>
      </c>
      <c r="C9" s="73">
        <v>3</v>
      </c>
      <c r="D9" s="73">
        <v>4</v>
      </c>
      <c r="E9" s="73">
        <v>5</v>
      </c>
      <c r="F9" s="73">
        <v>6</v>
      </c>
      <c r="G9" s="73">
        <v>7</v>
      </c>
      <c r="H9" s="73">
        <v>8</v>
      </c>
      <c r="I9" s="73">
        <v>9</v>
      </c>
      <c r="J9" s="73">
        <v>10</v>
      </c>
      <c r="K9" s="73">
        <v>11</v>
      </c>
      <c r="L9" s="73">
        <v>12</v>
      </c>
      <c r="M9" s="73">
        <v>13</v>
      </c>
      <c r="N9" s="73">
        <v>14</v>
      </c>
      <c r="O9" s="73">
        <v>15</v>
      </c>
      <c r="P9" s="73">
        <v>16</v>
      </c>
      <c r="Q9" s="73">
        <v>17</v>
      </c>
      <c r="R9" s="73">
        <v>18</v>
      </c>
      <c r="S9" s="73">
        <v>19</v>
      </c>
      <c r="T9" s="73">
        <v>20</v>
      </c>
      <c r="U9" s="73">
        <v>21</v>
      </c>
      <c r="V9" s="73">
        <v>22</v>
      </c>
      <c r="W9" s="73">
        <v>23</v>
      </c>
      <c r="X9" s="73">
        <v>24</v>
      </c>
      <c r="Y9" s="73">
        <v>25</v>
      </c>
    </row>
    <row r="10" ht="20.25" customHeight="1" spans="1:25">
      <c r="A10" s="183" t="s">
        <v>208</v>
      </c>
      <c r="B10" s="183" t="s">
        <v>71</v>
      </c>
      <c r="C10" s="183" t="s">
        <v>209</v>
      </c>
      <c r="D10" s="183" t="s">
        <v>210</v>
      </c>
      <c r="E10" s="183" t="s">
        <v>102</v>
      </c>
      <c r="F10" s="183" t="s">
        <v>103</v>
      </c>
      <c r="G10" s="183" t="s">
        <v>211</v>
      </c>
      <c r="H10" s="183" t="s">
        <v>212</v>
      </c>
      <c r="I10" s="117">
        <v>1387224</v>
      </c>
      <c r="J10" s="117">
        <v>1387224</v>
      </c>
      <c r="K10" s="117"/>
      <c r="L10" s="117"/>
      <c r="M10" s="117"/>
      <c r="N10" s="117">
        <v>1387224</v>
      </c>
      <c r="O10" s="117"/>
      <c r="P10" s="117"/>
      <c r="Q10" s="117"/>
      <c r="R10" s="117"/>
      <c r="S10" s="117"/>
      <c r="T10" s="117"/>
      <c r="U10" s="117"/>
      <c r="V10" s="117"/>
      <c r="W10" s="117"/>
      <c r="X10" s="117"/>
      <c r="Y10" s="117"/>
    </row>
    <row r="11" ht="20.25" customHeight="1" spans="1:25">
      <c r="A11" s="183" t="s">
        <v>208</v>
      </c>
      <c r="B11" s="183" t="s">
        <v>71</v>
      </c>
      <c r="C11" s="183" t="s">
        <v>209</v>
      </c>
      <c r="D11" s="183" t="s">
        <v>210</v>
      </c>
      <c r="E11" s="183" t="s">
        <v>104</v>
      </c>
      <c r="F11" s="183" t="s">
        <v>105</v>
      </c>
      <c r="G11" s="183" t="s">
        <v>211</v>
      </c>
      <c r="H11" s="183" t="s">
        <v>212</v>
      </c>
      <c r="I11" s="117">
        <v>2582496</v>
      </c>
      <c r="J11" s="117">
        <v>2582496</v>
      </c>
      <c r="K11" s="190"/>
      <c r="L11" s="190"/>
      <c r="M11" s="190"/>
      <c r="N11" s="117">
        <v>2582496</v>
      </c>
      <c r="O11" s="190"/>
      <c r="P11" s="117"/>
      <c r="Q11" s="117"/>
      <c r="R11" s="117"/>
      <c r="S11" s="117"/>
      <c r="T11" s="117"/>
      <c r="U11" s="117"/>
      <c r="V11" s="117"/>
      <c r="W11" s="117"/>
      <c r="X11" s="117"/>
      <c r="Y11" s="117"/>
    </row>
    <row r="12" ht="20.25" customHeight="1" spans="1:25">
      <c r="A12" s="183" t="s">
        <v>208</v>
      </c>
      <c r="B12" s="183" t="s">
        <v>71</v>
      </c>
      <c r="C12" s="183" t="s">
        <v>209</v>
      </c>
      <c r="D12" s="183" t="s">
        <v>210</v>
      </c>
      <c r="E12" s="183" t="s">
        <v>102</v>
      </c>
      <c r="F12" s="183" t="s">
        <v>103</v>
      </c>
      <c r="G12" s="183" t="s">
        <v>213</v>
      </c>
      <c r="H12" s="183" t="s">
        <v>214</v>
      </c>
      <c r="I12" s="117">
        <v>95712</v>
      </c>
      <c r="J12" s="117">
        <v>95712</v>
      </c>
      <c r="K12" s="190"/>
      <c r="L12" s="190"/>
      <c r="M12" s="190"/>
      <c r="N12" s="117">
        <v>95712</v>
      </c>
      <c r="O12" s="190"/>
      <c r="P12" s="117"/>
      <c r="Q12" s="117"/>
      <c r="R12" s="117"/>
      <c r="S12" s="117"/>
      <c r="T12" s="117"/>
      <c r="U12" s="117"/>
      <c r="V12" s="117"/>
      <c r="W12" s="117"/>
      <c r="X12" s="117"/>
      <c r="Y12" s="117"/>
    </row>
    <row r="13" ht="20.25" customHeight="1" spans="1:25">
      <c r="A13" s="183" t="s">
        <v>208</v>
      </c>
      <c r="B13" s="183" t="s">
        <v>71</v>
      </c>
      <c r="C13" s="183" t="s">
        <v>209</v>
      </c>
      <c r="D13" s="183" t="s">
        <v>210</v>
      </c>
      <c r="E13" s="183" t="s">
        <v>104</v>
      </c>
      <c r="F13" s="183" t="s">
        <v>105</v>
      </c>
      <c r="G13" s="183" t="s">
        <v>213</v>
      </c>
      <c r="H13" s="183" t="s">
        <v>214</v>
      </c>
      <c r="I13" s="117">
        <v>207504</v>
      </c>
      <c r="J13" s="117">
        <v>207504</v>
      </c>
      <c r="K13" s="190"/>
      <c r="L13" s="190"/>
      <c r="M13" s="190"/>
      <c r="N13" s="117">
        <v>207504</v>
      </c>
      <c r="O13" s="190"/>
      <c r="P13" s="117"/>
      <c r="Q13" s="117"/>
      <c r="R13" s="117"/>
      <c r="S13" s="117"/>
      <c r="T13" s="117"/>
      <c r="U13" s="117"/>
      <c r="V13" s="117"/>
      <c r="W13" s="117"/>
      <c r="X13" s="117"/>
      <c r="Y13" s="117"/>
    </row>
    <row r="14" ht="20.25" customHeight="1" spans="1:25">
      <c r="A14" s="183" t="s">
        <v>208</v>
      </c>
      <c r="B14" s="183" t="s">
        <v>71</v>
      </c>
      <c r="C14" s="183" t="s">
        <v>209</v>
      </c>
      <c r="D14" s="183" t="s">
        <v>210</v>
      </c>
      <c r="E14" s="183" t="s">
        <v>102</v>
      </c>
      <c r="F14" s="183" t="s">
        <v>103</v>
      </c>
      <c r="G14" s="183" t="s">
        <v>215</v>
      </c>
      <c r="H14" s="183" t="s">
        <v>216</v>
      </c>
      <c r="I14" s="117">
        <v>115602</v>
      </c>
      <c r="J14" s="117">
        <v>115602</v>
      </c>
      <c r="K14" s="190"/>
      <c r="L14" s="190"/>
      <c r="M14" s="190"/>
      <c r="N14" s="117">
        <v>115602</v>
      </c>
      <c r="O14" s="190"/>
      <c r="P14" s="117"/>
      <c r="Q14" s="117"/>
      <c r="R14" s="117"/>
      <c r="S14" s="117"/>
      <c r="T14" s="117"/>
      <c r="U14" s="117"/>
      <c r="V14" s="117"/>
      <c r="W14" s="117"/>
      <c r="X14" s="117"/>
      <c r="Y14" s="117"/>
    </row>
    <row r="15" ht="20.25" customHeight="1" spans="1:25">
      <c r="A15" s="183" t="s">
        <v>208</v>
      </c>
      <c r="B15" s="183" t="s">
        <v>71</v>
      </c>
      <c r="C15" s="183" t="s">
        <v>209</v>
      </c>
      <c r="D15" s="183" t="s">
        <v>210</v>
      </c>
      <c r="E15" s="183" t="s">
        <v>104</v>
      </c>
      <c r="F15" s="183" t="s">
        <v>105</v>
      </c>
      <c r="G15" s="183" t="s">
        <v>215</v>
      </c>
      <c r="H15" s="183" t="s">
        <v>216</v>
      </c>
      <c r="I15" s="117">
        <v>215208</v>
      </c>
      <c r="J15" s="117">
        <v>215208</v>
      </c>
      <c r="K15" s="190"/>
      <c r="L15" s="190"/>
      <c r="M15" s="190"/>
      <c r="N15" s="117">
        <v>215208</v>
      </c>
      <c r="O15" s="190"/>
      <c r="P15" s="117"/>
      <c r="Q15" s="117"/>
      <c r="R15" s="117"/>
      <c r="S15" s="117"/>
      <c r="T15" s="117"/>
      <c r="U15" s="117"/>
      <c r="V15" s="117"/>
      <c r="W15" s="117"/>
      <c r="X15" s="117"/>
      <c r="Y15" s="117"/>
    </row>
    <row r="16" ht="20.25" customHeight="1" spans="1:25">
      <c r="A16" s="183" t="s">
        <v>208</v>
      </c>
      <c r="B16" s="183" t="s">
        <v>71</v>
      </c>
      <c r="C16" s="183" t="s">
        <v>209</v>
      </c>
      <c r="D16" s="183" t="s">
        <v>210</v>
      </c>
      <c r="E16" s="183" t="s">
        <v>102</v>
      </c>
      <c r="F16" s="183" t="s">
        <v>103</v>
      </c>
      <c r="G16" s="183" t="s">
        <v>217</v>
      </c>
      <c r="H16" s="183" t="s">
        <v>218</v>
      </c>
      <c r="I16" s="117">
        <v>297384</v>
      </c>
      <c r="J16" s="117">
        <v>297384</v>
      </c>
      <c r="K16" s="190"/>
      <c r="L16" s="190"/>
      <c r="M16" s="190"/>
      <c r="N16" s="117">
        <v>297384</v>
      </c>
      <c r="O16" s="190"/>
      <c r="P16" s="117"/>
      <c r="Q16" s="117"/>
      <c r="R16" s="117"/>
      <c r="S16" s="117"/>
      <c r="T16" s="117"/>
      <c r="U16" s="117"/>
      <c r="V16" s="117"/>
      <c r="W16" s="117"/>
      <c r="X16" s="117"/>
      <c r="Y16" s="117"/>
    </row>
    <row r="17" ht="20.25" customHeight="1" spans="1:25">
      <c r="A17" s="183" t="s">
        <v>208</v>
      </c>
      <c r="B17" s="183" t="s">
        <v>71</v>
      </c>
      <c r="C17" s="183" t="s">
        <v>209</v>
      </c>
      <c r="D17" s="183" t="s">
        <v>210</v>
      </c>
      <c r="E17" s="183" t="s">
        <v>102</v>
      </c>
      <c r="F17" s="183" t="s">
        <v>103</v>
      </c>
      <c r="G17" s="183" t="s">
        <v>217</v>
      </c>
      <c r="H17" s="183" t="s">
        <v>218</v>
      </c>
      <c r="I17" s="117">
        <v>1149840</v>
      </c>
      <c r="J17" s="117">
        <v>1149840</v>
      </c>
      <c r="K17" s="190"/>
      <c r="L17" s="190"/>
      <c r="M17" s="190"/>
      <c r="N17" s="117">
        <v>1149840</v>
      </c>
      <c r="O17" s="190"/>
      <c r="P17" s="117"/>
      <c r="Q17" s="117"/>
      <c r="R17" s="117"/>
      <c r="S17" s="117"/>
      <c r="T17" s="117"/>
      <c r="U17" s="117"/>
      <c r="V17" s="117"/>
      <c r="W17" s="117"/>
      <c r="X17" s="117"/>
      <c r="Y17" s="117"/>
    </row>
    <row r="18" ht="20.25" customHeight="1" spans="1:25">
      <c r="A18" s="183" t="s">
        <v>208</v>
      </c>
      <c r="B18" s="183" t="s">
        <v>71</v>
      </c>
      <c r="C18" s="183" t="s">
        <v>209</v>
      </c>
      <c r="D18" s="183" t="s">
        <v>210</v>
      </c>
      <c r="E18" s="183" t="s">
        <v>104</v>
      </c>
      <c r="F18" s="183" t="s">
        <v>105</v>
      </c>
      <c r="G18" s="183" t="s">
        <v>217</v>
      </c>
      <c r="H18" s="183" t="s">
        <v>218</v>
      </c>
      <c r="I18" s="117">
        <v>2806572</v>
      </c>
      <c r="J18" s="117">
        <v>2806572</v>
      </c>
      <c r="K18" s="190"/>
      <c r="L18" s="190"/>
      <c r="M18" s="190"/>
      <c r="N18" s="117">
        <v>2806572</v>
      </c>
      <c r="O18" s="190"/>
      <c r="P18" s="117"/>
      <c r="Q18" s="117"/>
      <c r="R18" s="117"/>
      <c r="S18" s="117"/>
      <c r="T18" s="117"/>
      <c r="U18" s="117"/>
      <c r="V18" s="117"/>
      <c r="W18" s="117"/>
      <c r="X18" s="117"/>
      <c r="Y18" s="117"/>
    </row>
    <row r="19" ht="20.25" customHeight="1" spans="1:25">
      <c r="A19" s="183" t="s">
        <v>208</v>
      </c>
      <c r="B19" s="183" t="s">
        <v>71</v>
      </c>
      <c r="C19" s="183" t="s">
        <v>209</v>
      </c>
      <c r="D19" s="183" t="s">
        <v>210</v>
      </c>
      <c r="E19" s="183" t="s">
        <v>104</v>
      </c>
      <c r="F19" s="183" t="s">
        <v>105</v>
      </c>
      <c r="G19" s="183" t="s">
        <v>217</v>
      </c>
      <c r="H19" s="183" t="s">
        <v>218</v>
      </c>
      <c r="I19" s="117">
        <v>695208</v>
      </c>
      <c r="J19" s="117">
        <v>695208</v>
      </c>
      <c r="K19" s="190"/>
      <c r="L19" s="190"/>
      <c r="M19" s="190"/>
      <c r="N19" s="117">
        <v>695208</v>
      </c>
      <c r="O19" s="190"/>
      <c r="P19" s="117"/>
      <c r="Q19" s="117"/>
      <c r="R19" s="117"/>
      <c r="S19" s="117"/>
      <c r="T19" s="117"/>
      <c r="U19" s="117"/>
      <c r="V19" s="117"/>
      <c r="W19" s="117"/>
      <c r="X19" s="117"/>
      <c r="Y19" s="117"/>
    </row>
    <row r="20" ht="20.25" customHeight="1" spans="1:25">
      <c r="A20" s="183" t="s">
        <v>208</v>
      </c>
      <c r="B20" s="183" t="s">
        <v>71</v>
      </c>
      <c r="C20" s="183" t="s">
        <v>219</v>
      </c>
      <c r="D20" s="183" t="s">
        <v>220</v>
      </c>
      <c r="E20" s="183" t="s">
        <v>114</v>
      </c>
      <c r="F20" s="183" t="s">
        <v>115</v>
      </c>
      <c r="G20" s="183" t="s">
        <v>221</v>
      </c>
      <c r="H20" s="183" t="s">
        <v>222</v>
      </c>
      <c r="I20" s="117">
        <v>1660152</v>
      </c>
      <c r="J20" s="117">
        <v>1660152</v>
      </c>
      <c r="K20" s="190"/>
      <c r="L20" s="190"/>
      <c r="M20" s="190"/>
      <c r="N20" s="117">
        <v>1660152</v>
      </c>
      <c r="O20" s="190"/>
      <c r="P20" s="117"/>
      <c r="Q20" s="117"/>
      <c r="R20" s="117"/>
      <c r="S20" s="117"/>
      <c r="T20" s="117"/>
      <c r="U20" s="117"/>
      <c r="V20" s="117"/>
      <c r="W20" s="117"/>
      <c r="X20" s="117"/>
      <c r="Y20" s="117"/>
    </row>
    <row r="21" ht="20.25" customHeight="1" spans="1:25">
      <c r="A21" s="183" t="s">
        <v>208</v>
      </c>
      <c r="B21" s="183" t="s">
        <v>71</v>
      </c>
      <c r="C21" s="183" t="s">
        <v>219</v>
      </c>
      <c r="D21" s="183" t="s">
        <v>220</v>
      </c>
      <c r="E21" s="183" t="s">
        <v>124</v>
      </c>
      <c r="F21" s="183" t="s">
        <v>125</v>
      </c>
      <c r="G21" s="183" t="s">
        <v>223</v>
      </c>
      <c r="H21" s="183" t="s">
        <v>224</v>
      </c>
      <c r="I21" s="117">
        <v>5170</v>
      </c>
      <c r="J21" s="117">
        <v>5170</v>
      </c>
      <c r="K21" s="190"/>
      <c r="L21" s="190"/>
      <c r="M21" s="190"/>
      <c r="N21" s="117">
        <v>5170</v>
      </c>
      <c r="O21" s="190"/>
      <c r="P21" s="117"/>
      <c r="Q21" s="117"/>
      <c r="R21" s="117"/>
      <c r="S21" s="117"/>
      <c r="T21" s="117"/>
      <c r="U21" s="117"/>
      <c r="V21" s="117"/>
      <c r="W21" s="117"/>
      <c r="X21" s="117"/>
      <c r="Y21" s="117"/>
    </row>
    <row r="22" ht="20.25" customHeight="1" spans="1:25">
      <c r="A22" s="183" t="s">
        <v>208</v>
      </c>
      <c r="B22" s="183" t="s">
        <v>71</v>
      </c>
      <c r="C22" s="183" t="s">
        <v>219</v>
      </c>
      <c r="D22" s="183" t="s">
        <v>220</v>
      </c>
      <c r="E22" s="183" t="s">
        <v>124</v>
      </c>
      <c r="F22" s="183" t="s">
        <v>125</v>
      </c>
      <c r="G22" s="183" t="s">
        <v>223</v>
      </c>
      <c r="H22" s="183" t="s">
        <v>224</v>
      </c>
      <c r="I22" s="117">
        <v>804440</v>
      </c>
      <c r="J22" s="117">
        <v>804440</v>
      </c>
      <c r="K22" s="190"/>
      <c r="L22" s="190"/>
      <c r="M22" s="190"/>
      <c r="N22" s="117">
        <v>804440</v>
      </c>
      <c r="O22" s="190"/>
      <c r="P22" s="117"/>
      <c r="Q22" s="117"/>
      <c r="R22" s="117"/>
      <c r="S22" s="117"/>
      <c r="T22" s="117"/>
      <c r="U22" s="117"/>
      <c r="V22" s="117"/>
      <c r="W22" s="117"/>
      <c r="X22" s="117"/>
      <c r="Y22" s="117"/>
    </row>
    <row r="23" ht="20.25" customHeight="1" spans="1:25">
      <c r="A23" s="183" t="s">
        <v>208</v>
      </c>
      <c r="B23" s="183" t="s">
        <v>71</v>
      </c>
      <c r="C23" s="183" t="s">
        <v>219</v>
      </c>
      <c r="D23" s="183" t="s">
        <v>220</v>
      </c>
      <c r="E23" s="183" t="s">
        <v>126</v>
      </c>
      <c r="F23" s="183" t="s">
        <v>127</v>
      </c>
      <c r="G23" s="183" t="s">
        <v>225</v>
      </c>
      <c r="H23" s="183" t="s">
        <v>226</v>
      </c>
      <c r="I23" s="117">
        <v>475176</v>
      </c>
      <c r="J23" s="117">
        <v>475176</v>
      </c>
      <c r="K23" s="190"/>
      <c r="L23" s="190"/>
      <c r="M23" s="190"/>
      <c r="N23" s="117">
        <v>475176</v>
      </c>
      <c r="O23" s="190"/>
      <c r="P23" s="117"/>
      <c r="Q23" s="117"/>
      <c r="R23" s="117"/>
      <c r="S23" s="117"/>
      <c r="T23" s="117"/>
      <c r="U23" s="117"/>
      <c r="V23" s="117"/>
      <c r="W23" s="117"/>
      <c r="X23" s="117"/>
      <c r="Y23" s="117"/>
    </row>
    <row r="24" ht="20.25" customHeight="1" spans="1:25">
      <c r="A24" s="183" t="s">
        <v>208</v>
      </c>
      <c r="B24" s="183" t="s">
        <v>71</v>
      </c>
      <c r="C24" s="183" t="s">
        <v>219</v>
      </c>
      <c r="D24" s="183" t="s">
        <v>220</v>
      </c>
      <c r="E24" s="183" t="s">
        <v>126</v>
      </c>
      <c r="F24" s="183" t="s">
        <v>127</v>
      </c>
      <c r="G24" s="183" t="s">
        <v>225</v>
      </c>
      <c r="H24" s="183" t="s">
        <v>226</v>
      </c>
      <c r="I24" s="117">
        <v>46960</v>
      </c>
      <c r="J24" s="117">
        <v>46960</v>
      </c>
      <c r="K24" s="190"/>
      <c r="L24" s="190"/>
      <c r="M24" s="190"/>
      <c r="N24" s="117">
        <v>46960</v>
      </c>
      <c r="O24" s="190"/>
      <c r="P24" s="117"/>
      <c r="Q24" s="117"/>
      <c r="R24" s="117"/>
      <c r="S24" s="117"/>
      <c r="T24" s="117"/>
      <c r="U24" s="117"/>
      <c r="V24" s="117"/>
      <c r="W24" s="117"/>
      <c r="X24" s="117"/>
      <c r="Y24" s="117"/>
    </row>
    <row r="25" ht="20.25" customHeight="1" spans="1:25">
      <c r="A25" s="183" t="s">
        <v>208</v>
      </c>
      <c r="B25" s="183" t="s">
        <v>71</v>
      </c>
      <c r="C25" s="183" t="s">
        <v>219</v>
      </c>
      <c r="D25" s="183" t="s">
        <v>220</v>
      </c>
      <c r="E25" s="183" t="s">
        <v>102</v>
      </c>
      <c r="F25" s="183" t="s">
        <v>103</v>
      </c>
      <c r="G25" s="183" t="s">
        <v>227</v>
      </c>
      <c r="H25" s="183" t="s">
        <v>228</v>
      </c>
      <c r="I25" s="117">
        <v>21199</v>
      </c>
      <c r="J25" s="117">
        <v>21199</v>
      </c>
      <c r="K25" s="190"/>
      <c r="L25" s="190"/>
      <c r="M25" s="190"/>
      <c r="N25" s="117">
        <v>21199</v>
      </c>
      <c r="O25" s="190"/>
      <c r="P25" s="117"/>
      <c r="Q25" s="117"/>
      <c r="R25" s="117"/>
      <c r="S25" s="117"/>
      <c r="T25" s="117"/>
      <c r="U25" s="117"/>
      <c r="V25" s="117"/>
      <c r="W25" s="117"/>
      <c r="X25" s="117"/>
      <c r="Y25" s="117"/>
    </row>
    <row r="26" ht="20.25" customHeight="1" spans="1:25">
      <c r="A26" s="183" t="s">
        <v>208</v>
      </c>
      <c r="B26" s="183" t="s">
        <v>71</v>
      </c>
      <c r="C26" s="183" t="s">
        <v>219</v>
      </c>
      <c r="D26" s="183" t="s">
        <v>220</v>
      </c>
      <c r="E26" s="183" t="s">
        <v>104</v>
      </c>
      <c r="F26" s="183" t="s">
        <v>105</v>
      </c>
      <c r="G26" s="183" t="s">
        <v>227</v>
      </c>
      <c r="H26" s="183" t="s">
        <v>228</v>
      </c>
      <c r="I26" s="117">
        <v>45375</v>
      </c>
      <c r="J26" s="117">
        <v>45375</v>
      </c>
      <c r="K26" s="190"/>
      <c r="L26" s="190"/>
      <c r="M26" s="190"/>
      <c r="N26" s="117">
        <v>45375</v>
      </c>
      <c r="O26" s="190"/>
      <c r="P26" s="117"/>
      <c r="Q26" s="117"/>
      <c r="R26" s="117"/>
      <c r="S26" s="117"/>
      <c r="T26" s="117"/>
      <c r="U26" s="117"/>
      <c r="V26" s="117"/>
      <c r="W26" s="117"/>
      <c r="X26" s="117"/>
      <c r="Y26" s="117"/>
    </row>
    <row r="27" ht="20.25" customHeight="1" spans="1:25">
      <c r="A27" s="183" t="s">
        <v>208</v>
      </c>
      <c r="B27" s="183" t="s">
        <v>71</v>
      </c>
      <c r="C27" s="183" t="s">
        <v>219</v>
      </c>
      <c r="D27" s="183" t="s">
        <v>220</v>
      </c>
      <c r="E27" s="183" t="s">
        <v>128</v>
      </c>
      <c r="F27" s="183" t="s">
        <v>129</v>
      </c>
      <c r="G27" s="183" t="s">
        <v>227</v>
      </c>
      <c r="H27" s="183" t="s">
        <v>228</v>
      </c>
      <c r="I27" s="117">
        <v>38064</v>
      </c>
      <c r="J27" s="117">
        <v>38064</v>
      </c>
      <c r="K27" s="190"/>
      <c r="L27" s="190"/>
      <c r="M27" s="190"/>
      <c r="N27" s="117">
        <v>38064</v>
      </c>
      <c r="O27" s="190"/>
      <c r="P27" s="117"/>
      <c r="Q27" s="117"/>
      <c r="R27" s="117"/>
      <c r="S27" s="117"/>
      <c r="T27" s="117"/>
      <c r="U27" s="117"/>
      <c r="V27" s="117"/>
      <c r="W27" s="117"/>
      <c r="X27" s="117"/>
      <c r="Y27" s="117"/>
    </row>
    <row r="28" ht="20.25" customHeight="1" spans="1:25">
      <c r="A28" s="183" t="s">
        <v>208</v>
      </c>
      <c r="B28" s="183" t="s">
        <v>71</v>
      </c>
      <c r="C28" s="183" t="s">
        <v>229</v>
      </c>
      <c r="D28" s="183" t="s">
        <v>140</v>
      </c>
      <c r="E28" s="183" t="s">
        <v>139</v>
      </c>
      <c r="F28" s="183" t="s">
        <v>140</v>
      </c>
      <c r="G28" s="183" t="s">
        <v>230</v>
      </c>
      <c r="H28" s="183" t="s">
        <v>140</v>
      </c>
      <c r="I28" s="117">
        <v>1238744</v>
      </c>
      <c r="J28" s="117">
        <v>1238744</v>
      </c>
      <c r="K28" s="190"/>
      <c r="L28" s="190"/>
      <c r="M28" s="190"/>
      <c r="N28" s="117">
        <v>1238744</v>
      </c>
      <c r="O28" s="190"/>
      <c r="P28" s="117"/>
      <c r="Q28" s="117"/>
      <c r="R28" s="117"/>
      <c r="S28" s="117"/>
      <c r="T28" s="117"/>
      <c r="U28" s="117"/>
      <c r="V28" s="117"/>
      <c r="W28" s="117"/>
      <c r="X28" s="117"/>
      <c r="Y28" s="117"/>
    </row>
    <row r="29" ht="20.25" customHeight="1" spans="1:25">
      <c r="A29" s="183" t="s">
        <v>208</v>
      </c>
      <c r="B29" s="183" t="s">
        <v>71</v>
      </c>
      <c r="C29" s="183" t="s">
        <v>231</v>
      </c>
      <c r="D29" s="183" t="s">
        <v>232</v>
      </c>
      <c r="E29" s="183" t="s">
        <v>102</v>
      </c>
      <c r="F29" s="183" t="s">
        <v>103</v>
      </c>
      <c r="G29" s="183" t="s">
        <v>233</v>
      </c>
      <c r="H29" s="183" t="s">
        <v>234</v>
      </c>
      <c r="I29" s="117">
        <v>69600</v>
      </c>
      <c r="J29" s="117">
        <v>69600</v>
      </c>
      <c r="K29" s="190"/>
      <c r="L29" s="190"/>
      <c r="M29" s="190"/>
      <c r="N29" s="117">
        <v>69600</v>
      </c>
      <c r="O29" s="190"/>
      <c r="P29" s="117"/>
      <c r="Q29" s="117"/>
      <c r="R29" s="117"/>
      <c r="S29" s="117"/>
      <c r="T29" s="117"/>
      <c r="U29" s="117"/>
      <c r="V29" s="117"/>
      <c r="W29" s="117"/>
      <c r="X29" s="117"/>
      <c r="Y29" s="117"/>
    </row>
    <row r="30" ht="20.25" customHeight="1" spans="1:25">
      <c r="A30" s="183" t="s">
        <v>208</v>
      </c>
      <c r="B30" s="183" t="s">
        <v>71</v>
      </c>
      <c r="C30" s="183" t="s">
        <v>231</v>
      </c>
      <c r="D30" s="183" t="s">
        <v>232</v>
      </c>
      <c r="E30" s="183" t="s">
        <v>104</v>
      </c>
      <c r="F30" s="183" t="s">
        <v>105</v>
      </c>
      <c r="G30" s="183" t="s">
        <v>233</v>
      </c>
      <c r="H30" s="183" t="s">
        <v>234</v>
      </c>
      <c r="I30" s="117">
        <v>180000</v>
      </c>
      <c r="J30" s="117">
        <v>180000</v>
      </c>
      <c r="K30" s="190"/>
      <c r="L30" s="190"/>
      <c r="M30" s="190"/>
      <c r="N30" s="117">
        <v>180000</v>
      </c>
      <c r="O30" s="190"/>
      <c r="P30" s="117"/>
      <c r="Q30" s="117"/>
      <c r="R30" s="117"/>
      <c r="S30" s="117"/>
      <c r="T30" s="117"/>
      <c r="U30" s="117"/>
      <c r="V30" s="117"/>
      <c r="W30" s="117"/>
      <c r="X30" s="117"/>
      <c r="Y30" s="117"/>
    </row>
    <row r="31" ht="20.25" customHeight="1" spans="1:25">
      <c r="A31" s="183" t="s">
        <v>208</v>
      </c>
      <c r="B31" s="183" t="s">
        <v>71</v>
      </c>
      <c r="C31" s="183" t="s">
        <v>235</v>
      </c>
      <c r="D31" s="183" t="s">
        <v>236</v>
      </c>
      <c r="E31" s="183" t="s">
        <v>102</v>
      </c>
      <c r="F31" s="183" t="s">
        <v>103</v>
      </c>
      <c r="G31" s="183" t="s">
        <v>217</v>
      </c>
      <c r="H31" s="183" t="s">
        <v>218</v>
      </c>
      <c r="I31" s="117">
        <v>243600</v>
      </c>
      <c r="J31" s="117">
        <v>243600</v>
      </c>
      <c r="K31" s="190"/>
      <c r="L31" s="190"/>
      <c r="M31" s="190"/>
      <c r="N31" s="117">
        <v>243600</v>
      </c>
      <c r="O31" s="190"/>
      <c r="P31" s="117"/>
      <c r="Q31" s="117"/>
      <c r="R31" s="117"/>
      <c r="S31" s="117"/>
      <c r="T31" s="117"/>
      <c r="U31" s="117"/>
      <c r="V31" s="117"/>
      <c r="W31" s="117"/>
      <c r="X31" s="117"/>
      <c r="Y31" s="117"/>
    </row>
    <row r="32" ht="20.25" customHeight="1" spans="1:25">
      <c r="A32" s="183" t="s">
        <v>208</v>
      </c>
      <c r="B32" s="183" t="s">
        <v>71</v>
      </c>
      <c r="C32" s="183" t="s">
        <v>235</v>
      </c>
      <c r="D32" s="183" t="s">
        <v>236</v>
      </c>
      <c r="E32" s="183" t="s">
        <v>104</v>
      </c>
      <c r="F32" s="183" t="s">
        <v>105</v>
      </c>
      <c r="G32" s="183" t="s">
        <v>217</v>
      </c>
      <c r="H32" s="183" t="s">
        <v>218</v>
      </c>
      <c r="I32" s="117">
        <v>630000</v>
      </c>
      <c r="J32" s="117">
        <v>630000</v>
      </c>
      <c r="K32" s="190"/>
      <c r="L32" s="190"/>
      <c r="M32" s="190"/>
      <c r="N32" s="117">
        <v>630000</v>
      </c>
      <c r="O32" s="190"/>
      <c r="P32" s="117"/>
      <c r="Q32" s="117"/>
      <c r="R32" s="117"/>
      <c r="S32" s="117"/>
      <c r="T32" s="117"/>
      <c r="U32" s="117"/>
      <c r="V32" s="117"/>
      <c r="W32" s="117"/>
      <c r="X32" s="117"/>
      <c r="Y32" s="117"/>
    </row>
    <row r="33" ht="20.25" customHeight="1" spans="1:25">
      <c r="A33" s="183" t="s">
        <v>208</v>
      </c>
      <c r="B33" s="183" t="s">
        <v>71</v>
      </c>
      <c r="C33" s="183" t="s">
        <v>237</v>
      </c>
      <c r="D33" s="183" t="s">
        <v>238</v>
      </c>
      <c r="E33" s="183" t="s">
        <v>106</v>
      </c>
      <c r="F33" s="183" t="s">
        <v>107</v>
      </c>
      <c r="G33" s="183" t="s">
        <v>239</v>
      </c>
      <c r="H33" s="183" t="s">
        <v>240</v>
      </c>
      <c r="I33" s="117">
        <v>110592</v>
      </c>
      <c r="J33" s="117">
        <v>110592</v>
      </c>
      <c r="K33" s="190"/>
      <c r="L33" s="190"/>
      <c r="M33" s="190"/>
      <c r="N33" s="117">
        <v>110592</v>
      </c>
      <c r="O33" s="190"/>
      <c r="P33" s="117"/>
      <c r="Q33" s="117"/>
      <c r="R33" s="117"/>
      <c r="S33" s="117"/>
      <c r="T33" s="117"/>
      <c r="U33" s="117"/>
      <c r="V33" s="117"/>
      <c r="W33" s="117"/>
      <c r="X33" s="117"/>
      <c r="Y33" s="117"/>
    </row>
    <row r="34" ht="20.25" customHeight="1" spans="1:25">
      <c r="A34" s="183" t="s">
        <v>208</v>
      </c>
      <c r="B34" s="183" t="s">
        <v>71</v>
      </c>
      <c r="C34" s="183" t="s">
        <v>237</v>
      </c>
      <c r="D34" s="183" t="s">
        <v>238</v>
      </c>
      <c r="E34" s="183" t="s">
        <v>106</v>
      </c>
      <c r="F34" s="183" t="s">
        <v>107</v>
      </c>
      <c r="G34" s="183" t="s">
        <v>239</v>
      </c>
      <c r="H34" s="183" t="s">
        <v>240</v>
      </c>
      <c r="I34" s="117">
        <v>43660.8</v>
      </c>
      <c r="J34" s="117">
        <v>43660.8</v>
      </c>
      <c r="K34" s="190"/>
      <c r="L34" s="190"/>
      <c r="M34" s="190"/>
      <c r="N34" s="117">
        <v>43660.8</v>
      </c>
      <c r="O34" s="190"/>
      <c r="P34" s="117"/>
      <c r="Q34" s="117"/>
      <c r="R34" s="117"/>
      <c r="S34" s="117"/>
      <c r="T34" s="117"/>
      <c r="U34" s="117"/>
      <c r="V34" s="117"/>
      <c r="W34" s="117"/>
      <c r="X34" s="117"/>
      <c r="Y34" s="117"/>
    </row>
    <row r="35" ht="20.25" customHeight="1" spans="1:25">
      <c r="A35" s="183" t="s">
        <v>208</v>
      </c>
      <c r="B35" s="183" t="s">
        <v>71</v>
      </c>
      <c r="C35" s="183" t="s">
        <v>237</v>
      </c>
      <c r="D35" s="183" t="s">
        <v>238</v>
      </c>
      <c r="E35" s="183" t="s">
        <v>106</v>
      </c>
      <c r="F35" s="183" t="s">
        <v>107</v>
      </c>
      <c r="G35" s="183" t="s">
        <v>239</v>
      </c>
      <c r="H35" s="183" t="s">
        <v>240</v>
      </c>
      <c r="I35" s="117">
        <v>199680</v>
      </c>
      <c r="J35" s="117">
        <v>199680</v>
      </c>
      <c r="K35" s="190"/>
      <c r="L35" s="190"/>
      <c r="M35" s="190"/>
      <c r="N35" s="117">
        <v>199680</v>
      </c>
      <c r="O35" s="190"/>
      <c r="P35" s="117"/>
      <c r="Q35" s="117"/>
      <c r="R35" s="117"/>
      <c r="S35" s="117"/>
      <c r="T35" s="117"/>
      <c r="U35" s="117"/>
      <c r="V35" s="117"/>
      <c r="W35" s="117"/>
      <c r="X35" s="117"/>
      <c r="Y35" s="117"/>
    </row>
    <row r="36" ht="20.25" customHeight="1" spans="1:25">
      <c r="A36" s="183" t="s">
        <v>208</v>
      </c>
      <c r="B36" s="183" t="s">
        <v>71</v>
      </c>
      <c r="C36" s="183" t="s">
        <v>237</v>
      </c>
      <c r="D36" s="183" t="s">
        <v>238</v>
      </c>
      <c r="E36" s="183" t="s">
        <v>106</v>
      </c>
      <c r="F36" s="183" t="s">
        <v>107</v>
      </c>
      <c r="G36" s="183" t="s">
        <v>239</v>
      </c>
      <c r="H36" s="183" t="s">
        <v>240</v>
      </c>
      <c r="I36" s="117">
        <v>141897.6</v>
      </c>
      <c r="J36" s="117">
        <v>141897.6</v>
      </c>
      <c r="K36" s="190"/>
      <c r="L36" s="190"/>
      <c r="M36" s="190"/>
      <c r="N36" s="117">
        <v>141897.6</v>
      </c>
      <c r="O36" s="190"/>
      <c r="P36" s="117"/>
      <c r="Q36" s="117"/>
      <c r="R36" s="117"/>
      <c r="S36" s="117"/>
      <c r="T36" s="117"/>
      <c r="U36" s="117"/>
      <c r="V36" s="117"/>
      <c r="W36" s="117"/>
      <c r="X36" s="117"/>
      <c r="Y36" s="117"/>
    </row>
    <row r="37" ht="20.25" customHeight="1" spans="1:25">
      <c r="A37" s="183" t="s">
        <v>208</v>
      </c>
      <c r="B37" s="183" t="s">
        <v>71</v>
      </c>
      <c r="C37" s="183" t="s">
        <v>237</v>
      </c>
      <c r="D37" s="183" t="s">
        <v>238</v>
      </c>
      <c r="E37" s="183" t="s">
        <v>106</v>
      </c>
      <c r="F37" s="183" t="s">
        <v>107</v>
      </c>
      <c r="G37" s="183" t="s">
        <v>239</v>
      </c>
      <c r="H37" s="183" t="s">
        <v>240</v>
      </c>
      <c r="I37" s="117">
        <v>65491.2</v>
      </c>
      <c r="J37" s="117">
        <v>65491.2</v>
      </c>
      <c r="K37" s="190"/>
      <c r="L37" s="190"/>
      <c r="M37" s="190"/>
      <c r="N37" s="117">
        <v>65491.2</v>
      </c>
      <c r="O37" s="190"/>
      <c r="P37" s="117"/>
      <c r="Q37" s="117"/>
      <c r="R37" s="117"/>
      <c r="S37" s="117"/>
      <c r="T37" s="117"/>
      <c r="U37" s="117"/>
      <c r="V37" s="117"/>
      <c r="W37" s="117"/>
      <c r="X37" s="117"/>
      <c r="Y37" s="117"/>
    </row>
    <row r="38" ht="20.25" customHeight="1" spans="1:25">
      <c r="A38" s="183" t="s">
        <v>208</v>
      </c>
      <c r="B38" s="183" t="s">
        <v>71</v>
      </c>
      <c r="C38" s="183" t="s">
        <v>237</v>
      </c>
      <c r="D38" s="183" t="s">
        <v>238</v>
      </c>
      <c r="E38" s="183" t="s">
        <v>106</v>
      </c>
      <c r="F38" s="183" t="s">
        <v>107</v>
      </c>
      <c r="G38" s="183" t="s">
        <v>239</v>
      </c>
      <c r="H38" s="183" t="s">
        <v>240</v>
      </c>
      <c r="I38" s="117">
        <v>61440</v>
      </c>
      <c r="J38" s="117">
        <v>61440</v>
      </c>
      <c r="K38" s="190"/>
      <c r="L38" s="190"/>
      <c r="M38" s="190"/>
      <c r="N38" s="117">
        <v>61440</v>
      </c>
      <c r="O38" s="190"/>
      <c r="P38" s="117"/>
      <c r="Q38" s="117"/>
      <c r="R38" s="117"/>
      <c r="S38" s="117"/>
      <c r="T38" s="117"/>
      <c r="U38" s="117"/>
      <c r="V38" s="117"/>
      <c r="W38" s="117"/>
      <c r="X38" s="117"/>
      <c r="Y38" s="117"/>
    </row>
    <row r="39" ht="20.25" customHeight="1" spans="1:25">
      <c r="A39" s="183" t="s">
        <v>208</v>
      </c>
      <c r="B39" s="183" t="s">
        <v>71</v>
      </c>
      <c r="C39" s="183" t="s">
        <v>241</v>
      </c>
      <c r="D39" s="183" t="s">
        <v>242</v>
      </c>
      <c r="E39" s="183" t="s">
        <v>112</v>
      </c>
      <c r="F39" s="183" t="s">
        <v>113</v>
      </c>
      <c r="G39" s="183" t="s">
        <v>243</v>
      </c>
      <c r="H39" s="183" t="s">
        <v>244</v>
      </c>
      <c r="I39" s="117">
        <v>144000</v>
      </c>
      <c r="J39" s="117">
        <v>144000</v>
      </c>
      <c r="K39" s="190"/>
      <c r="L39" s="190"/>
      <c r="M39" s="190"/>
      <c r="N39" s="117">
        <v>144000</v>
      </c>
      <c r="O39" s="190"/>
      <c r="P39" s="117"/>
      <c r="Q39" s="117"/>
      <c r="R39" s="117"/>
      <c r="S39" s="117"/>
      <c r="T39" s="117"/>
      <c r="U39" s="117"/>
      <c r="V39" s="117"/>
      <c r="W39" s="117"/>
      <c r="X39" s="117"/>
      <c r="Y39" s="117"/>
    </row>
    <row r="40" ht="20.25" customHeight="1" spans="1:25">
      <c r="A40" s="183" t="s">
        <v>208</v>
      </c>
      <c r="B40" s="183" t="s">
        <v>71</v>
      </c>
      <c r="C40" s="183" t="s">
        <v>245</v>
      </c>
      <c r="D40" s="183" t="s">
        <v>246</v>
      </c>
      <c r="E40" s="183" t="s">
        <v>112</v>
      </c>
      <c r="F40" s="183" t="s">
        <v>113</v>
      </c>
      <c r="G40" s="183" t="s">
        <v>247</v>
      </c>
      <c r="H40" s="183" t="s">
        <v>248</v>
      </c>
      <c r="I40" s="117">
        <v>6000</v>
      </c>
      <c r="J40" s="117">
        <v>6000</v>
      </c>
      <c r="K40" s="190"/>
      <c r="L40" s="190"/>
      <c r="M40" s="190"/>
      <c r="N40" s="117">
        <v>6000</v>
      </c>
      <c r="O40" s="190"/>
      <c r="P40" s="117"/>
      <c r="Q40" s="117"/>
      <c r="R40" s="117"/>
      <c r="S40" s="117"/>
      <c r="T40" s="117"/>
      <c r="U40" s="117"/>
      <c r="V40" s="117"/>
      <c r="W40" s="117"/>
      <c r="X40" s="117"/>
      <c r="Y40" s="117"/>
    </row>
    <row r="41" ht="20.25" customHeight="1" spans="1:25">
      <c r="A41" s="183" t="s">
        <v>208</v>
      </c>
      <c r="B41" s="183" t="s">
        <v>71</v>
      </c>
      <c r="C41" s="183" t="s">
        <v>249</v>
      </c>
      <c r="D41" s="183" t="s">
        <v>250</v>
      </c>
      <c r="E41" s="183" t="s">
        <v>118</v>
      </c>
      <c r="F41" s="183" t="s">
        <v>119</v>
      </c>
      <c r="G41" s="183" t="s">
        <v>243</v>
      </c>
      <c r="H41" s="183" t="s">
        <v>244</v>
      </c>
      <c r="I41" s="117">
        <v>10086</v>
      </c>
      <c r="J41" s="117">
        <v>10086</v>
      </c>
      <c r="K41" s="190"/>
      <c r="L41" s="190"/>
      <c r="M41" s="190"/>
      <c r="N41" s="117">
        <v>10086</v>
      </c>
      <c r="O41" s="190"/>
      <c r="P41" s="117"/>
      <c r="Q41" s="117"/>
      <c r="R41" s="117"/>
      <c r="S41" s="117"/>
      <c r="T41" s="117"/>
      <c r="U41" s="117"/>
      <c r="V41" s="117"/>
      <c r="W41" s="117"/>
      <c r="X41" s="117"/>
      <c r="Y41" s="117"/>
    </row>
    <row r="42" ht="20.25" customHeight="1" spans="1:25">
      <c r="A42" s="183" t="s">
        <v>208</v>
      </c>
      <c r="B42" s="183" t="s">
        <v>71</v>
      </c>
      <c r="C42" s="183" t="s">
        <v>249</v>
      </c>
      <c r="D42" s="183" t="s">
        <v>250</v>
      </c>
      <c r="E42" s="183" t="s">
        <v>118</v>
      </c>
      <c r="F42" s="183" t="s">
        <v>119</v>
      </c>
      <c r="G42" s="183" t="s">
        <v>243</v>
      </c>
      <c r="H42" s="183" t="s">
        <v>244</v>
      </c>
      <c r="I42" s="117">
        <v>18000</v>
      </c>
      <c r="J42" s="117">
        <v>18000</v>
      </c>
      <c r="K42" s="190"/>
      <c r="L42" s="190"/>
      <c r="M42" s="190"/>
      <c r="N42" s="117">
        <v>18000</v>
      </c>
      <c r="O42" s="190"/>
      <c r="P42" s="117"/>
      <c r="Q42" s="117"/>
      <c r="R42" s="117"/>
      <c r="S42" s="117"/>
      <c r="T42" s="117"/>
      <c r="U42" s="117"/>
      <c r="V42" s="117"/>
      <c r="W42" s="117"/>
      <c r="X42" s="117"/>
      <c r="Y42" s="117"/>
    </row>
    <row r="43" ht="17.25" customHeight="1" spans="1:25">
      <c r="A43" s="70" t="s">
        <v>179</v>
      </c>
      <c r="B43" s="71"/>
      <c r="C43" s="184"/>
      <c r="D43" s="184"/>
      <c r="E43" s="184"/>
      <c r="F43" s="184"/>
      <c r="G43" s="184"/>
      <c r="H43" s="185"/>
      <c r="I43" s="117">
        <v>15812077.6</v>
      </c>
      <c r="J43" s="117">
        <v>15812077.6</v>
      </c>
      <c r="K43" s="117"/>
      <c r="L43" s="117"/>
      <c r="M43" s="117"/>
      <c r="N43" s="117">
        <v>15812077.6</v>
      </c>
      <c r="O43" s="117"/>
      <c r="P43" s="117"/>
      <c r="Q43" s="117"/>
      <c r="R43" s="117"/>
      <c r="S43" s="117"/>
      <c r="T43" s="117"/>
      <c r="U43" s="117"/>
      <c r="V43" s="117"/>
      <c r="W43" s="117"/>
      <c r="X43" s="117"/>
      <c r="Y43" s="117"/>
    </row>
  </sheetData>
  <mergeCells count="31">
    <mergeCell ref="A3:Y3"/>
    <mergeCell ref="A4:H4"/>
    <mergeCell ref="I5:Y5"/>
    <mergeCell ref="J6:O6"/>
    <mergeCell ref="P6:R6"/>
    <mergeCell ref="T6:Y6"/>
    <mergeCell ref="J7:K7"/>
    <mergeCell ref="A43:H43"/>
    <mergeCell ref="A5:A8"/>
    <mergeCell ref="B5:B8"/>
    <mergeCell ref="C5:C8"/>
    <mergeCell ref="D5:D8"/>
    <mergeCell ref="E5:E8"/>
    <mergeCell ref="F5:F8"/>
    <mergeCell ref="G5:G8"/>
    <mergeCell ref="H5:H8"/>
    <mergeCell ref="I6:I8"/>
    <mergeCell ref="L7:L8"/>
    <mergeCell ref="M7:M8"/>
    <mergeCell ref="N7:N8"/>
    <mergeCell ref="O7:O8"/>
    <mergeCell ref="P7:P8"/>
    <mergeCell ref="Q7:Q8"/>
    <mergeCell ref="R7:R8"/>
    <mergeCell ref="S6:S8"/>
    <mergeCell ref="T7:T8"/>
    <mergeCell ref="U7:U8"/>
    <mergeCell ref="V7:V8"/>
    <mergeCell ref="W7:W8"/>
    <mergeCell ref="X7:X8"/>
    <mergeCell ref="Y7:Y8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W13"/>
  <sheetViews>
    <sheetView showZeros="0" workbookViewId="0">
      <pane ySplit="1" topLeftCell="A2" activePane="bottomLeft" state="frozen"/>
      <selection/>
      <selection pane="bottomLeft" activeCell="I13" sqref="I13"/>
    </sheetView>
  </sheetViews>
  <sheetFormatPr defaultColWidth="9.14166666666667" defaultRowHeight="14.25" customHeight="1"/>
  <cols>
    <col min="1" max="1" width="10.2833333333333" customWidth="1"/>
    <col min="2" max="2" width="13.425" customWidth="1"/>
    <col min="3" max="3" width="32.85" customWidth="1"/>
    <col min="4" max="4" width="23.85" customWidth="1"/>
    <col min="5" max="5" width="11.1416666666667" customWidth="1"/>
    <col min="6" max="6" width="17.7083333333333" customWidth="1"/>
    <col min="7" max="7" width="9.85" customWidth="1"/>
    <col min="8" max="8" width="17.7083333333333" customWidth="1"/>
    <col min="9" max="13" width="20" customWidth="1"/>
    <col min="14" max="14" width="12.2833333333333" customWidth="1"/>
    <col min="15" max="15" width="12.7083333333333" customWidth="1"/>
    <col min="16" max="16" width="11.1416666666667" customWidth="1"/>
    <col min="17" max="21" width="19.85" customWidth="1"/>
    <col min="22" max="22" width="20" customWidth="1"/>
    <col min="23" max="23" width="19.85" customWidth="1"/>
  </cols>
  <sheetData>
    <row r="1" customHeight="1" spans="1:23">
      <c r="A1" s="38"/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ht="13.5" customHeight="1" spans="2:23">
      <c r="B2" s="173"/>
      <c r="E2" s="39"/>
      <c r="F2" s="39"/>
      <c r="G2" s="39"/>
      <c r="H2" s="39"/>
      <c r="U2" s="173"/>
      <c r="W2" s="178" t="s">
        <v>251</v>
      </c>
    </row>
    <row r="3" ht="46.5" customHeight="1" spans="1:23">
      <c r="A3" s="41" t="str">
        <f>"2025"&amp;"年部门项目支出预算表"</f>
        <v>2025年部门项目支出预算表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</row>
    <row r="4" ht="13.5" customHeight="1" spans="1:23">
      <c r="A4" s="42" t="str">
        <f>"单位名称："&amp;"昆明市东川区第三中学"</f>
        <v>单位名称：昆明市东川区第三中学</v>
      </c>
      <c r="B4" s="43"/>
      <c r="C4" s="43"/>
      <c r="D4" s="43"/>
      <c r="E4" s="43"/>
      <c r="F4" s="43"/>
      <c r="G4" s="43"/>
      <c r="H4" s="43"/>
      <c r="I4" s="44"/>
      <c r="J4" s="44"/>
      <c r="K4" s="44"/>
      <c r="L4" s="44"/>
      <c r="M4" s="44"/>
      <c r="N4" s="44"/>
      <c r="O4" s="44"/>
      <c r="P4" s="44"/>
      <c r="Q4" s="44"/>
      <c r="U4" s="173"/>
      <c r="W4" s="155" t="s">
        <v>2</v>
      </c>
    </row>
    <row r="5" ht="21.75" customHeight="1" spans="1:23">
      <c r="A5" s="46" t="s">
        <v>252</v>
      </c>
      <c r="B5" s="47" t="s">
        <v>191</v>
      </c>
      <c r="C5" s="46" t="s">
        <v>192</v>
      </c>
      <c r="D5" s="46" t="s">
        <v>253</v>
      </c>
      <c r="E5" s="47" t="s">
        <v>193</v>
      </c>
      <c r="F5" s="47" t="s">
        <v>194</v>
      </c>
      <c r="G5" s="47" t="s">
        <v>254</v>
      </c>
      <c r="H5" s="47" t="s">
        <v>255</v>
      </c>
      <c r="I5" s="65" t="s">
        <v>56</v>
      </c>
      <c r="J5" s="48" t="s">
        <v>256</v>
      </c>
      <c r="K5" s="49"/>
      <c r="L5" s="49"/>
      <c r="M5" s="50"/>
      <c r="N5" s="48" t="s">
        <v>199</v>
      </c>
      <c r="O5" s="49"/>
      <c r="P5" s="50"/>
      <c r="Q5" s="47" t="s">
        <v>62</v>
      </c>
      <c r="R5" s="48" t="s">
        <v>63</v>
      </c>
      <c r="S5" s="49"/>
      <c r="T5" s="49"/>
      <c r="U5" s="49"/>
      <c r="V5" s="49"/>
      <c r="W5" s="50"/>
    </row>
    <row r="6" ht="21.75" customHeight="1" spans="1:23">
      <c r="A6" s="51"/>
      <c r="B6" s="66"/>
      <c r="C6" s="51"/>
      <c r="D6" s="51"/>
      <c r="E6" s="52"/>
      <c r="F6" s="52"/>
      <c r="G6" s="52"/>
      <c r="H6" s="52"/>
      <c r="I6" s="66"/>
      <c r="J6" s="174" t="s">
        <v>59</v>
      </c>
      <c r="K6" s="175"/>
      <c r="L6" s="47" t="s">
        <v>60</v>
      </c>
      <c r="M6" s="47" t="s">
        <v>61</v>
      </c>
      <c r="N6" s="47" t="s">
        <v>59</v>
      </c>
      <c r="O6" s="47" t="s">
        <v>60</v>
      </c>
      <c r="P6" s="47" t="s">
        <v>61</v>
      </c>
      <c r="Q6" s="52"/>
      <c r="R6" s="47" t="s">
        <v>58</v>
      </c>
      <c r="S6" s="47" t="s">
        <v>65</v>
      </c>
      <c r="T6" s="47" t="s">
        <v>205</v>
      </c>
      <c r="U6" s="47" t="s">
        <v>67</v>
      </c>
      <c r="V6" s="47" t="s">
        <v>68</v>
      </c>
      <c r="W6" s="47" t="s">
        <v>69</v>
      </c>
    </row>
    <row r="7" ht="21" customHeight="1" spans="1:23">
      <c r="A7" s="66"/>
      <c r="B7" s="66"/>
      <c r="C7" s="66"/>
      <c r="D7" s="66"/>
      <c r="E7" s="66"/>
      <c r="F7" s="66"/>
      <c r="G7" s="66"/>
      <c r="H7" s="66"/>
      <c r="I7" s="66"/>
      <c r="J7" s="176" t="s">
        <v>58</v>
      </c>
      <c r="K7" s="177"/>
      <c r="L7" s="66"/>
      <c r="M7" s="66"/>
      <c r="N7" s="66"/>
      <c r="O7" s="66"/>
      <c r="P7" s="66"/>
      <c r="Q7" s="66"/>
      <c r="R7" s="66"/>
      <c r="S7" s="66"/>
      <c r="T7" s="66"/>
      <c r="U7" s="66"/>
      <c r="V7" s="66"/>
      <c r="W7" s="66"/>
    </row>
    <row r="8" ht="39.75" customHeight="1" spans="1:23">
      <c r="A8" s="54"/>
      <c r="B8" s="56"/>
      <c r="C8" s="54"/>
      <c r="D8" s="54"/>
      <c r="E8" s="55"/>
      <c r="F8" s="55"/>
      <c r="G8" s="55"/>
      <c r="H8" s="55"/>
      <c r="I8" s="56"/>
      <c r="J8" s="104" t="s">
        <v>58</v>
      </c>
      <c r="K8" s="104" t="s">
        <v>257</v>
      </c>
      <c r="L8" s="55"/>
      <c r="M8" s="55"/>
      <c r="N8" s="55"/>
      <c r="O8" s="55"/>
      <c r="P8" s="55"/>
      <c r="Q8" s="55"/>
      <c r="R8" s="55"/>
      <c r="S8" s="55"/>
      <c r="T8" s="55"/>
      <c r="U8" s="56"/>
      <c r="V8" s="55"/>
      <c r="W8" s="55"/>
    </row>
    <row r="9" ht="15" customHeight="1" spans="1:23">
      <c r="A9" s="57">
        <v>1</v>
      </c>
      <c r="B9" s="57">
        <v>2</v>
      </c>
      <c r="C9" s="57">
        <v>3</v>
      </c>
      <c r="D9" s="57">
        <v>4</v>
      </c>
      <c r="E9" s="57">
        <v>5</v>
      </c>
      <c r="F9" s="57">
        <v>6</v>
      </c>
      <c r="G9" s="57">
        <v>7</v>
      </c>
      <c r="H9" s="57">
        <v>8</v>
      </c>
      <c r="I9" s="57">
        <v>9</v>
      </c>
      <c r="J9" s="57">
        <v>10</v>
      </c>
      <c r="K9" s="57">
        <v>11</v>
      </c>
      <c r="L9" s="73">
        <v>12</v>
      </c>
      <c r="M9" s="73">
        <v>13</v>
      </c>
      <c r="N9" s="73">
        <v>14</v>
      </c>
      <c r="O9" s="73">
        <v>15</v>
      </c>
      <c r="P9" s="73">
        <v>16</v>
      </c>
      <c r="Q9" s="73">
        <v>17</v>
      </c>
      <c r="R9" s="73">
        <v>18</v>
      </c>
      <c r="S9" s="73">
        <v>19</v>
      </c>
      <c r="T9" s="73">
        <v>20</v>
      </c>
      <c r="U9" s="57">
        <v>21</v>
      </c>
      <c r="V9" s="73">
        <v>22</v>
      </c>
      <c r="W9" s="57">
        <v>23</v>
      </c>
    </row>
    <row r="10" ht="21.75" customHeight="1" spans="1:23">
      <c r="A10" s="106" t="s">
        <v>258</v>
      </c>
      <c r="B10" s="106" t="s">
        <v>259</v>
      </c>
      <c r="C10" s="106" t="s">
        <v>260</v>
      </c>
      <c r="D10" s="106" t="s">
        <v>71</v>
      </c>
      <c r="E10" s="106" t="s">
        <v>104</v>
      </c>
      <c r="F10" s="106" t="s">
        <v>105</v>
      </c>
      <c r="G10" s="106" t="s">
        <v>261</v>
      </c>
      <c r="H10" s="106" t="s">
        <v>262</v>
      </c>
      <c r="I10" s="117">
        <v>921600</v>
      </c>
      <c r="J10" s="117"/>
      <c r="K10" s="117"/>
      <c r="L10" s="117"/>
      <c r="M10" s="117"/>
      <c r="N10" s="117"/>
      <c r="O10" s="117"/>
      <c r="P10" s="117"/>
      <c r="Q10" s="117">
        <v>921600</v>
      </c>
      <c r="R10" s="117"/>
      <c r="S10" s="117"/>
      <c r="T10" s="117"/>
      <c r="U10" s="117"/>
      <c r="V10" s="117"/>
      <c r="W10" s="117"/>
    </row>
    <row r="11" ht="21.75" customHeight="1" spans="1:23">
      <c r="A11" s="106" t="s">
        <v>258</v>
      </c>
      <c r="B11" s="106" t="s">
        <v>263</v>
      </c>
      <c r="C11" s="106" t="s">
        <v>264</v>
      </c>
      <c r="D11" s="106" t="s">
        <v>71</v>
      </c>
      <c r="E11" s="106" t="s">
        <v>106</v>
      </c>
      <c r="F11" s="106" t="s">
        <v>107</v>
      </c>
      <c r="G11" s="106" t="s">
        <v>261</v>
      </c>
      <c r="H11" s="106" t="s">
        <v>262</v>
      </c>
      <c r="I11" s="117">
        <v>190530</v>
      </c>
      <c r="J11" s="117"/>
      <c r="K11" s="117"/>
      <c r="L11" s="117"/>
      <c r="M11" s="117"/>
      <c r="N11" s="117"/>
      <c r="O11" s="117"/>
      <c r="P11" s="117"/>
      <c r="Q11" s="117"/>
      <c r="R11" s="117">
        <v>190530</v>
      </c>
      <c r="S11" s="117"/>
      <c r="T11" s="117"/>
      <c r="U11" s="117"/>
      <c r="V11" s="117"/>
      <c r="W11" s="117">
        <v>190530</v>
      </c>
    </row>
    <row r="12" ht="21.75" customHeight="1" spans="1:23">
      <c r="A12" s="106" t="s">
        <v>265</v>
      </c>
      <c r="B12" s="106" t="s">
        <v>266</v>
      </c>
      <c r="C12" s="106" t="s">
        <v>267</v>
      </c>
      <c r="D12" s="106" t="s">
        <v>71</v>
      </c>
      <c r="E12" s="106" t="s">
        <v>134</v>
      </c>
      <c r="F12" s="106" t="s">
        <v>133</v>
      </c>
      <c r="G12" s="106" t="s">
        <v>268</v>
      </c>
      <c r="H12" s="106" t="s">
        <v>82</v>
      </c>
      <c r="I12" s="117">
        <v>1500</v>
      </c>
      <c r="J12" s="117"/>
      <c r="K12" s="117"/>
      <c r="L12" s="117"/>
      <c r="M12" s="117"/>
      <c r="N12" s="117"/>
      <c r="O12" s="117"/>
      <c r="P12" s="117"/>
      <c r="Q12" s="117"/>
      <c r="R12" s="117">
        <v>1500</v>
      </c>
      <c r="S12" s="117"/>
      <c r="T12" s="117"/>
      <c r="U12" s="117"/>
      <c r="V12" s="117"/>
      <c r="W12" s="117">
        <v>1500</v>
      </c>
    </row>
    <row r="13" ht="18.75" customHeight="1" spans="1:23">
      <c r="A13" s="70" t="s">
        <v>179</v>
      </c>
      <c r="B13" s="71"/>
      <c r="C13" s="71"/>
      <c r="D13" s="71"/>
      <c r="E13" s="71"/>
      <c r="F13" s="71"/>
      <c r="G13" s="71"/>
      <c r="H13" s="72"/>
      <c r="I13" s="117">
        <v>1113630</v>
      </c>
      <c r="J13" s="117"/>
      <c r="K13" s="117"/>
      <c r="L13" s="117"/>
      <c r="M13" s="117"/>
      <c r="N13" s="117"/>
      <c r="O13" s="117"/>
      <c r="P13" s="117"/>
      <c r="Q13" s="117">
        <v>921600</v>
      </c>
      <c r="R13" s="117">
        <v>192030</v>
      </c>
      <c r="S13" s="117"/>
      <c r="T13" s="117"/>
      <c r="U13" s="117"/>
      <c r="V13" s="117"/>
      <c r="W13" s="117">
        <v>192030</v>
      </c>
    </row>
  </sheetData>
  <mergeCells count="28">
    <mergeCell ref="A3:W3"/>
    <mergeCell ref="A4:H4"/>
    <mergeCell ref="J5:M5"/>
    <mergeCell ref="N5:P5"/>
    <mergeCell ref="R5:W5"/>
    <mergeCell ref="A13:H13"/>
    <mergeCell ref="A5:A8"/>
    <mergeCell ref="B5:B8"/>
    <mergeCell ref="C5:C8"/>
    <mergeCell ref="D5:D8"/>
    <mergeCell ref="E5:E8"/>
    <mergeCell ref="F5:F8"/>
    <mergeCell ref="G5:G8"/>
    <mergeCell ref="H5:H8"/>
    <mergeCell ref="I5:I8"/>
    <mergeCell ref="L6:L8"/>
    <mergeCell ref="M6:M8"/>
    <mergeCell ref="N6:N8"/>
    <mergeCell ref="O6:O8"/>
    <mergeCell ref="P6:P8"/>
    <mergeCell ref="Q5:Q8"/>
    <mergeCell ref="R6:R8"/>
    <mergeCell ref="S6:S8"/>
    <mergeCell ref="T6:T8"/>
    <mergeCell ref="U6:U8"/>
    <mergeCell ref="V6:V8"/>
    <mergeCell ref="W6:W8"/>
    <mergeCell ref="J6:K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23"/>
  <sheetViews>
    <sheetView showZeros="0" workbookViewId="0">
      <pane ySplit="1" topLeftCell="A13" activePane="bottomLeft" state="frozen"/>
      <selection/>
      <selection pane="bottomLeft" activeCell="A7" sqref="A7"/>
    </sheetView>
  </sheetViews>
  <sheetFormatPr defaultColWidth="9.14166666666667" defaultRowHeight="12" customHeight="1"/>
  <cols>
    <col min="1" max="1" width="34.2833333333333" customWidth="1"/>
    <col min="2" max="2" width="29" customWidth="1"/>
    <col min="3" max="5" width="23.575" customWidth="1"/>
    <col min="6" max="6" width="11.2833333333333" customWidth="1"/>
    <col min="7" max="7" width="25.1416666666667" customWidth="1"/>
    <col min="8" max="8" width="15.575" customWidth="1"/>
    <col min="9" max="9" width="13.425" customWidth="1"/>
    <col min="10" max="10" width="18.85" customWidth="1"/>
  </cols>
  <sheetData>
    <row r="1" customHeight="1" spans="1:10">
      <c r="A1" s="38"/>
      <c r="B1" s="38"/>
      <c r="C1" s="38"/>
      <c r="D1" s="38"/>
      <c r="E1" s="38"/>
      <c r="F1" s="38"/>
      <c r="G1" s="38"/>
      <c r="H1" s="38"/>
      <c r="I1" s="38"/>
      <c r="J1" s="38"/>
    </row>
    <row r="2" ht="18" customHeight="1" spans="10:10">
      <c r="J2" s="40" t="s">
        <v>269</v>
      </c>
    </row>
    <row r="3" ht="39.75" customHeight="1" spans="1:10">
      <c r="A3" s="102" t="str">
        <f>"2025"&amp;"年部门项目支出绩效目标表"</f>
        <v>2025年部门项目支出绩效目标表</v>
      </c>
      <c r="B3" s="41"/>
      <c r="C3" s="41"/>
      <c r="D3" s="41"/>
      <c r="E3" s="41"/>
      <c r="F3" s="103"/>
      <c r="G3" s="41"/>
      <c r="H3" s="103"/>
      <c r="I3" s="103"/>
      <c r="J3" s="41"/>
    </row>
    <row r="4" ht="17.25" customHeight="1" spans="1:1">
      <c r="A4" s="42" t="str">
        <f>"单位名称："&amp;"昆明市东川区第三中学"</f>
        <v>单位名称：昆明市东川区第三中学</v>
      </c>
    </row>
    <row r="5" ht="44.25" customHeight="1" spans="1:10">
      <c r="A5" s="104" t="s">
        <v>192</v>
      </c>
      <c r="B5" s="104" t="s">
        <v>270</v>
      </c>
      <c r="C5" s="104" t="s">
        <v>271</v>
      </c>
      <c r="D5" s="104" t="s">
        <v>272</v>
      </c>
      <c r="E5" s="104" t="s">
        <v>273</v>
      </c>
      <c r="F5" s="105" t="s">
        <v>274</v>
      </c>
      <c r="G5" s="104" t="s">
        <v>275</v>
      </c>
      <c r="H5" s="105" t="s">
        <v>276</v>
      </c>
      <c r="I5" s="105" t="s">
        <v>277</v>
      </c>
      <c r="J5" s="104" t="s">
        <v>278</v>
      </c>
    </row>
    <row r="6" ht="18.75" customHeight="1" spans="1:10">
      <c r="A6" s="171">
        <v>1</v>
      </c>
      <c r="B6" s="171">
        <v>2</v>
      </c>
      <c r="C6" s="171">
        <v>3</v>
      </c>
      <c r="D6" s="171">
        <v>4</v>
      </c>
      <c r="E6" s="171">
        <v>5</v>
      </c>
      <c r="F6" s="73">
        <v>6</v>
      </c>
      <c r="G6" s="171">
        <v>7</v>
      </c>
      <c r="H6" s="73">
        <v>8</v>
      </c>
      <c r="I6" s="73">
        <v>9</v>
      </c>
      <c r="J6" s="171">
        <v>10</v>
      </c>
    </row>
    <row r="7" ht="42" customHeight="1" spans="1:10">
      <c r="A7" s="67" t="s">
        <v>71</v>
      </c>
      <c r="B7" s="106"/>
      <c r="C7" s="106"/>
      <c r="D7" s="106"/>
      <c r="E7" s="91"/>
      <c r="F7" s="107"/>
      <c r="G7" s="91"/>
      <c r="H7" s="107"/>
      <c r="I7" s="107"/>
      <c r="J7" s="91"/>
    </row>
    <row r="8" ht="42" customHeight="1" spans="1:10">
      <c r="A8" s="172" t="s">
        <v>264</v>
      </c>
      <c r="B8" s="58" t="s">
        <v>279</v>
      </c>
      <c r="C8" s="58" t="s">
        <v>280</v>
      </c>
      <c r="D8" s="58" t="s">
        <v>281</v>
      </c>
      <c r="E8" s="67" t="s">
        <v>282</v>
      </c>
      <c r="F8" s="58" t="s">
        <v>283</v>
      </c>
      <c r="G8" s="67" t="s">
        <v>284</v>
      </c>
      <c r="H8" s="58" t="s">
        <v>285</v>
      </c>
      <c r="I8" s="58" t="s">
        <v>286</v>
      </c>
      <c r="J8" s="67" t="s">
        <v>287</v>
      </c>
    </row>
    <row r="9" ht="42" customHeight="1" spans="1:10">
      <c r="A9" s="172" t="s">
        <v>264</v>
      </c>
      <c r="B9" s="58" t="s">
        <v>279</v>
      </c>
      <c r="C9" s="58" t="s">
        <v>280</v>
      </c>
      <c r="D9" s="58" t="s">
        <v>288</v>
      </c>
      <c r="E9" s="67" t="s">
        <v>289</v>
      </c>
      <c r="F9" s="58" t="s">
        <v>283</v>
      </c>
      <c r="G9" s="67" t="s">
        <v>290</v>
      </c>
      <c r="H9" s="58" t="s">
        <v>291</v>
      </c>
      <c r="I9" s="58" t="s">
        <v>292</v>
      </c>
      <c r="J9" s="67" t="s">
        <v>293</v>
      </c>
    </row>
    <row r="10" ht="42" customHeight="1" spans="1:10">
      <c r="A10" s="172" t="s">
        <v>264</v>
      </c>
      <c r="B10" s="58" t="s">
        <v>279</v>
      </c>
      <c r="C10" s="58" t="s">
        <v>280</v>
      </c>
      <c r="D10" s="58" t="s">
        <v>294</v>
      </c>
      <c r="E10" s="67" t="s">
        <v>295</v>
      </c>
      <c r="F10" s="58" t="s">
        <v>283</v>
      </c>
      <c r="G10" s="67" t="s">
        <v>296</v>
      </c>
      <c r="H10" s="58" t="s">
        <v>297</v>
      </c>
      <c r="I10" s="58" t="s">
        <v>286</v>
      </c>
      <c r="J10" s="67" t="s">
        <v>298</v>
      </c>
    </row>
    <row r="11" ht="42" customHeight="1" spans="1:10">
      <c r="A11" s="172" t="s">
        <v>264</v>
      </c>
      <c r="B11" s="58" t="s">
        <v>279</v>
      </c>
      <c r="C11" s="58" t="s">
        <v>299</v>
      </c>
      <c r="D11" s="58" t="s">
        <v>300</v>
      </c>
      <c r="E11" s="67" t="s">
        <v>301</v>
      </c>
      <c r="F11" s="58" t="s">
        <v>283</v>
      </c>
      <c r="G11" s="67" t="s">
        <v>302</v>
      </c>
      <c r="H11" s="58" t="s">
        <v>291</v>
      </c>
      <c r="I11" s="58" t="s">
        <v>292</v>
      </c>
      <c r="J11" s="67" t="s">
        <v>303</v>
      </c>
    </row>
    <row r="12" ht="42" customHeight="1" spans="1:10">
      <c r="A12" s="172" t="s">
        <v>264</v>
      </c>
      <c r="B12" s="58" t="s">
        <v>279</v>
      </c>
      <c r="C12" s="58" t="s">
        <v>299</v>
      </c>
      <c r="D12" s="58" t="s">
        <v>304</v>
      </c>
      <c r="E12" s="67" t="s">
        <v>305</v>
      </c>
      <c r="F12" s="58" t="s">
        <v>283</v>
      </c>
      <c r="G12" s="67" t="s">
        <v>306</v>
      </c>
      <c r="H12" s="58" t="s">
        <v>291</v>
      </c>
      <c r="I12" s="58" t="s">
        <v>292</v>
      </c>
      <c r="J12" s="67" t="s">
        <v>307</v>
      </c>
    </row>
    <row r="13" ht="42" customHeight="1" spans="1:10">
      <c r="A13" s="172" t="s">
        <v>264</v>
      </c>
      <c r="B13" s="58" t="s">
        <v>279</v>
      </c>
      <c r="C13" s="58" t="s">
        <v>299</v>
      </c>
      <c r="D13" s="58" t="s">
        <v>308</v>
      </c>
      <c r="E13" s="67" t="s">
        <v>309</v>
      </c>
      <c r="F13" s="58" t="s">
        <v>283</v>
      </c>
      <c r="G13" s="67" t="s">
        <v>310</v>
      </c>
      <c r="H13" s="58" t="s">
        <v>291</v>
      </c>
      <c r="I13" s="58" t="s">
        <v>292</v>
      </c>
      <c r="J13" s="67" t="s">
        <v>311</v>
      </c>
    </row>
    <row r="14" ht="42" customHeight="1" spans="1:10">
      <c r="A14" s="172" t="s">
        <v>264</v>
      </c>
      <c r="B14" s="58" t="s">
        <v>279</v>
      </c>
      <c r="C14" s="58" t="s">
        <v>312</v>
      </c>
      <c r="D14" s="58" t="s">
        <v>313</v>
      </c>
      <c r="E14" s="67" t="s">
        <v>314</v>
      </c>
      <c r="F14" s="58" t="s">
        <v>283</v>
      </c>
      <c r="G14" s="67" t="s">
        <v>315</v>
      </c>
      <c r="H14" s="58" t="s">
        <v>291</v>
      </c>
      <c r="I14" s="58" t="s">
        <v>292</v>
      </c>
      <c r="J14" s="67" t="s">
        <v>316</v>
      </c>
    </row>
    <row r="15" ht="42" customHeight="1" spans="1:10">
      <c r="A15" s="172" t="s">
        <v>264</v>
      </c>
      <c r="B15" s="58" t="s">
        <v>279</v>
      </c>
      <c r="C15" s="58" t="s">
        <v>312</v>
      </c>
      <c r="D15" s="58" t="s">
        <v>313</v>
      </c>
      <c r="E15" s="67" t="s">
        <v>317</v>
      </c>
      <c r="F15" s="58" t="s">
        <v>283</v>
      </c>
      <c r="G15" s="67" t="s">
        <v>315</v>
      </c>
      <c r="H15" s="58" t="s">
        <v>291</v>
      </c>
      <c r="I15" s="58" t="s">
        <v>292</v>
      </c>
      <c r="J15" s="67" t="s">
        <v>316</v>
      </c>
    </row>
    <row r="16" ht="42" customHeight="1" spans="1:10">
      <c r="A16" s="172" t="s">
        <v>267</v>
      </c>
      <c r="B16" s="58" t="s">
        <v>318</v>
      </c>
      <c r="C16" s="58" t="s">
        <v>280</v>
      </c>
      <c r="D16" s="58" t="s">
        <v>319</v>
      </c>
      <c r="E16" s="67" t="s">
        <v>320</v>
      </c>
      <c r="F16" s="58" t="s">
        <v>283</v>
      </c>
      <c r="G16" s="67" t="s">
        <v>321</v>
      </c>
      <c r="H16" s="58"/>
      <c r="I16" s="58" t="s">
        <v>292</v>
      </c>
      <c r="J16" s="67" t="s">
        <v>320</v>
      </c>
    </row>
    <row r="17" ht="42" customHeight="1" spans="1:10">
      <c r="A17" s="172" t="s">
        <v>267</v>
      </c>
      <c r="B17" s="58" t="s">
        <v>318</v>
      </c>
      <c r="C17" s="58" t="s">
        <v>280</v>
      </c>
      <c r="D17" s="58" t="s">
        <v>294</v>
      </c>
      <c r="E17" s="67" t="s">
        <v>295</v>
      </c>
      <c r="F17" s="58" t="s">
        <v>322</v>
      </c>
      <c r="G17" s="67" t="s">
        <v>323</v>
      </c>
      <c r="H17" s="58" t="s">
        <v>297</v>
      </c>
      <c r="I17" s="58" t="s">
        <v>286</v>
      </c>
      <c r="J17" s="67" t="s">
        <v>324</v>
      </c>
    </row>
    <row r="18" ht="42" customHeight="1" spans="1:10">
      <c r="A18" s="172" t="s">
        <v>267</v>
      </c>
      <c r="B18" s="58" t="s">
        <v>318</v>
      </c>
      <c r="C18" s="58" t="s">
        <v>299</v>
      </c>
      <c r="D18" s="58" t="s">
        <v>304</v>
      </c>
      <c r="E18" s="67" t="s">
        <v>325</v>
      </c>
      <c r="F18" s="58" t="s">
        <v>283</v>
      </c>
      <c r="G18" s="67" t="s">
        <v>306</v>
      </c>
      <c r="H18" s="58"/>
      <c r="I18" s="58" t="s">
        <v>292</v>
      </c>
      <c r="J18" s="67" t="s">
        <v>325</v>
      </c>
    </row>
    <row r="19" ht="42" customHeight="1" spans="1:10">
      <c r="A19" s="172" t="s">
        <v>267</v>
      </c>
      <c r="B19" s="58" t="s">
        <v>318</v>
      </c>
      <c r="C19" s="58" t="s">
        <v>312</v>
      </c>
      <c r="D19" s="58" t="s">
        <v>313</v>
      </c>
      <c r="E19" s="67" t="s">
        <v>326</v>
      </c>
      <c r="F19" s="58" t="s">
        <v>322</v>
      </c>
      <c r="G19" s="67" t="s">
        <v>327</v>
      </c>
      <c r="H19" s="58" t="s">
        <v>291</v>
      </c>
      <c r="I19" s="58" t="s">
        <v>286</v>
      </c>
      <c r="J19" s="67" t="s">
        <v>326</v>
      </c>
    </row>
    <row r="20" ht="42" customHeight="1" spans="1:10">
      <c r="A20" s="172" t="s">
        <v>260</v>
      </c>
      <c r="B20" s="58" t="s">
        <v>328</v>
      </c>
      <c r="C20" s="58" t="s">
        <v>280</v>
      </c>
      <c r="D20" s="58" t="s">
        <v>319</v>
      </c>
      <c r="E20" s="67" t="s">
        <v>329</v>
      </c>
      <c r="F20" s="58" t="s">
        <v>283</v>
      </c>
      <c r="G20" s="67" t="s">
        <v>330</v>
      </c>
      <c r="H20" s="58" t="s">
        <v>331</v>
      </c>
      <c r="I20" s="58" t="s">
        <v>286</v>
      </c>
      <c r="J20" s="67" t="s">
        <v>332</v>
      </c>
    </row>
    <row r="21" ht="61" customHeight="1" spans="1:10">
      <c r="A21" s="172" t="s">
        <v>260</v>
      </c>
      <c r="B21" s="58" t="s">
        <v>328</v>
      </c>
      <c r="C21" s="58" t="s">
        <v>280</v>
      </c>
      <c r="D21" s="58" t="s">
        <v>294</v>
      </c>
      <c r="E21" s="67" t="s">
        <v>295</v>
      </c>
      <c r="F21" s="58" t="s">
        <v>283</v>
      </c>
      <c r="G21" s="67" t="s">
        <v>333</v>
      </c>
      <c r="H21" s="58" t="s">
        <v>297</v>
      </c>
      <c r="I21" s="58" t="s">
        <v>286</v>
      </c>
      <c r="J21" s="67" t="s">
        <v>334</v>
      </c>
    </row>
    <row r="22" ht="42" customHeight="1" spans="1:10">
      <c r="A22" s="172" t="s">
        <v>260</v>
      </c>
      <c r="B22" s="58" t="s">
        <v>328</v>
      </c>
      <c r="C22" s="58" t="s">
        <v>299</v>
      </c>
      <c r="D22" s="58" t="s">
        <v>304</v>
      </c>
      <c r="E22" s="67" t="s">
        <v>335</v>
      </c>
      <c r="F22" s="58" t="s">
        <v>283</v>
      </c>
      <c r="G22" s="67" t="s">
        <v>336</v>
      </c>
      <c r="H22" s="58" t="s">
        <v>291</v>
      </c>
      <c r="I22" s="58" t="s">
        <v>292</v>
      </c>
      <c r="J22" s="67" t="s">
        <v>332</v>
      </c>
    </row>
    <row r="23" ht="42" customHeight="1" spans="1:10">
      <c r="A23" s="172" t="s">
        <v>260</v>
      </c>
      <c r="B23" s="58" t="s">
        <v>328</v>
      </c>
      <c r="C23" s="58" t="s">
        <v>312</v>
      </c>
      <c r="D23" s="58" t="s">
        <v>313</v>
      </c>
      <c r="E23" s="67" t="s">
        <v>337</v>
      </c>
      <c r="F23" s="58" t="s">
        <v>322</v>
      </c>
      <c r="G23" s="67" t="s">
        <v>315</v>
      </c>
      <c r="H23" s="58" t="s">
        <v>291</v>
      </c>
      <c r="I23" s="58" t="s">
        <v>286</v>
      </c>
      <c r="J23" s="67" t="s">
        <v>332</v>
      </c>
    </row>
  </sheetData>
  <mergeCells count="8">
    <mergeCell ref="A3:J3"/>
    <mergeCell ref="A4:H4"/>
    <mergeCell ref="A8:A15"/>
    <mergeCell ref="A16:A19"/>
    <mergeCell ref="A20:A23"/>
    <mergeCell ref="B8:B15"/>
    <mergeCell ref="B16:B19"/>
    <mergeCell ref="B20:B23"/>
  </mergeCells>
  <printOptions horizontalCentered="1"/>
  <pageMargins left="0.96" right="0.96" top="0.72" bottom="0.72" header="0" footer="0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对下转移支付预算表09-1</vt:lpstr>
      <vt:lpstr>对下转移支付绩效目标表09-2</vt:lpstr>
      <vt:lpstr>新增资产配置表10</vt:lpstr>
      <vt:lpstr>上级转移支付补助项目支出预算表11</vt:lpstr>
      <vt:lpstr>部门项目中期规划预算表12</vt:lpstr>
      <vt:lpstr>部门整体支出绩效目标13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陈</cp:lastModifiedBy>
  <dcterms:created xsi:type="dcterms:W3CDTF">2025-02-21T01:51:00Z</dcterms:created>
  <dcterms:modified xsi:type="dcterms:W3CDTF">2025-05-13T07:23:54Z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9EB108F145E94824A2DE830041519E17_12</vt:lpwstr>
  </property>
  <property fmtid="{D5CDD505-2E9C-101B-9397-08002B2CF9AE}" pid="3" name="KSOProductBuildVer">
    <vt:lpwstr>2052-12.1.0.20784</vt:lpwstr>
  </property>
</Properties>
</file>