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00" windowHeight="178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<sst xmlns="http://schemas.openxmlformats.org/spreadsheetml/2006/main" count="1390" uniqueCount="496">
  <si>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</si>
  <si>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</si>
  <si>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</si>
  <si>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</si>
  <si>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</si>
  <si>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</si>
  <si>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</si>
  <si>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</si>
  <si>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</si>
  <si>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</si>
  <si>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</si>
  <si>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</si>
  <si>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</si>
  <si>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</si>
  <si>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</si>
  <si>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</si>
  <si>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</si>
  <si>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</si>
  <si>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</si>
  <si>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</si>
  <si>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</si>
  <si>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</si>
  <si>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</si>
  <si>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</si>
  <si>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</si>
  <si>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</si>
  <si>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</si>
  <si>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</si>
  <si>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</si>
  <si>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</si>
  <si>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</si>
  <si>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</si>
  <si>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</si>
  <si>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</si>
  <si>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</si>
  <si>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</si>
  <si>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</si>
  <si>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</si>
  <si>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</si>
  <si>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</si>
  <si>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</si>
  <si>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</si>
  <si>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</si>
  <si>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</si>
  <si>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</si>
  <si>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</si>
  <si>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</si>
  <si>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</si>
  <si>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</si>
  <si>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</si>
  <si>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</si>
  <si>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</si>
  <si>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</si>
  <si>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</si>
  <si>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</si>
  <si>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</si>
  <si>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</si>
  <si>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</si>
  <si>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</si>
  <si>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</si>
  <si>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</si>
  <si>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</si>
  <si>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</si>
  <si>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</si>
  <si>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</si>
  <si>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</si>
  <si>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</si>
  <si>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</si>
  <si>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192</t>
  </si>
  <si>
    <t>中国共产主义青年团昆明市东川区委员会</t>
  </si>
  <si>
    <t>192001</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</si>
  <si>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</si>
  <si>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</si>
  <si>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</si>
  <si>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</si>
  <si>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</si>
  <si>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</si>
  <si>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</si>
  <si>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</si>
  <si>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</si>
  <si>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</si>
  <si>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</si>
  <si>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</si>
  <si>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</si>
  <si>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</si>
  <si>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</si>
  <si>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</si>
  <si>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</si>
  <si>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</si>
  <si>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</si>
  <si>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</si>
  <si>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</si>
  <si>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</si>
  <si>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</si>
  <si>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</si>
  <si>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</si>
  <si>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</si>
  <si>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</si>
  <si>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</si>
  <si>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20129</t>
  </si>
  <si>
    <t>群众团体事务</t>
  </si>
  <si>
    <t>2012901</t>
  </si>
  <si>
    <t>行政运行</t>
  </si>
  <si>
    <t>2012999</t>
  </si>
  <si>
    <t>其他群众团体事务支出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</si>
  <si>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</si>
  <si>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</si>
  <si>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</si>
  <si>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</si>
  <si>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</si>
  <si>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</si>
  <si>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</si>
  <si>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</si>
  <si>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</si>
  <si>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</si>
  <si>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</si>
  <si>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</si>
  <si>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</si>
  <si>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</si>
  <si>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</si>
  <si>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</si>
  <si>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</si>
  <si>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</si>
  <si>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</si>
  <si>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</si>
  <si>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</si>
  <si>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</si>
  <si>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</si>
  <si>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</si>
  <si>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</si>
  <si>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</si>
  <si>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</si>
  <si>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</si>
  <si>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01-1表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</si>
  <si>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</si>
  <si>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</si>
  <si>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</si>
  <si>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</si>
  <si>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</si>
  <si>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</si>
  <si>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</si>
  <si>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</si>
  <si>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</si>
  <si>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</si>
  <si>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</si>
  <si>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</si>
  <si>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</si>
  <si>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</si>
  <si>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</si>
  <si>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</si>
  <si>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</si>
  <si>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</si>
  <si>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</si>
  <si>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</si>
  <si>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</si>
  <si>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</si>
  <si>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</si>
  <si>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</si>
  <si>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</si>
  <si>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</si>
  <si>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</si>
  <si>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</si>
  <si>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</si>
  <si>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</si>
  <si>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</si>
  <si>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</si>
  <si>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</si>
  <si>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</si>
  <si>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</si>
  <si>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</si>
  <si>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</si>
  <si>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</si>
  <si>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</si>
  <si>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</si>
  <si>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</si>
  <si>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</si>
  <si>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</si>
  <si>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</si>
  <si>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</si>
  <si>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</si>
  <si>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</si>
  <si>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</si>
  <si>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</si>
  <si>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</si>
  <si>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</si>
  <si>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</si>
  <si>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</si>
  <si>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</si>
  <si>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</si>
  <si>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</si>
  <si>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</si>
  <si>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</si>
  <si>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</si>
  <si>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</si>
  <si>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</si>
  <si>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</si>
  <si>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</si>
  <si>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</si>
  <si>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</si>
  <si>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530113210000000005161</t>
  </si>
  <si>
    <t>行政人员工资支出</t>
  </si>
  <si>
    <t>30101</t>
  </si>
  <si>
    <t>基本工资</t>
  </si>
  <si>
    <t>30102</t>
  </si>
  <si>
    <t>津贴补贴</t>
  </si>
  <si>
    <t>30103</t>
  </si>
  <si>
    <t>奖金</t>
  </si>
  <si>
    <t>530113210000000005164</t>
  </si>
  <si>
    <t>30113</t>
  </si>
  <si>
    <t>530113210000000005167</t>
  </si>
  <si>
    <t>30217</t>
  </si>
  <si>
    <t>530113210000000005168</t>
  </si>
  <si>
    <t>公务交通补贴</t>
  </si>
  <si>
    <t>30239</t>
  </si>
  <si>
    <t>其他交通费用</t>
  </si>
  <si>
    <t>530113210000000005169</t>
  </si>
  <si>
    <t>工会经费</t>
  </si>
  <si>
    <t>30228</t>
  </si>
  <si>
    <t>530113210000000005172</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</si>
  <si>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</si>
  <si>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</si>
  <si>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</si>
  <si>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</si>
  <si>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</si>
  <si>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</si>
  <si>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</si>
  <si>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</si>
  <si>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</si>
  <si>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</si>
  <si>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</si>
  <si>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</si>
  <si>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</si>
  <si>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</si>
  <si>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</si>
  <si>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</si>
  <si>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</si>
  <si>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</si>
  <si>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</si>
  <si>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530113210000000005173</t>
  </si>
  <si>
    <t>租车经费</t>
  </si>
  <si>
    <t>530113210000000005281</t>
  </si>
  <si>
    <t>社会保障缴费</t>
  </si>
  <si>
    <t>30108</t>
  </si>
  <si>
    <t>机关事业单位基本养老保险缴费</t>
  </si>
  <si>
    <t>30110</t>
  </si>
  <si>
    <t>职工基本医疗保险缴费</t>
  </si>
  <si>
    <t>30111</t>
  </si>
  <si>
    <t>公务员医疗补助缴费</t>
  </si>
  <si>
    <t>30112</t>
  </si>
  <si>
    <t>其他社会保障缴费</t>
  </si>
  <si>
    <t>530113231100001520390</t>
  </si>
  <si>
    <t>行政人员绩效奖励</t>
  </si>
  <si>
    <t>05-1表</t>
  </si>
  <si>
    <t>项目分类</t>
  </si>
  <si>
    <t>项目单位</t>
  </si>
  <si>
    <t>经济科目编码</t>
  </si>
  <si>
    <t>经济科目名称</t>
  </si>
  <si>
    <t>本年拨款</t>
  </si>
  <si>
    <t>其中：本次下达</t>
  </si>
  <si>
    <t>专项业务类</t>
  </si>
  <si>
    <t>530113231100001248741</t>
  </si>
  <si>
    <t>关工委工作专项经费</t>
  </si>
  <si>
    <t>30226</t>
  </si>
  <si>
    <t>劳务费</t>
  </si>
  <si>
    <t>530113241100002197584</t>
  </si>
  <si>
    <t>共青团工作经费</t>
  </si>
  <si>
    <t>530113251100004005440</t>
  </si>
  <si>
    <t>大学生志愿者西部计划中央财政补助资金</t>
  </si>
  <si>
    <t>30305</t>
  </si>
  <si>
    <t>生活补助</t>
  </si>
  <si>
    <t>事业发展类</t>
  </si>
  <si>
    <t>530113241100002197027</t>
  </si>
  <si>
    <t>大学生志愿服务西部计划项目区级专项经费</t>
  </si>
  <si>
    <t>30399</t>
  </si>
  <si>
    <t>其他对个人和家庭的补助</t>
  </si>
  <si>
    <t>530113241100002981022</t>
  </si>
  <si>
    <t>省级大学生志愿服务西部计划上年1月至7月地方项目志愿者生活补助经费</t>
  </si>
  <si>
    <t>530113241100002981962</t>
  </si>
  <si>
    <t>昆明市东川区关心关爱易地搬迁青少年成长成才项目专项经费</t>
  </si>
  <si>
    <t>05-2表</t>
  </si>
  <si>
    <t>项目年度绩效目标</t>
  </si>
  <si>
    <t>一级指标</t>
  </si>
  <si>
    <t>二级指标</t>
  </si>
  <si>
    <t>三级指标</t>
  </si>
  <si>
    <t>指标性质</t>
  </si>
  <si>
    <t>指标值</t>
  </si>
  <si>
    <t>度量单位</t>
  </si>
  <si>
    <t>指标属性</t>
  </si>
  <si>
    <t>指标内容</t>
  </si>
  <si>
    <t>积极开展助学、助孤、、助残、助医、助困活动，配合有关部门做好青少年转化工作，做好失足青少年的帮教挽救工作。</t>
  </si>
  <si>
    <t>产出指标</t>
  </si>
  <si>
    <t>数量指标</t>
  </si>
  <si>
    <t>处理预防未成年人工作次数</t>
  </si>
  <si>
    <t>&gt;=</t>
  </si>
  <si>
    <t>件</t>
  </si>
  <si>
    <t>定量指标</t>
  </si>
  <si>
    <t>2025年内参与办案机关对触法未成年人进行首次讯问、后续讯问10次以上，根据需要开展对犯罪未成年、受害未成年的家庭情况、成长经历、犯罪、受害等原因、监护教育等情况独立完成社会调查</t>
  </si>
  <si>
    <t>关工委领导小组办公室人员配备</t>
  </si>
  <si>
    <t>人</t>
  </si>
  <si>
    <t>办公室工作人员配备数量</t>
  </si>
  <si>
    <t>质量指标</t>
  </si>
  <si>
    <t>关心下一代工作考核达标</t>
  </si>
  <si>
    <t>=</t>
  </si>
  <si>
    <t>年度考核是否合格</t>
  </si>
  <si>
    <t>是/否</t>
  </si>
  <si>
    <t>定性指标</t>
  </si>
  <si>
    <t>贯彻落实《中共昆明市委办公室、昆明市人民政府办公室〈关于加强新时代关心下一代工作委员会工作的实施方案〉的通知》（昆办通〔2022〕48号）文件精神以及市关工委、市未司办的工作要求，认真组织落实东川区《关于加强新时代关心下一代工作委员会实施细则》，进一步提高思想认识，认真履职，做好预防未成年人违法犯罪工作，引导未成年人学法、知法、守法、用法。</t>
  </si>
  <si>
    <t>成本指标</t>
  </si>
  <si>
    <t>经济成本指标</t>
  </si>
  <si>
    <t>30000</t>
  </si>
  <si>
    <t>元</t>
  </si>
  <si>
    <t>按照市委昆发(2003)14号文件精神，县(市)区级关工委要至少配备1名专职工作人员，确保工作正常开展。按照《关于统一昆明市未成年人司法项目办公室工作人员补贴标准的意见》（昆政法(2015)35号）“聘请的非在职公益性岗位作人员每月不低于2500元(含五险一金)”的标准，关工委聘请专职工作人员补贴为：2500元/月×12月=30000元。</t>
  </si>
  <si>
    <t>效益指标</t>
  </si>
  <si>
    <t>社会效益</t>
  </si>
  <si>
    <t>促进全社会为青少年的成长齐抓共管</t>
  </si>
  <si>
    <t>是否改善</t>
  </si>
  <si>
    <t>促进青少年的身心健康发展</t>
  </si>
  <si>
    <t>可持续影响</t>
  </si>
  <si>
    <t>预防未成年人违法犯罪工作成效</t>
  </si>
  <si>
    <t>未成年人违法犯罪案件是否下降</t>
  </si>
  <si>
    <t>区关工委参与办案机关对触法未成年人进行首次讯问次数，是否主动融入到触法未成年案件办理之中，是否获得了办案单位的认可与支持。</t>
  </si>
  <si>
    <t>满意度指标</t>
  </si>
  <si>
    <t>服务对象满意度</t>
  </si>
  <si>
    <t>受益对象满意度</t>
  </si>
  <si>
    <t>80</t>
  </si>
  <si>
    <t>%</t>
  </si>
  <si>
    <t>反映处理青少年事务情况</t>
  </si>
  <si>
    <t>昆明市财政局下达2025年大学生志愿服务西部计划中央财政补助资金22.4万元，用于保障东川区11名西部计划全国项目大学生志愿者服务期间生活补助。</t>
  </si>
  <si>
    <t>获补对象数</t>
  </si>
  <si>
    <t>人(人次、家)</t>
  </si>
  <si>
    <t>反映获补助人员、企业的数量情况，也适用补贴、资助等形式的补助。</t>
  </si>
  <si>
    <t>获补对象准确率</t>
  </si>
  <si>
    <t>100</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</si>
  <si>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</si>
  <si>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</si>
  <si>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</si>
  <si>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</si>
  <si>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</si>
  <si>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时效指标</t>
  </si>
  <si>
    <t>发放及时率</t>
  </si>
  <si>
    <t>是</t>
  </si>
  <si>
    <t>反映发放单位及时发放补助资金的情况。
发放及时率=在时限内发放资金/应发放资金*100%</t>
  </si>
  <si>
    <t>生活状况改善</t>
  </si>
  <si>
    <t>反映补助促进受助对象生活状况改善的情况。</t>
  </si>
  <si>
    <t>95</t>
  </si>
  <si>
    <t>反映获补助受益对象的满意程度。</t>
  </si>
  <si>
    <t>（上级）大学生志愿服务西部计划专项经费</t>
  </si>
  <si>
    <t>根据云青联（2019）23号《关于进一步做好云南省大学生志愿服务西部计划工作的意见》文件（第三页）要求，志愿者均参加当地企业职工基本养老保险、城镇居民医疗保险...单位缴纳部分，由志愿者服务地县级财政部门安排落实。所有费用和后续由县（市、区）级项目办统一支付办理...2019年起，对志愿者按照每人每年3万元的标准进行补助....省级地方项目每人每年3万元由省、州（市）、县（市、区）三级财政按照各三分之一的比例承担，以及云青联（2024）11号 关于印发《2024—2025年度云南省大学生志愿服务西部计划实施方案》的通知第8页“县级及机关等岗位数必须严格控制在10%以内”、第15页“服务县项目办协调服务单位为志愿者提供与服务单位工作人员相同的工作条件，住宿以及安全、健康、卫生的生活条件，并帮助解决志愿者在工作、生活中出现的困难和问题”、第19页“州(市)、县级财政承担志愿者生活补助及社会保险单位缴纳部分(个人缴纳部分从志愿者工作生活补贴中代扣代缴)，保障各级项目办开展志愿者招募、培训、派遣、宣传所需经费”的规定，本项目用于承担2024年西部计划志愿者地方项目生活补助（10人）、地方项目（10人）和全国项目（10人）志愿者的社会保险单位缴纳部分、县级机关使用西部计划志愿者2人住房保障经费、县级机关保障志愿者800元最低生活补贴以及东川区西部计划项目办开展志愿者招募、培训、派遣、宣传所需工作经费</t>
  </si>
  <si>
    <t>受益西部计划志愿者数量</t>
  </si>
  <si>
    <t>30</t>
  </si>
  <si>
    <t>认真落实志愿者的每月生活补贴、社会保险、岗位工作条件，为志愿者工作、学习、生活、就业等方面提供了积极的帮助和支持。</t>
  </si>
  <si>
    <t>志愿者满意度</t>
  </si>
  <si>
    <t xml:space="preserve">	
反映获补助受益对象的满意程度。</t>
  </si>
  <si>
    <t>省财政厅下达2024年大学生志愿服务西部计划2023年8月至12月地方项目补助经费，用于保障东川区10名西部计划地方项目大学生志愿者服务期间生活补助。</t>
  </si>
  <si>
    <t>反映获补助受益对象的满意程度</t>
  </si>
  <si>
    <t>切实保证“项目”前期阵地建设资金50万元，并以每年不低于50万的工作经费纳入财政预算，确保“项目”正常运行。</t>
  </si>
  <si>
    <t>易地搬迁安置区受益青少年人次</t>
  </si>
  <si>
    <t>3000</t>
  </si>
  <si>
    <t>项目受益青少年</t>
  </si>
  <si>
    <t>开展青少年文艺教育活动次数</t>
  </si>
  <si>
    <t>32</t>
  </si>
  <si>
    <t>次</t>
  </si>
  <si>
    <t>活动数量</t>
  </si>
  <si>
    <t>支持活动开展资金及时拨付准确率</t>
  </si>
  <si>
    <t>资金拨付准确率</t>
  </si>
  <si>
    <t>项目资金在规定时间内支付到位率</t>
  </si>
  <si>
    <t>90</t>
  </si>
  <si>
    <t>资金支付时效</t>
  </si>
  <si>
    <t>300000</t>
  </si>
  <si>
    <t>项目资金成本</t>
  </si>
  <si>
    <t>提升青少年获得感、幸福感、安全感，支持乡村振兴发展</t>
  </si>
  <si>
    <t>群众满意度</t>
  </si>
  <si>
    <t>受益青少年人口满意度</t>
  </si>
  <si>
    <t>按照当地西部计划全国项目志愿者补助标准执行，工作生活补贴等直接发放给志愿者；社会保险单位缴纳部分的费用由服务县项目办与本县其他西部计划志愿者一同办理。补助兑现准确率=补助兑付额/应付额*100%</t>
  </si>
  <si>
    <t>补贴及权益保障是否及时到位</t>
  </si>
  <si>
    <t>志愿者补贴及社会保障代缴时间是否及时</t>
  </si>
  <si>
    <t>反映补助促进受助对象生活状况改善的情况，认真落实志愿者的每月生活补贴、社会保险、岗位工作条件，为志愿者工作、学习、生活、就业等方面提供了积极的帮助和支持。按照团中央《大学生志愿服务西部计划志愿者管理办法（试行）》和《大学生志愿服务西部计划各级项目办和服务单位职责（试行）》要求，细化责任，加强对西部计划志愿者资金管理，高度重视西部计划志愿者生活补贴发放工作。</t>
  </si>
  <si>
    <t xml:space="preserve">为贯彻落实加强党建带团建、支持和保障共青团工作经费的有关落实情况进行督导检查，并纳入考核，根据昆青联〔2018〕3号文件要求，将县（市）区区域内6岁至35岁青少年人口数量，按照人均不低于1元的标准配备共青团工作经费，以实现2025年团区委四个工作目标：一是聚焦区委区政府“33611”发展思路和“六个东川”建设目标，切实发挥共青团组织生力军和突击队作用，有效带动青联、少先队和各类青年社会组织协同发力，用担当作为彰显青年时代风貌。二是加强青少年思想政治引领。以学习贯彻习近平新时代中国特色社会主义思想主题教育为抓手，动员各级共青团、少先队，带动青联、学联和青少年社团深入学习领会学习贯彻习近平新时代中国特色社会主义思想。组织青年讲师团、红领巾巡讲团、基层团干部、石榴籽青少年宣讲团等讲好党的先进理论、党史国史团史、国情形势政策、青年榜样故事等。三是全面深化青春建功“十四五”行动。深化青年突击队、青年文明号、青年岗位能手、青年安全生产示范岗等品牌内涵，组织动员团员青年岗位建功，发挥生力军和突击队作用。严格落实意识形态工作责任制，着眼有效防范和化解青年领域政治风险，旗帜鲜明开展网络舆论斗争，弘扬正能量、清朗网络空间。推进乡村振兴青春建功行动，持续参与易地扶贫搬迁安置社区治理，围绕重点帮扶县开展“三助一服”，选树乡村振兴青年先锋。四是争创云南省青年发展型县域试点创建。深入实施《中长期青年发展规划（2019-2025年）规划》，抢抓改革机遇，争取创建云南省青年发展型县域试点，从促进青年高质量发展和建功城市高质量发展两方面，实施青年友好、青年成才、青年有爱、青年健康、青年安全、青年建功、青年志愿、青年活力八大行动，让城市对青年更友好，青年在城市更有为。
</t>
  </si>
  <si>
    <t>服务东川区6至35岁青少年数量</t>
  </si>
  <si>
    <t>&lt;=</t>
  </si>
  <si>
    <t>132354</t>
  </si>
  <si>
    <t>（1）召开全区共青团工作会、少代会、青年联合会、五四表彰大会等共青团行业领域内的年度常规会议共5次以上。（2）开展五四主题团日系列活动、六一活动、少先队建队活动、七夕联谊活动等节日活动所产生的费用；（3）开展4次以上爱心助学活动所产生的场地费、宣传费、设备费、印刷费、捐赠款等；（4）计划举办12次以上志愿服务活动所产生的场地费、宣传费、设备费、印刷费、道具费等；（5）举办培训产生费用。</t>
  </si>
  <si>
    <t>有效提升服务青少年工作质量</t>
  </si>
  <si>
    <t xml:space="preserve">共青团工作服务质量，包括基层党建、党风廉政建设责任制、意识形态工作责任制及精神文明创建、法治建设成效考核、全面深化改革、平安建设、统一战线和民族宗教、重点职能任务完成情况、“当好排头兵”高质量发展大竞赛、市对区年度综合目标考核
</t>
  </si>
  <si>
    <t>项目实施时间</t>
  </si>
  <si>
    <t>1.00</t>
  </si>
  <si>
    <t>年</t>
  </si>
  <si>
    <t>项目实施是否在2025年1月1日至2025年12月31日完成</t>
  </si>
  <si>
    <t>东川青少年幸福感、获得感得到提升</t>
  </si>
  <si>
    <t xml:space="preserve">完成深化党建带团建、深化共青团基层组织改革，深化为党育人和聚焦急难愁盼问题解决，切实发挥共青团组织生力军和突击队作用，有效带动青联、少先队和各类青年社会组织协同发力，争创云南省青年发展型县域试点创建，争取创建云南省青年发展型县域试点，实施青年友好、青年成才、青年有爱、青年健康、青年安全、青年建功、青年志愿、青年活力八大行动，让城市对青年更友好，青年在城市更有为。
</t>
  </si>
  <si>
    <t>青年工作成效具有影响持续性、普遍性</t>
  </si>
  <si>
    <t>是否具有持续性、普遍性</t>
  </si>
  <si>
    <t>工作计划四个聚焦完成度：一是聚焦区委区政府“33611”发展思路和“六个东川”建设目标情况。二是加强青少年思想政治引领。，动员各级共青团、少先队，带动青联、学联和青少年社团深入学习领会学习贯彻习近平新时代中国特色社会主义思想情况。三是全面深化青春建功“十四五”行动情况。四是争创云南省青年发展型县域试点创建情况。</t>
  </si>
  <si>
    <t>青少年满意度</t>
  </si>
  <si>
    <t>共青团工作服务质量，包括基层党建、党风廉政建设责任制、意识形态工作责任制及精神文明创建、法治建设成效考核、全面深化改革、平安建设、统一战线和民族宗教、重点职能任务完成情况、“当好排头兵”高质量发展大竞赛、市对区年度综合目标考核</t>
  </si>
  <si>
    <t>06表</t>
  </si>
  <si>
    <t>政府性基金预算支出预算表</t>
  </si>
  <si>
    <t>单位名称：昆明市发展和改革委员会</t>
  </si>
  <si>
    <t>政府性基金预算支出</t>
  </si>
  <si>
    <t>备注：中国共产主义青年团昆明市东川区委员会2025年度无部门政府性基金预算支出预算表支出情况，此表无数据。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</si>
  <si>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</si>
  <si>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</si>
  <si>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</si>
  <si>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</si>
  <si>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</si>
  <si>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</si>
  <si>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</si>
  <si>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</si>
  <si>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</si>
  <si>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</si>
  <si>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</si>
  <si>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备注：中国共产主义青年团昆明市东川区委员会2025年度无部门政府采购预算表支出情况，此表无数据。</t>
  </si>
  <si>
    <t>08表</t>
  </si>
  <si>
    <t>政府购买服务项目</t>
  </si>
  <si>
    <t>政府购买服务指导性目录代码</t>
  </si>
  <si>
    <t>基本支出/项目支出</t>
  </si>
  <si>
    <t>所属服务类别</t>
  </si>
  <si>
    <t>所属服务领域</t>
  </si>
  <si>
    <t>购买内容简述</t>
  </si>
  <si>
    <t>备注：中国共产主义青年团昆明市东川区委员会2025年度无部门政府购买服务预算表支出情况，此表无数据。</t>
  </si>
  <si>
    <t>09-1表</t>
  </si>
  <si>
    <t>单位名称（项目）</t>
  </si>
  <si>
    <t>地区</t>
  </si>
  <si>
    <t>备注：中国共产主义青年团昆明市东川区委员会2025年度无对下转移支付预算表支出情况，此表无数据。</t>
  </si>
  <si>
    <t>09-2表</t>
  </si>
  <si>
    <t>备注：中国共产主义青年团昆明市东川区委员会2025年度无对下转移支付绩效目标表支出情况，此表无数据。</t>
  </si>
  <si>
    <t xml:space="preserve">10表
</t>
  </si>
  <si>
    <t>资产类别</t>
  </si>
  <si>
    <t>资产分类代码.名称</t>
  </si>
  <si>
    <t>资产名称</t>
  </si>
  <si>
    <t>计量单位</t>
  </si>
  <si>
    <t>财政部门批复数（元）</t>
  </si>
  <si>
    <t>单价</t>
  </si>
  <si>
    <t>金额</t>
  </si>
  <si>
    <t>备注：中国共产主义青年团昆明市东川区委员会2025年度无新增资产配置预算表支出情况，此表无数据。</t>
  </si>
  <si>
    <t>11表</t>
  </si>
  <si>
    <t>上级补助</t>
  </si>
  <si>
    <t>12表</t>
  </si>
  <si>
    <t>项目级次</t>
  </si>
  <si>
    <t>311 专项业务类</t>
  </si>
  <si>
    <t>本级</t>
  </si>
  <si>
    <t>313 事业发展类</t>
  </si>
  <si>
    <t/>
  </si>
  <si>
    <t>2025年部门整体支出绩效目标</t>
  </si>
  <si>
    <t>部门名称</t>
  </si>
  <si>
    <t>内容</t>
  </si>
  <si>
    <t>说明</t>
  </si>
  <si>
    <t>部门总体目标</t>
  </si>
  <si>
    <t>部门职责</t>
  </si>
  <si>
    <t>1.行使中国共产主义青年团昆明市东川区委员会赋予的领导全区共青团工作的职责，领导区青联、学联和少先队工作的职权，对全区性青年社团组织进行指导和管理。
2.参与制定东川区青少年事业发展规划，贯彻国家和省市有关青少年工作的方针、政策，对青年教育培训基地、青少年活动阵地、青少年报刊、青少年服务初构的建设等事务进行规划和管理。
3.贯彻执行国家和省、市有关青少年事务的法律法规，协调与青少年利益相关的事务，会同有关部门传好未成年人保护工作。
4.调查青年思想动态和青年工作状况，研究青少年运动、青少年工作理论和思想教育问题，提出相应对策，开展各种实践活动。
5.协助政府教育行政主管部门做好全区学校学生的教育管理，组织开展健康有益的活动，引导青少年树立正确的世界观、人生观和价值观。
6.根据党的中心任务，创造性地领导和开展全区共青团工作，团结带领全区团员青年积极投身社会主义物质文明和精神文明建设，充分发挥好共青团组织的生力军和突击队作用。
7.树立典型，培养人才，积极宣传全区各条战线涌现的青年模范人物和先进青年集体，引导广大青少年在实践中建功、成才。
8.会同有关部门对全区青少年外事工作实行归口管理和提供服务。
9.做好青年统战对象的团结教育和少数民族青年工作，维护和促进祖国统一和民族团结。
10.承担区委、区政府和上级机关交办的有关事项。
11.关工委的主要职责：履行区委赋予关工委对青少年进行爱国主义、集体主义、社会主义教育以及青少年理想信念、道德法制教育的职责；维护青少年合法权益，做好对违法青少年帮教工作以及对弱势青少年群体的帮困工作；负责调查研究青少年思想状况及影响青少年健康成长的不良因素，向党秘政府及有关部门反映情况、提出建议、当好参谋，研究制定科学的教育方法；负责协助领导抓好全区关心下一代计划的贯彻实施，负责关工委日常享务及上级有关部门交办的各项工作。</t>
  </si>
  <si>
    <r>
      <rPr>
        <sz val="11"/>
        <rFont val="宋体"/>
        <charset val="134"/>
      </rPr>
      <t>总体绩效目标</t>
    </r>
    <r>
      <rPr>
        <sz val="11"/>
        <rFont val="Source Han Sans CN"/>
        <charset val="134"/>
      </rPr>
      <t xml:space="preserve">
</t>
    </r>
    <r>
      <rPr>
        <sz val="11"/>
        <rFont val="宋体"/>
        <charset val="134"/>
      </rPr>
      <t>（2025-2027年期间）</t>
    </r>
  </si>
  <si>
    <t>共青团昆明市东川区委员会是主管全区共青团和青少年工作的群团组织，在区委的领导和上级团组织的指导下开展工作,根据区政府《昆明市东川区人民政府办公室关于印发东川区预算绩效管理考核办法的通知》（东政办发〔2021〕156号）、《昆明市东川区人民政府办公室关于东川区全面实施预算绩效管理的实施意见》（东政办发〔2021〕152号),我单位全面推进预算绩效管理工作，确保我部门预算绩效管理覆盖全年所有资金，在区财政局的专门指导下设定绩效目标，通过预算评审、绩效跟踪、绩效评价环节，把绩效结果运用于预算编制、执行监督全过程。</t>
  </si>
  <si>
    <t>部门年度目标</t>
  </si>
  <si>
    <r>
      <rPr>
        <sz val="11"/>
        <rFont val="宋体"/>
        <charset val="134"/>
      </rPr>
      <t>预算年度（2025年）</t>
    </r>
    <r>
      <rPr>
        <sz val="11"/>
        <rFont val="Source Han Sans CN"/>
        <charset val="134"/>
      </rPr>
      <t xml:space="preserve">
</t>
    </r>
    <r>
      <rPr>
        <sz val="11"/>
        <rFont val="宋体"/>
        <charset val="134"/>
      </rPr>
      <t>绩效目标</t>
    </r>
  </si>
  <si>
    <t>1主管全深入开展“青年大学习”行动，不断深化党史学习教育，每期要求团员参学率达标；选树、宣传青年先进典型，做好青年五四奖章及其他榜样示范和宣讲工作；推进共青团网评员、网宣员和网络文明志愿者队伍建设；开展主题教育活动,实施青年宣讲团计划，建立宣传志愿者联系机制，动员具有专业创作技能的宣传志愿者，创作一批青少年文化艺术精品；继续实施大学生志愿服务西部计划,深入实施“爱心助你上大学”等帮扶工作,形成爱心助学帮扶的长效机制，精准帮扶困难学子就学，有力支持东川教育事业发展；加强与全国各高校团委合作，进一步深化“快乐小屋”志愿服务、“自强少年”军事训练营等志愿服务品牌建设，每年寒暑假定期开展不低于10天的服务；创建大学生创业实践基地，每年提供不少于50个岗位；持续推进“贷免扶补”、“创业担保贷款”工作，助力青年创业就业；深化青年文明号、青年突击队、青年安全生产示范岗、青年岗位能手争创活动；持续开展“三对三”篮球赛、五人制足球赛、气排球赛、羽毛球赛等青少年赛事；广泛开展青少年法治宣传教育、安全自护教育和禁毒教育；深化“共青团与人大代表、政协委员面对面”活动，每年按照要求选题组织活动；严格规范团员发展、组织关系转接、团费收缴、团员教育评议、团员年度团籍注册等基础团务。</t>
  </si>
  <si>
    <t>二、部门年度重点工作任务</t>
  </si>
  <si>
    <t>重点工作任务</t>
  </si>
  <si>
    <t>主要内容</t>
  </si>
  <si>
    <t>对应项目</t>
  </si>
  <si>
    <t>总额</t>
  </si>
  <si>
    <t>财政拨款</t>
  </si>
  <si>
    <t>其他资金</t>
  </si>
  <si>
    <t xml:space="preserve">基本支出	</t>
  </si>
  <si>
    <t xml:space="preserve">保证2024年共青团东川区委部门基本运转，包括人员薪资补贴、社会保障缴费和公用经费。		</t>
  </si>
  <si>
    <t>单击查看预算项目(9)</t>
  </si>
  <si>
    <t>关工委工作</t>
  </si>
  <si>
    <t>根据《关于对市委领导近日明确的3项工作任务进行立项督查的通知》（昆督通〔2013〕14号）、区委区政府下发的《关于对市委领导近日明确的3项工作任务涉及东川工作任务进行立项督查的通知》（东目督发〔2013〕42号）文件要求，以及昆明市委即将下发的《关于加强新时代关心下一代工作的实施意见》，各县区把关工委工作经费纳入地方财政预算，县（市）区每年确保关工委工作经费10万元以上，乡镇（街道办事处）每年确保关工委工作经费2万元以上，用于关工委领导小组办公室设备购置、日常办公、出差、聘请人员补助、宣传教育、困难触法未成年人必要资助等项目，关工委工作经费列入同级财政预算，2025年关工委工作经费纳入区级财政预算，预算金额4万元，用于保障关心下一代工作委员会工作正常开展。</t>
  </si>
  <si>
    <t>单击查看预算项目(1)</t>
  </si>
  <si>
    <t>共青团工作</t>
  </si>
  <si>
    <t>根据（昆青联〔2020〕6号）文件要求，各县（市）区财政部门要强化团代表工作经费、基层团干部经费、共青团工作经费的支持和保障，将相关经费纳入年度财政预算安排，2025年共青团工作经费为10.59万元，用于保障青年工作正常开展，团市委、市财政局将会同有关部门对各地贯彻落实。</t>
  </si>
  <si>
    <t xml:space="preserve">西部计划大学生志愿者全国及地方项目的补贴补助发放和服务管理工作 </t>
  </si>
  <si>
    <t>根据云青联（2019）23号《关于进一步做好云南省大学生志愿服务西部计划工作的意见》文件（第三页）要求，由志愿者服务地县级财政部门安排落实志愿者社会保险和部分生活补助。另外根据东财行〔2024〕158号提前下达2024年大学生志愿服务西部计划中央财政补助资金的要求，中央下达转移支付资金共计25.36万元，用于保障全国项目西部计划志愿者生活补助及个人承担社会保险缴费，该笔费用纳入总体指出绩效其他资金内容。</t>
  </si>
  <si>
    <t>单击查看预算项目(3)</t>
  </si>
  <si>
    <t>易地搬迁青少年成长成才</t>
  </si>
  <si>
    <t>关心关爱易地搬迁青少年成长</t>
  </si>
  <si>
    <t>三、部门整体支出绩效指标</t>
  </si>
  <si>
    <t>绩效指标</t>
  </si>
  <si>
    <t>评（扣）分标准</t>
  </si>
  <si>
    <t>绩效指标设定依据及指标值数据来源</t>
  </si>
  <si>
    <t xml:space="preserve">二级指标 </t>
  </si>
  <si>
    <t>共青团相关会议</t>
  </si>
  <si>
    <t>004</t>
  </si>
  <si>
    <t>001</t>
  </si>
  <si>
    <t>召开全区共青团工作会、团委全会、少代会、青年联合会、五四表彰大会等共青团行业领域内的年度常规会议</t>
  </si>
  <si>
    <t>反映预算部门（单位）组织开展各类会议的总次数。</t>
  </si>
  <si>
    <t>《共青团昆明市委 昆明市财政局关于进一步支持和推动共青团基层组织建设和基层工作的意见》(昆青联〔2018〕3号)</t>
  </si>
  <si>
    <t>重大节日活动</t>
  </si>
  <si>
    <t>开展五四主题团日系列活动、六一活动、少先队建队活动、七夕联谊活动等节日活动</t>
  </si>
  <si>
    <t>反映预算部门（单位）组织开展活动的总次数。</t>
  </si>
  <si>
    <t>003</t>
  </si>
  <si>
    <t>002</t>
  </si>
  <si>
    <t>是否获得广泛认可</t>
  </si>
  <si>
    <t>共青团工作服务质量</t>
  </si>
  <si>
    <t>是否增加幸福感、获得感</t>
  </si>
  <si>
    <t>对共青团工作贡献度</t>
  </si>
  <si>
    <t>是否满意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</si>
</sst>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1"/>
      <name val="宋体"/>
      <charset val="134"/>
    </font>
    <font>
      <sz val="12"/>
      <name val="宋体"/>
      <charset val="134"/>
    </font>
    <font>
      <b/>
      <sz val="24"/>
      <name val="宋体"/>
      <charset val="134"/>
    </font>
    <font>
      <sz val="11"/>
      <name val="Source Han Sans CN"/>
      <charset val="134"/>
    </font>
    <font>
      <b/>
      <sz val="11"/>
      <name val="Source Han Sans CN"/>
      <charset val="134"/>
    </font>
    <font>
      <sz val="12"/>
      <name val="Source Han Sans CN"/>
      <charset val="134"/>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4" borderId="19" applyNumberFormat="0" applyAlignment="0" applyProtection="0">
      <alignment vertical="center"/>
    </xf>
    <xf numFmtId="0" fontId="30" fillId="5" borderId="20" applyNumberFormat="0" applyAlignment="0" applyProtection="0">
      <alignment vertical="center"/>
    </xf>
    <xf numFmtId="0" fontId="31" fillId="5" borderId="19" applyNumberFormat="0" applyAlignment="0" applyProtection="0">
      <alignment vertical="center"/>
    </xf>
    <xf numFmtId="0" fontId="32" fillId="6"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1" fillId="0" borderId="0">
      <alignment vertical="center"/>
    </xf>
  </cellStyleXfs>
  <cellXfs count="220">
    <xf numFmtId="0" fontId="0" fillId="0" borderId="0" xfId="0" applyFont="1" applyBorder="1"/>
    <xf numFmtId="0" fontId="1" fillId="0" borderId="0" xfId="0" applyFont="1" applyFill="1" applyAlignment="1"/>
    <xf numFmtId="0" fontId="2" fillId="0" borderId="0" xfId="57" applyFont="1" applyAlignment="1" applyProtection="1">
      <alignment horizontal="center" vertical="center"/>
    </xf>
    <xf numFmtId="0" fontId="1" fillId="0" borderId="0" xfId="57" applyAlignment="1" applyProtection="1">
      <alignment vertical="center"/>
    </xf>
    <xf numFmtId="0" fontId="1" fillId="0" borderId="0" xfId="0" applyFont="1" applyFill="1" applyAlignment="1" applyProtection="1"/>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49"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xf>
    <xf numFmtId="4" fontId="1" fillId="0" borderId="1" xfId="0" applyNumberFormat="1" applyFont="1" applyFill="1" applyBorder="1" applyAlignment="1" applyProtection="1">
      <alignment horizontal="right" vertical="center" wrapText="1"/>
    </xf>
    <xf numFmtId="0" fontId="1" fillId="0" borderId="2" xfId="0" applyNumberFormat="1" applyFont="1" applyFill="1" applyBorder="1" applyAlignment="1"/>
    <xf numFmtId="0" fontId="1" fillId="0" borderId="3" xfId="0" applyNumberFormat="1" applyFont="1" applyFill="1" applyBorder="1" applyAlignment="1"/>
    <xf numFmtId="0" fontId="5" fillId="0" borderId="1" xfId="0" applyFont="1" applyFill="1" applyBorder="1" applyAlignment="1" applyProtection="1">
      <alignment horizontal="center" vertical="center"/>
    </xf>
    <xf numFmtId="49" fontId="6" fillId="0" borderId="1" xfId="57" applyNumberFormat="1" applyFont="1" applyBorder="1" applyAlignment="1" applyProtection="1">
      <alignment horizontal="center" vertical="center" wrapText="1"/>
    </xf>
    <xf numFmtId="49" fontId="6" fillId="0" borderId="1" xfId="57" applyNumberFormat="1" applyFont="1" applyBorder="1" applyAlignment="1" applyProtection="1">
      <alignment horizontal="center" vertical="center"/>
    </xf>
    <xf numFmtId="49" fontId="6" fillId="0" borderId="1" xfId="57" applyNumberFormat="1" applyFont="1" applyBorder="1" applyAlignment="1" applyProtection="1">
      <alignment vertical="center" wrapText="1"/>
    </xf>
    <xf numFmtId="49" fontId="1" fillId="0" borderId="1" xfId="57" applyNumberFormat="1" applyBorder="1" applyAlignment="1" applyProtection="1">
      <alignment horizontal="left" vertical="center" wrapText="1"/>
    </xf>
    <xf numFmtId="49" fontId="1" fillId="0" borderId="1" xfId="57" applyNumberFormat="1" applyBorder="1" applyAlignment="1" applyProtection="1">
      <alignment vertical="center" wrapText="1"/>
    </xf>
    <xf numFmtId="0" fontId="4" fillId="0" borderId="1" xfId="0" applyFont="1" applyFill="1" applyBorder="1" applyAlignment="1" applyProtection="1">
      <alignment horizontal="center" vertical="center" wrapText="1"/>
    </xf>
    <xf numFmtId="0" fontId="0" fillId="0" borderId="0" xfId="0" applyFont="1" applyBorder="1" applyAlignment="1">
      <alignment horizontal="center" vertical="center"/>
    </xf>
    <xf numFmtId="49" fontId="7" fillId="0" borderId="0" xfId="0" applyNumberFormat="1" applyFont="1" applyBorder="1"/>
    <xf numFmtId="0" fontId="8"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8" fillId="0" borderId="0" xfId="0" applyFont="1" applyBorder="1" applyAlignment="1" applyProtection="1">
      <alignment horizontal="left" vertical="center"/>
      <protection locked="0"/>
    </xf>
    <xf numFmtId="0" fontId="10" fillId="0" borderId="0" xfId="0" applyFont="1" applyBorder="1" applyAlignment="1">
      <alignment horizontal="left" vertical="center"/>
    </xf>
    <xf numFmtId="0" fontId="10" fillId="0" borderId="0" xfId="0" applyFont="1" applyBorder="1"/>
    <xf numFmtId="0" fontId="8" fillId="0" borderId="0" xfId="0" applyFont="1" applyBorder="1" applyAlignment="1" applyProtection="1">
      <alignment horizontal="right"/>
      <protection locked="0"/>
    </xf>
    <xf numFmtId="0" fontId="10"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pplyProtection="1">
      <alignment horizontal="center" vertical="center" wrapText="1"/>
      <protection locked="0"/>
    </xf>
    <xf numFmtId="0" fontId="10" fillId="0" borderId="8" xfId="0" applyFont="1" applyBorder="1" applyAlignment="1">
      <alignment horizontal="center" vertical="center" wrapText="1"/>
    </xf>
    <xf numFmtId="0" fontId="10" fillId="0" borderId="4" xfId="0" applyFont="1" applyBorder="1" applyAlignment="1">
      <alignment horizontal="center" vertical="center"/>
    </xf>
    <xf numFmtId="0" fontId="10" fillId="2" borderId="9" xfId="0" applyFont="1" applyFill="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7" fillId="0" borderId="1" xfId="0" applyFont="1" applyBorder="1" applyAlignment="1">
      <alignment horizontal="center" vertical="center"/>
    </xf>
    <xf numFmtId="0" fontId="8"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4" fontId="8" fillId="0" borderId="1" xfId="0" applyNumberFormat="1" applyFont="1" applyBorder="1" applyAlignment="1" applyProtection="1">
      <alignment horizontal="right" vertical="center" wrapText="1"/>
      <protection locked="0"/>
    </xf>
    <xf numFmtId="49" fontId="11" fillId="0" borderId="1" xfId="53" applyNumberFormat="1" applyFont="1" applyBorder="1">
      <alignment horizontal="left" vertical="center" wrapText="1"/>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10" fillId="2" borderId="4" xfId="0" applyFont="1" applyFill="1" applyBorder="1" applyAlignment="1">
      <alignment horizontal="center" vertical="center"/>
    </xf>
    <xf numFmtId="0" fontId="10" fillId="0" borderId="8" xfId="0" applyFont="1" applyBorder="1" applyAlignment="1">
      <alignment horizontal="center" vertical="center"/>
    </xf>
    <xf numFmtId="0" fontId="8" fillId="0" borderId="1" xfId="0" applyFont="1" applyBorder="1" applyAlignment="1">
      <alignment horizontal="left" vertical="center" wrapText="1"/>
    </xf>
    <xf numFmtId="4" fontId="8" fillId="0" borderId="1" xfId="0" applyNumberFormat="1" applyFont="1" applyBorder="1" applyAlignment="1">
      <alignment horizontal="right" vertical="center" wrapText="1"/>
    </xf>
    <xf numFmtId="0" fontId="8" fillId="0" borderId="1"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8" fillId="0" borderId="6" xfId="0" applyFont="1" applyBorder="1" applyAlignment="1">
      <alignment horizontal="left" vertical="center"/>
    </xf>
    <xf numFmtId="0" fontId="8" fillId="2" borderId="7" xfId="0" applyFont="1" applyFill="1" applyBorder="1" applyAlignment="1">
      <alignment horizontal="left" vertical="center"/>
    </xf>
    <xf numFmtId="0" fontId="7" fillId="0" borderId="1" xfId="0" applyFont="1" applyBorder="1" applyAlignment="1" applyProtection="1">
      <alignment horizontal="center" vertical="center"/>
      <protection locked="0"/>
    </xf>
    <xf numFmtId="4" fontId="11" fillId="0" borderId="1" xfId="54" applyNumberFormat="1" applyFont="1" applyBorder="1">
      <alignment horizontal="right" vertical="center"/>
    </xf>
    <xf numFmtId="0" fontId="8"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8"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right" vertical="center" wrapText="1"/>
      <protection locked="0"/>
    </xf>
    <xf numFmtId="0" fontId="7" fillId="0" borderId="1"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wrapText="1"/>
      <protection locked="0"/>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left" vertical="center" wrapText="1"/>
    </xf>
    <xf numFmtId="3" fontId="8" fillId="2" borderId="1" xfId="0" applyNumberFormat="1" applyFont="1" applyFill="1" applyBorder="1" applyAlignment="1" applyProtection="1">
      <alignment horizontal="right" vertical="center"/>
      <protection locked="0"/>
    </xf>
    <xf numFmtId="4" fontId="8" fillId="0" borderId="1" xfId="0" applyNumberFormat="1" applyFont="1" applyBorder="1" applyAlignment="1" applyProtection="1">
      <alignment horizontal="right" vertical="center"/>
      <protection locked="0"/>
    </xf>
    <xf numFmtId="0" fontId="8" fillId="0" borderId="1" xfId="0" applyFont="1" applyBorder="1" applyAlignment="1">
      <alignment horizontal="center" vertical="center"/>
    </xf>
    <xf numFmtId="0" fontId="8" fillId="0" borderId="1" xfId="0" applyFont="1" applyBorder="1" applyAlignment="1" applyProtection="1">
      <alignment horizontal="left"/>
      <protection locked="0"/>
    </xf>
    <xf numFmtId="0" fontId="8" fillId="0" borderId="1" xfId="0" applyFont="1" applyBorder="1" applyAlignment="1">
      <alignment horizontal="left"/>
    </xf>
    <xf numFmtId="0" fontId="8" fillId="2" borderId="1" xfId="0" applyFont="1" applyFill="1" applyBorder="1" applyAlignment="1">
      <alignment horizontal="right" vertical="center"/>
    </xf>
    <xf numFmtId="0" fontId="8"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protection locked="0"/>
    </xf>
    <xf numFmtId="0" fontId="8" fillId="0" borderId="1" xfId="0" applyFont="1" applyBorder="1" applyAlignment="1">
      <alignment vertical="center" wrapText="1"/>
    </xf>
    <xf numFmtId="0" fontId="8" fillId="2" borderId="1" xfId="0"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14"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0" borderId="0" xfId="0" applyFont="1" applyBorder="1" applyAlignment="1">
      <alignment wrapText="1"/>
    </xf>
    <xf numFmtId="0" fontId="7" fillId="0" borderId="0" xfId="0" applyFont="1" applyBorder="1" applyAlignment="1">
      <alignment horizontal="right" wrapText="1"/>
    </xf>
    <xf numFmtId="0" fontId="7" fillId="0" borderId="0" xfId="0" applyFont="1" applyBorder="1" applyAlignment="1">
      <alignment wrapText="1"/>
    </xf>
    <xf numFmtId="0" fontId="10" fillId="0" borderId="10" xfId="0" applyFont="1" applyBorder="1" applyAlignment="1">
      <alignment horizontal="center" vertical="center" wrapText="1"/>
    </xf>
    <xf numFmtId="0" fontId="7" fillId="0" borderId="5" xfId="0" applyFont="1" applyBorder="1" applyAlignment="1">
      <alignment horizontal="center" vertical="center"/>
    </xf>
    <xf numFmtId="178" fontId="11" fillId="0" borderId="1" xfId="0" applyNumberFormat="1" applyFont="1" applyBorder="1" applyAlignment="1">
      <alignment horizontal="right" vertical="center"/>
    </xf>
    <xf numFmtId="0" fontId="10"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Border="1" applyProtection="1">
      <protection locked="0"/>
    </xf>
    <xf numFmtId="0" fontId="9" fillId="0" borderId="0" xfId="0" applyFont="1" applyBorder="1" applyAlignment="1">
      <alignment horizontal="center" vertical="center" wrapText="1"/>
    </xf>
    <xf numFmtId="0" fontId="10" fillId="0" borderId="0" xfId="0" applyFont="1" applyBorder="1" applyProtection="1">
      <protection locked="0"/>
    </xf>
    <xf numFmtId="0" fontId="10" fillId="0" borderId="11" xfId="0" applyFont="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12" xfId="0" applyFont="1" applyBorder="1" applyAlignment="1" applyProtection="1">
      <alignment horizontal="center" vertical="center"/>
      <protection locked="0"/>
    </xf>
    <xf numFmtId="0" fontId="10" fillId="0" borderId="12"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lignment horizontal="center" vertical="center" wrapText="1"/>
    </xf>
    <xf numFmtId="0" fontId="8" fillId="0" borderId="9" xfId="0" applyFont="1" applyBorder="1" applyAlignment="1">
      <alignment horizontal="left" vertical="center" wrapText="1"/>
    </xf>
    <xf numFmtId="0" fontId="8" fillId="0" borderId="13" xfId="0" applyFont="1" applyBorder="1" applyAlignment="1" applyProtection="1">
      <alignment horizontal="left" vertical="center"/>
      <protection locked="0"/>
    </xf>
    <xf numFmtId="0" fontId="8" fillId="0" borderId="13" xfId="0" applyFont="1" applyBorder="1" applyAlignment="1">
      <alignment horizontal="left" vertical="center" wrapText="1"/>
    </xf>
    <xf numFmtId="0" fontId="8" fillId="0" borderId="14" xfId="0" applyFont="1" applyBorder="1" applyAlignment="1">
      <alignment horizontal="center" vertical="center"/>
    </xf>
    <xf numFmtId="0" fontId="8" fillId="0" borderId="15" xfId="0" applyFont="1" applyBorder="1" applyAlignment="1" applyProtection="1">
      <alignment horizontal="left" vertical="center"/>
      <protection locked="0"/>
    </xf>
    <xf numFmtId="0" fontId="8" fillId="0" borderId="15" xfId="0" applyFont="1" applyBorder="1" applyAlignment="1">
      <alignment horizontal="left" vertical="center"/>
    </xf>
    <xf numFmtId="0" fontId="8"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5"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8" fillId="2" borderId="13" xfId="0" applyFont="1" applyFill="1" applyBorder="1" applyAlignment="1">
      <alignment horizontal="left" vertical="center"/>
    </xf>
    <xf numFmtId="0" fontId="8" fillId="0" borderId="0" xfId="0" applyFont="1" applyBorder="1" applyAlignment="1" applyProtection="1">
      <alignment horizontal="right" vertical="center" wrapText="1"/>
      <protection locked="0"/>
    </xf>
    <xf numFmtId="0" fontId="8" fillId="0" borderId="0" xfId="0" applyFont="1" applyBorder="1" applyAlignment="1" applyProtection="1">
      <alignment horizontal="right" wrapText="1"/>
      <protection locked="0"/>
    </xf>
    <xf numFmtId="0" fontId="10"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5" xfId="0" applyFont="1" applyBorder="1" applyAlignment="1" applyProtection="1">
      <alignment horizontal="center" vertical="center" wrapText="1"/>
      <protection locked="0"/>
    </xf>
    <xf numFmtId="0" fontId="8" fillId="0" borderId="0" xfId="0" applyFont="1" applyBorder="1" applyAlignment="1">
      <alignment horizontal="left" vertical="center"/>
    </xf>
    <xf numFmtId="180" fontId="11" fillId="0" borderId="1" xfId="56" applyNumberFormat="1" applyFont="1" applyBorder="1" applyAlignment="1">
      <alignment horizontal="center" vertical="center"/>
    </xf>
    <xf numFmtId="180" fontId="11" fillId="0" borderId="1" xfId="0" applyNumberFormat="1" applyFont="1" applyBorder="1" applyAlignment="1">
      <alignment horizontal="center" vertical="center"/>
    </xf>
    <xf numFmtId="3" fontId="8" fillId="0" borderId="13" xfId="0" applyNumberFormat="1" applyFont="1" applyBorder="1" applyAlignment="1">
      <alignment horizontal="right" vertical="center"/>
    </xf>
    <xf numFmtId="0" fontId="8" fillId="2" borderId="13" xfId="0" applyFont="1" applyFill="1" applyBorder="1" applyAlignment="1">
      <alignment horizontal="right" vertical="center"/>
    </xf>
    <xf numFmtId="0" fontId="8" fillId="2" borderId="0" xfId="0" applyFont="1" applyFill="1" applyBorder="1" applyAlignment="1">
      <alignment horizontal="left" vertical="center"/>
    </xf>
    <xf numFmtId="178" fontId="11" fillId="0" borderId="0" xfId="0" applyNumberFormat="1" applyFont="1" applyBorder="1" applyAlignment="1">
      <alignment horizontal="left" vertical="center"/>
    </xf>
    <xf numFmtId="0" fontId="8"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7"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10" fillId="0" borderId="4" xfId="0"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49" fontId="10" fillId="0" borderId="8"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protection locked="0"/>
    </xf>
    <xf numFmtId="0" fontId="10" fillId="0" borderId="1"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8" fillId="0" borderId="1" xfId="0" applyFont="1" applyBorder="1" applyAlignment="1">
      <alignment horizontal="left" vertical="center" wrapText="1" indent="1"/>
    </xf>
    <xf numFmtId="0" fontId="8" fillId="0" borderId="1" xfId="0" applyFont="1" applyBorder="1" applyAlignment="1">
      <alignment horizontal="left" vertical="center" wrapText="1" indent="2"/>
    </xf>
    <xf numFmtId="0" fontId="7" fillId="0" borderId="0" xfId="0" applyFont="1" applyBorder="1" applyAlignment="1">
      <alignment vertical="top"/>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pplyProtection="1">
      <alignment horizontal="center" vertical="center" wrapText="1"/>
      <protection locked="0"/>
    </xf>
    <xf numFmtId="0" fontId="10" fillId="0" borderId="13" xfId="0" applyFont="1" applyBorder="1" applyAlignment="1">
      <alignment horizontal="center" vertical="center"/>
    </xf>
    <xf numFmtId="0" fontId="8" fillId="0" borderId="0" xfId="0" applyFont="1" applyBorder="1" applyAlignment="1">
      <alignment horizontal="right" vertical="center"/>
    </xf>
    <xf numFmtId="0" fontId="7" fillId="0" borderId="0" xfId="0" applyFont="1" applyBorder="1" applyAlignment="1" applyProtection="1">
      <alignment vertical="top"/>
      <protection locked="0"/>
    </xf>
    <xf numFmtId="49" fontId="7" fillId="0" borderId="0" xfId="0" applyNumberFormat="1" applyFont="1" applyBorder="1" applyProtection="1">
      <protection locked="0"/>
    </xf>
    <xf numFmtId="0" fontId="10" fillId="0" borderId="0" xfId="0" applyFont="1" applyBorder="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8" fillId="0" borderId="1" xfId="0" applyFont="1" applyBorder="1" applyAlignment="1">
      <alignment horizontal="left" vertical="center"/>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10" fillId="0" borderId="5" xfId="0" applyFont="1" applyBorder="1" applyAlignment="1" applyProtection="1">
      <alignment horizontal="center" vertical="center"/>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8" fillId="0" borderId="0" xfId="0" applyFont="1" applyBorder="1" applyAlignment="1">
      <alignment horizontal="right" vertical="center" wrapText="1"/>
    </xf>
    <xf numFmtId="0" fontId="17" fillId="0" borderId="0" xfId="0" applyFont="1" applyBorder="1" applyAlignment="1">
      <alignment horizontal="center" vertical="center"/>
    </xf>
    <xf numFmtId="0" fontId="7"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10" fillId="0" borderId="5"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7" fillId="0" borderId="7"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8"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8" fontId="20" fillId="0" borderId="1" xfId="0" applyNumberFormat="1" applyFont="1" applyBorder="1" applyAlignment="1">
      <alignment horizontal="right" vertical="center"/>
    </xf>
    <xf numFmtId="0" fontId="18" fillId="2" borderId="4" xfId="0" applyFont="1" applyFill="1" applyBorder="1" applyAlignment="1">
      <alignment horizontal="center" vertical="center"/>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2" borderId="9" xfId="0" applyFont="1" applyFill="1" applyBorder="1" applyAlignment="1" applyProtection="1">
      <alignment horizontal="center" vertical="center" wrapText="1"/>
      <protection locked="0"/>
    </xf>
    <xf numFmtId="0" fontId="18" fillId="0" borderId="9"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8"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2"/>
    </xf>
    <xf numFmtId="0" fontId="8" fillId="2" borderId="5" xfId="0" applyFont="1" applyFill="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8" fillId="2" borderId="9"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pplyProtection="1">
      <alignment horizontal="left" vertical="center" wrapText="1" indent="1"/>
      <protection locked="0"/>
    </xf>
    <xf numFmtId="0" fontId="12" fillId="0" borderId="1" xfId="0" applyFont="1" applyBorder="1" applyAlignment="1" applyProtection="1">
      <alignment vertical="top" wrapText="1"/>
      <protection locked="0"/>
    </xf>
    <xf numFmtId="0" fontId="7" fillId="0" borderId="7"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8" fillId="2" borderId="13" xfId="0" applyFont="1" applyFill="1" applyBorder="1" applyAlignment="1" applyProtection="1">
      <alignment horizontal="right" vertical="center"/>
      <protection locked="0"/>
    </xf>
    <xf numFmtId="0" fontId="8" fillId="0" borderId="1"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8" activePane="bottomLeft" state="frozen"/>
      <selection/>
      <selection pane="bottomLeft" activeCell="C18" sqref="C18"/>
    </sheetView>
  </sheetViews>
  <sheetFormatPr defaultColWidth="8.57272727272727" defaultRowHeight="12.75" customHeight="1" outlineLevelCol="3"/>
  <cols>
    <col min="1" max="4" width="41" customWidth="1"/>
  </cols>
  <sheetData>
    <row r="1" customHeight="1" spans="1:4">
      <c r="A1" s="25"/>
      <c r="B1" s="25"/>
      <c r="C1" s="25"/>
      <c r="D1" s="25"/>
    </row>
    <row r="2" ht="15" customHeight="1" spans="1:4">
      <c r="A2" s="70"/>
      <c r="B2" s="70"/>
      <c r="C2" s="70"/>
      <c r="D2" s="87">
        <v>28</v>
      </c>
    </row>
    <row r="3" ht="41.25" customHeight="1" spans="1:1">
      <c r="A3" s="65" t="str">
        <f>"2025"&amp;"年部门财务收支预算总表"</f>
        <v>2025年部门财务收支预算总表</v>
      </c>
    </row>
    <row r="4" ht="17.25" customHeight="1" spans="1:4">
      <c r="A4" s="68" t="str">
        <f>"单位名称："&amp;"中国共产主义青年团昆明市东川区委员会"</f>
        <v>单位名称：中国共产主义青年团昆明市东川区委员会</v>
      </c>
      <c r="B4" s="184"/>
      <c r="D4" s="163" t="s">
        <v>0</v>
      </c>
    </row>
    <row r="5" ht="23.25" customHeight="1" spans="1:4">
      <c r="A5" s="185" t="s">
        <v>1</v>
      </c>
      <c r="B5" s="186"/>
      <c r="C5" s="185" t="s">
        <v>2</v>
      </c>
      <c r="D5" s="186"/>
    </row>
    <row r="6" ht="24" customHeight="1" spans="1:4">
      <c r="A6" s="185" t="s">
        <v>3</v>
      </c>
      <c r="B6" s="185" t="s">
        <v>4</v>
      </c>
      <c r="C6" s="185" t="s">
        <v>5</v>
      </c>
      <c r="D6" s="185" t="s">
        <v>4</v>
      </c>
    </row>
    <row r="7" ht="17.25" customHeight="1" spans="1:4">
      <c r="A7" s="187" t="s">
        <v>6</v>
      </c>
      <c r="B7" s="102">
        <v>2221916.13</v>
      </c>
      <c r="C7" s="187" t="s">
        <v>7</v>
      </c>
      <c r="D7" s="102">
        <v>1947248.33</v>
      </c>
    </row>
    <row r="8" ht="17.25" customHeight="1" spans="1:4">
      <c r="A8" s="187" t="s">
        <v>8</v>
      </c>
      <c r="B8" s="102"/>
      <c r="C8" s="187" t="s">
        <v>9</v>
      </c>
      <c r="D8" s="102"/>
    </row>
    <row r="9" ht="17.25" customHeight="1" spans="1:4">
      <c r="A9" s="187" t="s">
        <v>10</v>
      </c>
      <c r="B9" s="102"/>
      <c r="C9" s="219" t="s">
        <v>11</v>
      </c>
      <c r="D9" s="102"/>
    </row>
    <row r="10" ht="17.25" customHeight="1" spans="1:4">
      <c r="A10" s="187" t="s">
        <v>12</v>
      </c>
      <c r="B10" s="102"/>
      <c r="C10" s="219" t="s">
        <v>13</v>
      </c>
      <c r="D10" s="102"/>
    </row>
    <row r="11" ht="17.25" customHeight="1" spans="1:4">
      <c r="A11" s="187" t="s">
        <v>14</v>
      </c>
      <c r="B11" s="102"/>
      <c r="C11" s="219" t="s">
        <v>15</v>
      </c>
      <c r="D11" s="102"/>
    </row>
    <row r="12" ht="17.25" customHeight="1" spans="1:4">
      <c r="A12" s="187" t="s">
        <v>16</v>
      </c>
      <c r="B12" s="102"/>
      <c r="C12" s="219" t="s">
        <v>17</v>
      </c>
      <c r="D12" s="102"/>
    </row>
    <row r="13" ht="17.25" customHeight="1" spans="1:4">
      <c r="A13" s="187" t="s">
        <v>18</v>
      </c>
      <c r="B13" s="102"/>
      <c r="C13" s="56" t="s">
        <v>19</v>
      </c>
      <c r="D13" s="102"/>
    </row>
    <row r="14" ht="17.25" customHeight="1" spans="1:4">
      <c r="A14" s="187" t="s">
        <v>20</v>
      </c>
      <c r="B14" s="102">
        <v>224000</v>
      </c>
      <c r="C14" s="56" t="s">
        <v>21</v>
      </c>
      <c r="D14" s="102">
        <v>97013.76</v>
      </c>
    </row>
    <row r="15" ht="17.25" customHeight="1" spans="1:4">
      <c r="A15" s="187" t="s">
        <v>22</v>
      </c>
      <c r="B15" s="102"/>
      <c r="C15" s="56" t="s">
        <v>23</v>
      </c>
      <c r="D15" s="102">
        <v>82240.5</v>
      </c>
    </row>
    <row r="16" ht="17.25" customHeight="1" spans="1:4">
      <c r="A16" s="187" t="s">
        <v>24</v>
      </c>
      <c r="B16" s="102"/>
      <c r="C16" s="56" t="s">
        <v>25</v>
      </c>
      <c r="D16" s="102"/>
    </row>
    <row r="17" ht="17.25" customHeight="1" spans="1:4">
      <c r="A17" s="168"/>
      <c r="B17" s="102"/>
      <c r="C17" s="56" t="s">
        <v>26</v>
      </c>
      <c r="D17" s="102"/>
    </row>
    <row r="18" ht="17.25" customHeight="1" spans="1:4">
      <c r="A18" s="188"/>
      <c r="B18" s="102"/>
      <c r="C18" s="56" t="s">
        <v>27</v>
      </c>
      <c r="D18" s="102">
        <v>241041.54</v>
      </c>
    </row>
    <row r="19" ht="17.25" customHeight="1" spans="1:4">
      <c r="A19" s="188"/>
      <c r="B19" s="102"/>
      <c r="C19" s="56" t="s">
        <v>28</v>
      </c>
      <c r="D19" s="102"/>
    </row>
    <row r="20" ht="17.25" customHeight="1" spans="1:4">
      <c r="A20" s="188"/>
      <c r="B20" s="102"/>
      <c r="C20" s="56" t="s">
        <v>29</v>
      </c>
      <c r="D20" s="102"/>
    </row>
    <row r="21" ht="17.25" customHeight="1" spans="1:4">
      <c r="A21" s="188"/>
      <c r="B21" s="102"/>
      <c r="C21" s="56" t="s">
        <v>30</v>
      </c>
      <c r="D21" s="102"/>
    </row>
    <row r="22" ht="17.25" customHeight="1" spans="1:4">
      <c r="A22" s="188"/>
      <c r="B22" s="102"/>
      <c r="C22" s="56" t="s">
        <v>31</v>
      </c>
      <c r="D22" s="102"/>
    </row>
    <row r="23" ht="17.25" customHeight="1" spans="1:4">
      <c r="A23" s="188"/>
      <c r="B23" s="102"/>
      <c r="C23" s="56" t="s">
        <v>32</v>
      </c>
      <c r="D23" s="102"/>
    </row>
    <row r="24" ht="17.25" customHeight="1" spans="1:4">
      <c r="A24" s="188"/>
      <c r="B24" s="102"/>
      <c r="C24" s="56" t="s">
        <v>33</v>
      </c>
      <c r="D24" s="102"/>
    </row>
    <row r="25" ht="17.25" customHeight="1" spans="1:4">
      <c r="A25" s="188"/>
      <c r="B25" s="102"/>
      <c r="C25" s="56" t="s">
        <v>34</v>
      </c>
      <c r="D25" s="102">
        <v>78372</v>
      </c>
    </row>
    <row r="26" ht="17.25" customHeight="1" spans="1:4">
      <c r="A26" s="188"/>
      <c r="B26" s="102"/>
      <c r="C26" s="56" t="s">
        <v>35</v>
      </c>
      <c r="D26" s="102"/>
    </row>
    <row r="27" ht="17.25" customHeight="1" spans="1:4">
      <c r="A27" s="188"/>
      <c r="B27" s="102"/>
      <c r="C27" s="168" t="s">
        <v>36</v>
      </c>
      <c r="D27" s="102"/>
    </row>
    <row r="28" ht="17.25" customHeight="1" spans="1:4">
      <c r="A28" s="188"/>
      <c r="B28" s="102"/>
      <c r="C28" s="56" t="s">
        <v>37</v>
      </c>
      <c r="D28" s="102"/>
    </row>
    <row r="29" ht="16.5" customHeight="1" spans="1:4">
      <c r="A29" s="188"/>
      <c r="B29" s="102"/>
      <c r="C29" s="56" t="s">
        <v>38</v>
      </c>
      <c r="D29" s="102"/>
    </row>
    <row r="30" ht="16.5" customHeight="1" spans="1:4">
      <c r="A30" s="188"/>
      <c r="B30" s="102"/>
      <c r="C30" s="168" t="s">
        <v>39</v>
      </c>
      <c r="D30" s="102"/>
    </row>
    <row r="31" ht="17.25" customHeight="1" spans="1:4">
      <c r="A31" s="188"/>
      <c r="B31" s="102"/>
      <c r="C31" s="168" t="s">
        <v>40</v>
      </c>
      <c r="D31" s="102"/>
    </row>
    <row r="32" ht="17.25" customHeight="1" spans="1:4">
      <c r="A32" s="188"/>
      <c r="B32" s="102"/>
      <c r="C32" s="56" t="s">
        <v>41</v>
      </c>
      <c r="D32" s="102"/>
    </row>
    <row r="33" ht="16.5" customHeight="1" spans="1:4">
      <c r="A33" s="188" t="s">
        <v>42</v>
      </c>
      <c r="B33" s="102">
        <v>2445916.13</v>
      </c>
      <c r="C33" s="188" t="s">
        <v>43</v>
      </c>
      <c r="D33" s="102">
        <v>2445916.13</v>
      </c>
    </row>
    <row r="34" ht="16.5" customHeight="1" spans="1:4">
      <c r="A34" s="168" t="s">
        <v>44</v>
      </c>
      <c r="B34" s="102"/>
      <c r="C34" s="168" t="s">
        <v>45</v>
      </c>
      <c r="D34" s="102"/>
    </row>
    <row r="35" ht="16.5" customHeight="1" spans="1:4">
      <c r="A35" s="56" t="s">
        <v>46</v>
      </c>
      <c r="B35" s="102"/>
      <c r="C35" s="56" t="s">
        <v>46</v>
      </c>
      <c r="D35" s="102"/>
    </row>
    <row r="36" ht="16.5" customHeight="1" spans="1:4">
      <c r="A36" s="56" t="s">
        <v>47</v>
      </c>
      <c r="B36" s="102"/>
      <c r="C36" s="56" t="s">
        <v>48</v>
      </c>
      <c r="D36" s="102"/>
    </row>
    <row r="37" ht="16.5" customHeight="1" spans="1:4">
      <c r="A37" s="189" t="s">
        <v>49</v>
      </c>
      <c r="B37" s="102">
        <v>2445916.13</v>
      </c>
      <c r="C37" s="189" t="s">
        <v>50</v>
      </c>
      <c r="D37" s="102">
        <v>2445916.13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21" sqref="D21"/>
    </sheetView>
  </sheetViews>
  <sheetFormatPr defaultColWidth="9.14545454545454" defaultRowHeight="14.25" customHeight="1" outlineLevelCol="5"/>
  <cols>
    <col min="1" max="1" width="32.1454545454545" customWidth="1"/>
    <col min="2" max="2" width="20.7090909090909" customWidth="1"/>
    <col min="3" max="3" width="32.1454545454545" customWidth="1"/>
    <col min="4" max="4" width="27.7090909090909" customWidth="1"/>
    <col min="5" max="6" width="36.7090909090909" customWidth="1"/>
  </cols>
  <sheetData>
    <row r="1" customHeight="1" spans="1:6">
      <c r="A1" s="25"/>
      <c r="B1" s="25"/>
      <c r="C1" s="25"/>
      <c r="D1" s="25"/>
      <c r="E1" s="25"/>
      <c r="F1" s="25"/>
    </row>
    <row r="2" ht="12" customHeight="1" spans="1:6">
      <c r="A2" s="141">
        <v>1</v>
      </c>
      <c r="B2" s="142">
        <v>0</v>
      </c>
      <c r="C2" s="141">
        <v>1</v>
      </c>
      <c r="D2" s="143" t="s">
        <v>133</v>
      </c>
      <c r="E2" s="143"/>
      <c r="F2" s="140" t="s">
        <v>395</v>
      </c>
    </row>
    <row r="3" ht="42" customHeight="1" spans="1:6">
      <c r="A3" s="144" t="str">
        <f>"2025"&amp;"年部门政府性基金预算支出预算表"</f>
        <v>2025年部门政府性基金预算支出预算表</v>
      </c>
      <c r="B3" s="144" t="s">
        <v>396</v>
      </c>
      <c r="C3" s="145"/>
      <c r="D3" s="146"/>
      <c r="E3" s="146"/>
      <c r="F3" s="146"/>
    </row>
    <row r="4" ht="13.5" customHeight="1" spans="1:6">
      <c r="A4" s="29" t="str">
        <f>"单位名称："&amp;"中国共产主义青年团昆明市东川区委员会"</f>
        <v>单位名称：中国共产主义青年团昆明市东川区委员会</v>
      </c>
      <c r="B4" s="29" t="s">
        <v>397</v>
      </c>
      <c r="C4" s="141"/>
      <c r="D4" s="143"/>
      <c r="E4" s="143"/>
      <c r="F4" s="140" t="s">
        <v>0</v>
      </c>
    </row>
    <row r="5" ht="19.5" customHeight="1" spans="1:6">
      <c r="A5" s="147" t="s">
        <v>181</v>
      </c>
      <c r="B5" s="148" t="s">
        <v>72</v>
      </c>
      <c r="C5" s="147" t="s">
        <v>73</v>
      </c>
      <c r="D5" s="35" t="s">
        <v>398</v>
      </c>
      <c r="E5" s="36"/>
      <c r="F5" s="37"/>
    </row>
    <row r="6" ht="18.75" customHeight="1" spans="1:6">
      <c r="A6" s="149"/>
      <c r="B6" s="150"/>
      <c r="C6" s="149"/>
      <c r="D6" s="40" t="s">
        <v>54</v>
      </c>
      <c r="E6" s="35" t="s">
        <v>75</v>
      </c>
      <c r="F6" s="40" t="s">
        <v>76</v>
      </c>
    </row>
    <row r="7" ht="18.75" customHeight="1" spans="1:6">
      <c r="A7" s="91">
        <v>1</v>
      </c>
      <c r="B7" s="151" t="s">
        <v>83</v>
      </c>
      <c r="C7" s="91">
        <v>3</v>
      </c>
      <c r="D7" s="152">
        <v>4</v>
      </c>
      <c r="E7" s="152">
        <v>5</v>
      </c>
      <c r="F7" s="152">
        <v>6</v>
      </c>
    </row>
    <row r="8" ht="21" customHeight="1" spans="1:6">
      <c r="A8" s="45"/>
      <c r="B8" s="45"/>
      <c r="C8" s="45"/>
      <c r="D8" s="102"/>
      <c r="E8" s="102"/>
      <c r="F8" s="102"/>
    </row>
    <row r="9" ht="21" customHeight="1" spans="1:6">
      <c r="A9" s="45"/>
      <c r="B9" s="45"/>
      <c r="C9" s="45"/>
      <c r="D9" s="102"/>
      <c r="E9" s="102"/>
      <c r="F9" s="102"/>
    </row>
    <row r="10" ht="18.75" customHeight="1" spans="1:6">
      <c r="A10" s="153" t="s">
        <v>171</v>
      </c>
      <c r="B10" s="153" t="s">
        <v>171</v>
      </c>
      <c r="C10" s="154" t="s">
        <v>171</v>
      </c>
      <c r="D10" s="102"/>
      <c r="E10" s="102"/>
      <c r="F10" s="102"/>
    </row>
    <row r="11" customHeight="1" spans="1:1">
      <c r="A11" t="s">
        <v>399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11" sqref="A11:S11"/>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25"/>
      <c r="B1" s="25"/>
      <c r="C1" s="25"/>
      <c r="D1" s="25"/>
      <c r="E1" s="25"/>
      <c r="F1" s="25"/>
      <c r="G1" s="25"/>
      <c r="H1" s="25"/>
      <c r="I1" s="25"/>
      <c r="J1" s="25"/>
      <c r="K1" s="25"/>
      <c r="L1" s="25"/>
      <c r="M1" s="25"/>
      <c r="N1" s="25"/>
      <c r="O1" s="25"/>
      <c r="P1" s="25"/>
      <c r="Q1" s="25"/>
      <c r="R1" s="25"/>
      <c r="S1" s="25"/>
    </row>
    <row r="2" ht="15.75" customHeight="1" spans="2:19">
      <c r="B2" s="105"/>
      <c r="C2" s="105"/>
      <c r="D2" t="s">
        <v>133</v>
      </c>
      <c r="R2" s="27"/>
      <c r="S2" s="27" t="s">
        <v>400</v>
      </c>
    </row>
    <row r="3" ht="41.25" customHeight="1" spans="1:19">
      <c r="A3" s="95" t="str">
        <f>"2025"&amp;"年部门政府采购预算表"</f>
        <v>2025年部门政府采购预算表</v>
      </c>
      <c r="B3" s="89"/>
      <c r="C3" s="89"/>
      <c r="D3" s="28"/>
      <c r="E3" s="28"/>
      <c r="F3" s="28"/>
      <c r="G3" s="28"/>
      <c r="H3" s="28"/>
      <c r="I3" s="28"/>
      <c r="J3" s="28"/>
      <c r="K3" s="28"/>
      <c r="L3" s="28"/>
      <c r="M3" s="89"/>
      <c r="N3" s="28"/>
      <c r="O3" s="28"/>
      <c r="P3" s="89"/>
      <c r="Q3" s="28"/>
      <c r="R3" s="89"/>
      <c r="S3" s="89"/>
    </row>
    <row r="4" ht="18.75" customHeight="1" spans="1:19">
      <c r="A4" s="133" t="str">
        <f>"单位名称："&amp;"中国共产主义青年团昆明市东川区委员会"</f>
        <v>单位名称：中国共产主义青年团昆明市东川区委员会</v>
      </c>
      <c r="B4" s="107"/>
      <c r="C4" s="107"/>
      <c r="D4" s="31"/>
      <c r="E4" s="31"/>
      <c r="F4" s="31"/>
      <c r="G4" s="31"/>
      <c r="H4" s="31"/>
      <c r="I4" s="31"/>
      <c r="J4" s="31"/>
      <c r="K4" s="31"/>
      <c r="L4" s="31"/>
      <c r="R4" s="32"/>
      <c r="S4" s="140" t="s">
        <v>0</v>
      </c>
    </row>
    <row r="5" ht="15.75" customHeight="1" spans="1:19">
      <c r="A5" s="34" t="s">
        <v>180</v>
      </c>
      <c r="B5" s="108" t="s">
        <v>181</v>
      </c>
      <c r="C5" s="108" t="s">
        <v>401</v>
      </c>
      <c r="D5" s="109" t="s">
        <v>402</v>
      </c>
      <c r="E5" s="109" t="s">
        <v>403</v>
      </c>
      <c r="F5" s="109" t="s">
        <v>404</v>
      </c>
      <c r="G5" s="109" t="s">
        <v>405</v>
      </c>
      <c r="H5" s="109" t="s">
        <v>406</v>
      </c>
      <c r="I5" s="122" t="s">
        <v>188</v>
      </c>
      <c r="J5" s="122"/>
      <c r="K5" s="122"/>
      <c r="L5" s="122"/>
      <c r="M5" s="123"/>
      <c r="N5" s="122"/>
      <c r="O5" s="122"/>
      <c r="P5" s="130"/>
      <c r="Q5" s="122"/>
      <c r="R5" s="123"/>
      <c r="S5" s="103"/>
    </row>
    <row r="6" ht="17.25" customHeight="1" spans="1:19">
      <c r="A6" s="39"/>
      <c r="B6" s="110"/>
      <c r="C6" s="110"/>
      <c r="D6" s="111"/>
      <c r="E6" s="111"/>
      <c r="F6" s="111"/>
      <c r="G6" s="111"/>
      <c r="H6" s="111"/>
      <c r="I6" s="111" t="s">
        <v>54</v>
      </c>
      <c r="J6" s="111" t="s">
        <v>57</v>
      </c>
      <c r="K6" s="111" t="s">
        <v>407</v>
      </c>
      <c r="L6" s="111" t="s">
        <v>408</v>
      </c>
      <c r="M6" s="124" t="s">
        <v>409</v>
      </c>
      <c r="N6" s="125" t="s">
        <v>410</v>
      </c>
      <c r="O6" s="125"/>
      <c r="P6" s="131"/>
      <c r="Q6" s="125"/>
      <c r="R6" s="132"/>
      <c r="S6" s="112"/>
    </row>
    <row r="7" ht="54" customHeight="1" spans="1:19">
      <c r="A7" s="42"/>
      <c r="B7" s="112"/>
      <c r="C7" s="112"/>
      <c r="D7" s="113"/>
      <c r="E7" s="113"/>
      <c r="F7" s="113"/>
      <c r="G7" s="113"/>
      <c r="H7" s="113"/>
      <c r="I7" s="113"/>
      <c r="J7" s="113" t="s">
        <v>56</v>
      </c>
      <c r="K7" s="113"/>
      <c r="L7" s="113"/>
      <c r="M7" s="126"/>
      <c r="N7" s="113" t="s">
        <v>56</v>
      </c>
      <c r="O7" s="113" t="s">
        <v>63</v>
      </c>
      <c r="P7" s="112" t="s">
        <v>64</v>
      </c>
      <c r="Q7" s="113" t="s">
        <v>65</v>
      </c>
      <c r="R7" s="126" t="s">
        <v>66</v>
      </c>
      <c r="S7" s="112" t="s">
        <v>67</v>
      </c>
    </row>
    <row r="8" ht="18" customHeight="1" spans="1:19">
      <c r="A8" s="134">
        <v>1</v>
      </c>
      <c r="B8" s="134" t="s">
        <v>83</v>
      </c>
      <c r="C8" s="135">
        <v>3</v>
      </c>
      <c r="D8" s="135">
        <v>4</v>
      </c>
      <c r="E8" s="134">
        <v>5</v>
      </c>
      <c r="F8" s="134">
        <v>6</v>
      </c>
      <c r="G8" s="134">
        <v>7</v>
      </c>
      <c r="H8" s="134">
        <v>8</v>
      </c>
      <c r="I8" s="134">
        <v>9</v>
      </c>
      <c r="J8" s="134">
        <v>10</v>
      </c>
      <c r="K8" s="134">
        <v>11</v>
      </c>
      <c r="L8" s="134">
        <v>12</v>
      </c>
      <c r="M8" s="134">
        <v>13</v>
      </c>
      <c r="N8" s="134">
        <v>14</v>
      </c>
      <c r="O8" s="134">
        <v>15</v>
      </c>
      <c r="P8" s="134">
        <v>16</v>
      </c>
      <c r="Q8" s="134">
        <v>17</v>
      </c>
      <c r="R8" s="134">
        <v>18</v>
      </c>
      <c r="S8" s="134">
        <v>19</v>
      </c>
    </row>
    <row r="9" ht="21" customHeight="1" spans="1:19">
      <c r="A9" s="114"/>
      <c r="B9" s="115"/>
      <c r="C9" s="115"/>
      <c r="D9" s="116"/>
      <c r="E9" s="116"/>
      <c r="F9" s="116"/>
      <c r="G9" s="136"/>
      <c r="H9" s="102"/>
      <c r="I9" s="102"/>
      <c r="J9" s="102"/>
      <c r="K9" s="102"/>
      <c r="L9" s="102"/>
      <c r="M9" s="102"/>
      <c r="N9" s="102"/>
      <c r="O9" s="102"/>
      <c r="P9" s="102"/>
      <c r="Q9" s="102"/>
      <c r="R9" s="102"/>
      <c r="S9" s="102"/>
    </row>
    <row r="10" ht="21" customHeight="1" spans="1:19">
      <c r="A10" s="117" t="s">
        <v>171</v>
      </c>
      <c r="B10" s="118"/>
      <c r="C10" s="118"/>
      <c r="D10" s="119"/>
      <c r="E10" s="119"/>
      <c r="F10" s="119"/>
      <c r="G10" s="137"/>
      <c r="H10" s="102"/>
      <c r="I10" s="102"/>
      <c r="J10" s="102"/>
      <c r="K10" s="102"/>
      <c r="L10" s="102"/>
      <c r="M10" s="102"/>
      <c r="N10" s="102"/>
      <c r="O10" s="102"/>
      <c r="P10" s="102"/>
      <c r="Q10" s="102"/>
      <c r="R10" s="102"/>
      <c r="S10" s="102"/>
    </row>
    <row r="11" ht="21" customHeight="1" spans="1:19">
      <c r="A11" s="133" t="s">
        <v>411</v>
      </c>
      <c r="B11" s="29"/>
      <c r="C11" s="29"/>
      <c r="D11" s="133"/>
      <c r="E11" s="133"/>
      <c r="F11" s="133"/>
      <c r="G11" s="138"/>
      <c r="H11" s="139"/>
      <c r="I11" s="139"/>
      <c r="J11" s="139"/>
      <c r="K11" s="139"/>
      <c r="L11" s="139"/>
      <c r="M11" s="139"/>
      <c r="N11" s="139"/>
      <c r="O11" s="139"/>
      <c r="P11" s="139"/>
      <c r="Q11" s="139"/>
      <c r="R11" s="139"/>
      <c r="S11" s="139"/>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25"/>
      <c r="B1" s="25"/>
      <c r="C1" s="25"/>
      <c r="D1" s="25"/>
      <c r="E1" s="25"/>
      <c r="F1" s="25"/>
      <c r="G1" s="25"/>
      <c r="H1" s="25"/>
      <c r="I1" s="25"/>
      <c r="J1" s="25"/>
      <c r="K1" s="25"/>
      <c r="L1" s="25"/>
      <c r="M1" s="25"/>
      <c r="N1" s="25"/>
      <c r="O1" s="25"/>
      <c r="P1" s="25"/>
      <c r="Q1" s="25"/>
      <c r="R1" s="25"/>
      <c r="S1" s="25"/>
      <c r="T1" s="25"/>
    </row>
    <row r="2" ht="16.5" customHeight="1" spans="1:20">
      <c r="A2" s="99"/>
      <c r="B2" s="105"/>
      <c r="C2" s="105"/>
      <c r="D2" s="105" t="s">
        <v>133</v>
      </c>
      <c r="E2" s="105"/>
      <c r="F2" s="105"/>
      <c r="G2" s="105"/>
      <c r="H2" s="99"/>
      <c r="I2" s="99"/>
      <c r="J2" s="99"/>
      <c r="K2" s="99"/>
      <c r="L2" s="99"/>
      <c r="M2" s="99"/>
      <c r="N2" s="120"/>
      <c r="O2" s="99"/>
      <c r="P2" s="99"/>
      <c r="Q2" s="105"/>
      <c r="R2" s="99"/>
      <c r="S2" s="128"/>
      <c r="T2" s="128" t="s">
        <v>412</v>
      </c>
    </row>
    <row r="3" ht="41.25" customHeight="1" spans="1:20">
      <c r="A3" s="95" t="str">
        <f>"2025"&amp;"年部门政府购买服务预算表"</f>
        <v>2025年部门政府购买服务预算表</v>
      </c>
      <c r="B3" s="89"/>
      <c r="C3" s="89"/>
      <c r="D3" s="89"/>
      <c r="E3" s="89"/>
      <c r="F3" s="89"/>
      <c r="G3" s="89"/>
      <c r="H3" s="106"/>
      <c r="I3" s="106"/>
      <c r="J3" s="106"/>
      <c r="K3" s="106"/>
      <c r="L3" s="106"/>
      <c r="M3" s="106"/>
      <c r="N3" s="121"/>
      <c r="O3" s="106"/>
      <c r="P3" s="106"/>
      <c r="Q3" s="89"/>
      <c r="R3" s="106"/>
      <c r="S3" s="121"/>
      <c r="T3" s="89"/>
    </row>
    <row r="4" ht="22.5" customHeight="1" spans="1:20">
      <c r="A4" s="96" t="str">
        <f>"单位名称："&amp;"中国共产主义青年团昆明市东川区委员会"</f>
        <v>单位名称：中国共产主义青年团昆明市东川区委员会</v>
      </c>
      <c r="B4" s="107"/>
      <c r="C4" s="107"/>
      <c r="D4" s="107"/>
      <c r="E4" s="107"/>
      <c r="F4" s="107"/>
      <c r="G4" s="107"/>
      <c r="H4" s="97"/>
      <c r="I4" s="97"/>
      <c r="J4" s="97"/>
      <c r="K4" s="97"/>
      <c r="L4" s="97"/>
      <c r="M4" s="97"/>
      <c r="N4" s="120"/>
      <c r="O4" s="99"/>
      <c r="P4" s="99"/>
      <c r="Q4" s="105"/>
      <c r="R4" s="99"/>
      <c r="S4" s="129"/>
      <c r="T4" s="128" t="s">
        <v>0</v>
      </c>
    </row>
    <row r="5" ht="24" customHeight="1" spans="1:20">
      <c r="A5" s="34" t="s">
        <v>180</v>
      </c>
      <c r="B5" s="108" t="s">
        <v>181</v>
      </c>
      <c r="C5" s="108" t="s">
        <v>401</v>
      </c>
      <c r="D5" s="108" t="s">
        <v>413</v>
      </c>
      <c r="E5" s="108" t="s">
        <v>414</v>
      </c>
      <c r="F5" s="108" t="s">
        <v>415</v>
      </c>
      <c r="G5" s="108" t="s">
        <v>416</v>
      </c>
      <c r="H5" s="109" t="s">
        <v>417</v>
      </c>
      <c r="I5" s="109" t="s">
        <v>418</v>
      </c>
      <c r="J5" s="122" t="s">
        <v>188</v>
      </c>
      <c r="K5" s="122"/>
      <c r="L5" s="122"/>
      <c r="M5" s="122"/>
      <c r="N5" s="123"/>
      <c r="O5" s="122"/>
      <c r="P5" s="122"/>
      <c r="Q5" s="130"/>
      <c r="R5" s="122"/>
      <c r="S5" s="123"/>
      <c r="T5" s="103"/>
    </row>
    <row r="6" ht="24" customHeight="1" spans="1:20">
      <c r="A6" s="39"/>
      <c r="B6" s="110"/>
      <c r="C6" s="110"/>
      <c r="D6" s="110"/>
      <c r="E6" s="110"/>
      <c r="F6" s="110"/>
      <c r="G6" s="110"/>
      <c r="H6" s="111"/>
      <c r="I6" s="111"/>
      <c r="J6" s="111" t="s">
        <v>54</v>
      </c>
      <c r="K6" s="111" t="s">
        <v>57</v>
      </c>
      <c r="L6" s="111" t="s">
        <v>407</v>
      </c>
      <c r="M6" s="111" t="s">
        <v>408</v>
      </c>
      <c r="N6" s="124" t="s">
        <v>409</v>
      </c>
      <c r="O6" s="125" t="s">
        <v>410</v>
      </c>
      <c r="P6" s="125"/>
      <c r="Q6" s="131"/>
      <c r="R6" s="125"/>
      <c r="S6" s="132"/>
      <c r="T6" s="112"/>
    </row>
    <row r="7" ht="54" customHeight="1" spans="1:20">
      <c r="A7" s="42"/>
      <c r="B7" s="112"/>
      <c r="C7" s="112"/>
      <c r="D7" s="112"/>
      <c r="E7" s="112"/>
      <c r="F7" s="112"/>
      <c r="G7" s="112"/>
      <c r="H7" s="113"/>
      <c r="I7" s="113"/>
      <c r="J7" s="113"/>
      <c r="K7" s="113" t="s">
        <v>56</v>
      </c>
      <c r="L7" s="113"/>
      <c r="M7" s="113"/>
      <c r="N7" s="126"/>
      <c r="O7" s="113" t="s">
        <v>56</v>
      </c>
      <c r="P7" s="113" t="s">
        <v>63</v>
      </c>
      <c r="Q7" s="112" t="s">
        <v>64</v>
      </c>
      <c r="R7" s="113" t="s">
        <v>65</v>
      </c>
      <c r="S7" s="126" t="s">
        <v>66</v>
      </c>
      <c r="T7" s="112" t="s">
        <v>67</v>
      </c>
    </row>
    <row r="8" ht="17.25" customHeight="1" spans="1:20">
      <c r="A8" s="43">
        <v>1</v>
      </c>
      <c r="B8" s="112">
        <v>2</v>
      </c>
      <c r="C8" s="43">
        <v>3</v>
      </c>
      <c r="D8" s="43">
        <v>4</v>
      </c>
      <c r="E8" s="112">
        <v>5</v>
      </c>
      <c r="F8" s="43">
        <v>6</v>
      </c>
      <c r="G8" s="43">
        <v>7</v>
      </c>
      <c r="H8" s="112">
        <v>8</v>
      </c>
      <c r="I8" s="43">
        <v>9</v>
      </c>
      <c r="J8" s="43">
        <v>10</v>
      </c>
      <c r="K8" s="112">
        <v>11</v>
      </c>
      <c r="L8" s="43">
        <v>12</v>
      </c>
      <c r="M8" s="43">
        <v>13</v>
      </c>
      <c r="N8" s="112">
        <v>14</v>
      </c>
      <c r="O8" s="43">
        <v>15</v>
      </c>
      <c r="P8" s="43">
        <v>16</v>
      </c>
      <c r="Q8" s="112">
        <v>17</v>
      </c>
      <c r="R8" s="43">
        <v>18</v>
      </c>
      <c r="S8" s="43">
        <v>19</v>
      </c>
      <c r="T8" s="43">
        <v>20</v>
      </c>
    </row>
    <row r="9" ht="21" customHeight="1" spans="1:20">
      <c r="A9" s="114"/>
      <c r="B9" s="115"/>
      <c r="C9" s="115"/>
      <c r="D9" s="115"/>
      <c r="E9" s="115"/>
      <c r="F9" s="115"/>
      <c r="G9" s="115"/>
      <c r="H9" s="116"/>
      <c r="I9" s="116"/>
      <c r="J9" s="102"/>
      <c r="K9" s="102"/>
      <c r="L9" s="102"/>
      <c r="M9" s="102"/>
      <c r="N9" s="102"/>
      <c r="O9" s="102"/>
      <c r="P9" s="102"/>
      <c r="Q9" s="102"/>
      <c r="R9" s="102"/>
      <c r="S9" s="102"/>
      <c r="T9" s="102"/>
    </row>
    <row r="10" ht="21" customHeight="1" spans="1:20">
      <c r="A10" s="117" t="s">
        <v>171</v>
      </c>
      <c r="B10" s="118"/>
      <c r="C10" s="118"/>
      <c r="D10" s="118"/>
      <c r="E10" s="118"/>
      <c r="F10" s="118"/>
      <c r="G10" s="118"/>
      <c r="H10" s="119"/>
      <c r="I10" s="127"/>
      <c r="J10" s="102"/>
      <c r="K10" s="102"/>
      <c r="L10" s="102"/>
      <c r="M10" s="102"/>
      <c r="N10" s="102"/>
      <c r="O10" s="102"/>
      <c r="P10" s="102"/>
      <c r="Q10" s="102"/>
      <c r="R10" s="102"/>
      <c r="S10" s="102"/>
      <c r="T10" s="102"/>
    </row>
    <row r="11" customHeight="1" spans="1:1">
      <c r="A11" t="s">
        <v>419</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A10" sqref="A10"/>
    </sheetView>
  </sheetViews>
  <sheetFormatPr defaultColWidth="9.14545454545454" defaultRowHeight="14.25" customHeight="1"/>
  <cols>
    <col min="1" max="1" width="37.7090909090909" customWidth="1"/>
    <col min="2" max="13" width="20" customWidth="1"/>
  </cols>
  <sheetData>
    <row r="1" customHeight="1" spans="1:13">
      <c r="A1" s="25"/>
      <c r="B1" s="25"/>
      <c r="C1" s="25"/>
      <c r="D1" s="25"/>
      <c r="E1" s="25"/>
      <c r="F1" s="25"/>
      <c r="G1" s="25"/>
      <c r="H1" s="25"/>
      <c r="I1" s="25"/>
      <c r="J1" s="25"/>
      <c r="K1" s="25"/>
      <c r="L1" s="25"/>
      <c r="M1" s="25"/>
    </row>
    <row r="2" ht="17.25" customHeight="1" spans="4:13">
      <c r="D2" s="94" t="s">
        <v>133</v>
      </c>
      <c r="M2" s="27" t="s">
        <v>420</v>
      </c>
    </row>
    <row r="3" ht="41.25" customHeight="1" spans="1:13">
      <c r="A3" s="95" t="str">
        <f>"2025"&amp;"年对下转移支付预算表"</f>
        <v>2025年对下转移支付预算表</v>
      </c>
      <c r="B3" s="28"/>
      <c r="C3" s="28"/>
      <c r="D3" s="28"/>
      <c r="E3" s="28"/>
      <c r="F3" s="28"/>
      <c r="G3" s="28"/>
      <c r="H3" s="28"/>
      <c r="I3" s="28"/>
      <c r="J3" s="28"/>
      <c r="K3" s="28"/>
      <c r="L3" s="28"/>
      <c r="M3" s="89"/>
    </row>
    <row r="4" ht="18" customHeight="1" spans="1:13">
      <c r="A4" s="96" t="str">
        <f>"单位名称："&amp;"中国共产主义青年团昆明市东川区委员会"</f>
        <v>单位名称：中国共产主义青年团昆明市东川区委员会</v>
      </c>
      <c r="B4" s="97"/>
      <c r="C4" s="97"/>
      <c r="D4" s="98"/>
      <c r="E4" s="99"/>
      <c r="F4" s="99"/>
      <c r="G4" s="99"/>
      <c r="H4" s="99"/>
      <c r="I4" s="99"/>
      <c r="M4" s="32" t="s">
        <v>0</v>
      </c>
    </row>
    <row r="5" ht="19.5" customHeight="1" spans="1:13">
      <c r="A5" s="52" t="s">
        <v>421</v>
      </c>
      <c r="B5" s="35" t="s">
        <v>188</v>
      </c>
      <c r="C5" s="36"/>
      <c r="D5" s="36"/>
      <c r="E5" s="35" t="s">
        <v>422</v>
      </c>
      <c r="F5" s="36"/>
      <c r="G5" s="36"/>
      <c r="H5" s="36"/>
      <c r="I5" s="36"/>
      <c r="J5" s="36"/>
      <c r="K5" s="36"/>
      <c r="L5" s="36"/>
      <c r="M5" s="103"/>
    </row>
    <row r="6" ht="40.5" customHeight="1" spans="1:13">
      <c r="A6" s="43"/>
      <c r="B6" s="53" t="s">
        <v>54</v>
      </c>
      <c r="C6" s="34" t="s">
        <v>57</v>
      </c>
      <c r="D6" s="100" t="s">
        <v>407</v>
      </c>
      <c r="E6" s="72"/>
      <c r="F6" s="72"/>
      <c r="G6" s="72"/>
      <c r="H6" s="72"/>
      <c r="I6" s="72"/>
      <c r="J6" s="72"/>
      <c r="K6" s="72"/>
      <c r="L6" s="72"/>
      <c r="M6" s="104"/>
    </row>
    <row r="7" ht="19.5" customHeight="1" spans="1:13">
      <c r="A7" s="44">
        <v>1</v>
      </c>
      <c r="B7" s="44">
        <v>2</v>
      </c>
      <c r="C7" s="44">
        <v>3</v>
      </c>
      <c r="D7" s="101">
        <v>4</v>
      </c>
      <c r="E7" s="60">
        <v>5</v>
      </c>
      <c r="F7" s="44">
        <v>6</v>
      </c>
      <c r="G7" s="44">
        <v>7</v>
      </c>
      <c r="H7" s="101">
        <v>8</v>
      </c>
      <c r="I7" s="44">
        <v>9</v>
      </c>
      <c r="J7" s="44">
        <v>10</v>
      </c>
      <c r="K7" s="44">
        <v>11</v>
      </c>
      <c r="L7" s="44">
        <v>13</v>
      </c>
      <c r="M7" s="60">
        <v>24</v>
      </c>
    </row>
    <row r="8" ht="19.5" customHeight="1" spans="1:13">
      <c r="A8" s="54"/>
      <c r="B8" s="102"/>
      <c r="C8" s="102"/>
      <c r="D8" s="102"/>
      <c r="E8" s="102"/>
      <c r="F8" s="102"/>
      <c r="G8" s="102"/>
      <c r="H8" s="102"/>
      <c r="I8" s="102"/>
      <c r="J8" s="102"/>
      <c r="K8" s="102"/>
      <c r="L8" s="102"/>
      <c r="M8" s="102"/>
    </row>
    <row r="9" ht="19.5" customHeight="1" spans="1:13">
      <c r="A9" s="92"/>
      <c r="B9" s="102"/>
      <c r="C9" s="102"/>
      <c r="D9" s="102"/>
      <c r="E9" s="102"/>
      <c r="F9" s="102"/>
      <c r="G9" s="102"/>
      <c r="H9" s="102"/>
      <c r="I9" s="102"/>
      <c r="J9" s="102"/>
      <c r="K9" s="102"/>
      <c r="L9" s="102"/>
      <c r="M9" s="102"/>
    </row>
    <row r="10" customHeight="1" spans="1:1">
      <c r="A10" t="s">
        <v>423</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25"/>
      <c r="B1" s="25"/>
      <c r="C1" s="25"/>
      <c r="D1" s="25"/>
      <c r="E1" s="25"/>
      <c r="F1" s="25"/>
      <c r="G1" s="25"/>
      <c r="H1" s="25"/>
      <c r="I1" s="25"/>
      <c r="J1" s="25"/>
    </row>
    <row r="2" ht="16.5" customHeight="1" spans="4:10">
      <c r="D2" t="s">
        <v>133</v>
      </c>
      <c r="J2" s="27" t="s">
        <v>424</v>
      </c>
    </row>
    <row r="3" ht="41.25" customHeight="1" spans="1:10">
      <c r="A3" s="88" t="str">
        <f>"2025"&amp;"年对下转移支付绩效目标表"</f>
        <v>2025年对下转移支付绩效目标表</v>
      </c>
      <c r="B3" s="28"/>
      <c r="C3" s="28"/>
      <c r="D3" s="28"/>
      <c r="E3" s="28"/>
      <c r="F3" s="89"/>
      <c r="G3" s="28"/>
      <c r="H3" s="89"/>
      <c r="I3" s="89"/>
      <c r="J3" s="28"/>
    </row>
    <row r="4" ht="17.25" customHeight="1" spans="1:1">
      <c r="A4" s="29" t="str">
        <f>"单位名称："&amp;"中国共产主义青年团昆明市东川区委员会"</f>
        <v>单位名称：中国共产主义青年团昆明市东川区委员会</v>
      </c>
    </row>
    <row r="5" ht="44.25" customHeight="1" spans="1:10">
      <c r="A5" s="90" t="s">
        <v>421</v>
      </c>
      <c r="B5" s="90" t="s">
        <v>280</v>
      </c>
      <c r="C5" s="90" t="s">
        <v>281</v>
      </c>
      <c r="D5" s="90" t="s">
        <v>282</v>
      </c>
      <c r="E5" s="90" t="s">
        <v>283</v>
      </c>
      <c r="F5" s="91" t="s">
        <v>284</v>
      </c>
      <c r="G5" s="90" t="s">
        <v>285</v>
      </c>
      <c r="H5" s="91" t="s">
        <v>286</v>
      </c>
      <c r="I5" s="91" t="s">
        <v>287</v>
      </c>
      <c r="J5" s="90" t="s">
        <v>288</v>
      </c>
    </row>
    <row r="6" ht="14.25" customHeight="1" spans="1:10">
      <c r="A6" s="90">
        <v>1</v>
      </c>
      <c r="B6" s="90">
        <v>2</v>
      </c>
      <c r="C6" s="90">
        <v>3</v>
      </c>
      <c r="D6" s="90">
        <v>4</v>
      </c>
      <c r="E6" s="90">
        <v>5</v>
      </c>
      <c r="F6" s="91">
        <v>6</v>
      </c>
      <c r="G6" s="90">
        <v>7</v>
      </c>
      <c r="H6" s="91">
        <v>8</v>
      </c>
      <c r="I6" s="91">
        <v>9</v>
      </c>
      <c r="J6" s="90">
        <v>10</v>
      </c>
    </row>
    <row r="7" ht="42" customHeight="1" spans="1:10">
      <c r="A7" s="54"/>
      <c r="B7" s="92"/>
      <c r="C7" s="92"/>
      <c r="D7" s="92"/>
      <c r="E7" s="78"/>
      <c r="F7" s="93"/>
      <c r="G7" s="78"/>
      <c r="H7" s="93"/>
      <c r="I7" s="93"/>
      <c r="J7" s="78"/>
    </row>
    <row r="8" ht="42" customHeight="1" spans="1:10">
      <c r="A8" s="54"/>
      <c r="B8" s="45"/>
      <c r="C8" s="45"/>
      <c r="D8" s="45"/>
      <c r="E8" s="54"/>
      <c r="F8" s="45"/>
      <c r="G8" s="54"/>
      <c r="H8" s="45"/>
      <c r="I8" s="45"/>
      <c r="J8" s="54"/>
    </row>
    <row r="9" customHeight="1" spans="1:1">
      <c r="A9" t="s">
        <v>425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5" sqref="C15"/>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25"/>
      <c r="B1" s="25"/>
      <c r="C1" s="25"/>
      <c r="D1" s="25"/>
      <c r="E1" s="25"/>
      <c r="F1" s="25"/>
      <c r="G1" s="25"/>
      <c r="H1" s="25"/>
      <c r="I1" s="25"/>
    </row>
    <row r="2" customHeight="1" spans="1:9">
      <c r="A2" s="62" t="s">
        <v>426</v>
      </c>
      <c r="B2" s="63"/>
      <c r="C2" s="63"/>
      <c r="D2" s="64"/>
      <c r="E2" s="64"/>
      <c r="F2" s="64"/>
      <c r="G2" s="63"/>
      <c r="H2" s="63"/>
      <c r="I2" s="64"/>
    </row>
    <row r="3" ht="41.25" customHeight="1" spans="1:9">
      <c r="A3" s="65" t="str">
        <f>"2025"&amp;"年新增资产配置预算表"</f>
        <v>2025年新增资产配置预算表</v>
      </c>
      <c r="B3" s="66"/>
      <c r="C3" s="66"/>
      <c r="D3" s="67"/>
      <c r="E3" s="67"/>
      <c r="F3" s="67"/>
      <c r="G3" s="66"/>
      <c r="H3" s="66"/>
      <c r="I3" s="67"/>
    </row>
    <row r="4" customHeight="1" spans="1:9">
      <c r="A4" s="68" t="str">
        <f>"单位名称："&amp;"中国共产主义青年团昆明市东川区委员会"</f>
        <v>单位名称：中国共产主义青年团昆明市东川区委员会</v>
      </c>
      <c r="B4" s="69"/>
      <c r="C4" s="69"/>
      <c r="D4" s="70"/>
      <c r="F4" s="67"/>
      <c r="G4" s="66"/>
      <c r="H4" s="66"/>
      <c r="I4" s="87" t="s">
        <v>0</v>
      </c>
    </row>
    <row r="5" ht="28.5" customHeight="1" spans="1:9">
      <c r="A5" s="71" t="s">
        <v>180</v>
      </c>
      <c r="B5" s="72" t="s">
        <v>181</v>
      </c>
      <c r="C5" s="73" t="s">
        <v>427</v>
      </c>
      <c r="D5" s="71" t="s">
        <v>428</v>
      </c>
      <c r="E5" s="71" t="s">
        <v>429</v>
      </c>
      <c r="F5" s="71" t="s">
        <v>430</v>
      </c>
      <c r="G5" s="72" t="s">
        <v>431</v>
      </c>
      <c r="H5" s="60"/>
      <c r="I5" s="71"/>
    </row>
    <row r="6" ht="21" customHeight="1" spans="1:9">
      <c r="A6" s="73"/>
      <c r="B6" s="74"/>
      <c r="C6" s="74"/>
      <c r="D6" s="75"/>
      <c r="E6" s="74"/>
      <c r="F6" s="74"/>
      <c r="G6" s="72" t="s">
        <v>405</v>
      </c>
      <c r="H6" s="72" t="s">
        <v>432</v>
      </c>
      <c r="I6" s="72" t="s">
        <v>433</v>
      </c>
    </row>
    <row r="7" ht="17.25" customHeight="1" spans="1:9">
      <c r="A7" s="76" t="s">
        <v>82</v>
      </c>
      <c r="B7" s="77" t="s">
        <v>83</v>
      </c>
      <c r="C7" s="76" t="s">
        <v>84</v>
      </c>
      <c r="D7" s="78" t="s">
        <v>85</v>
      </c>
      <c r="E7" s="76" t="s">
        <v>86</v>
      </c>
      <c r="F7" s="77" t="s">
        <v>87</v>
      </c>
      <c r="G7" s="79" t="s">
        <v>88</v>
      </c>
      <c r="H7" s="78" t="s">
        <v>89</v>
      </c>
      <c r="I7" s="78">
        <v>9</v>
      </c>
    </row>
    <row r="8" ht="19.5" customHeight="1" spans="1:9">
      <c r="A8" s="80"/>
      <c r="B8" s="56"/>
      <c r="C8" s="56"/>
      <c r="D8" s="54"/>
      <c r="E8" s="45"/>
      <c r="F8" s="79"/>
      <c r="G8" s="81"/>
      <c r="H8" s="82"/>
      <c r="I8" s="82"/>
    </row>
    <row r="9" ht="19.5" customHeight="1" spans="1:9">
      <c r="A9" s="83" t="s">
        <v>54</v>
      </c>
      <c r="B9" s="84"/>
      <c r="C9" s="84"/>
      <c r="D9" s="85"/>
      <c r="E9" s="86"/>
      <c r="F9" s="86"/>
      <c r="G9" s="81"/>
      <c r="H9" s="82"/>
      <c r="I9" s="82"/>
    </row>
    <row r="10" customHeight="1" spans="1:1">
      <c r="A10" t="s">
        <v>434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F15" sqref="F15"/>
    </sheetView>
  </sheetViews>
  <sheetFormatPr defaultColWidth="9.14545454545454" defaultRowHeight="14.25" customHeight="1"/>
  <cols>
    <col min="1" max="1" width="19.2818181818182" customWidth="1"/>
    <col min="2" max="2" width="33.8454545454545" customWidth="1"/>
    <col min="3" max="3" width="23.8545454545455" customWidth="1"/>
    <col min="4" max="4" width="11.1454545454545" customWidth="1"/>
    <col min="5" max="5" width="17.7090909090909" customWidth="1"/>
    <col min="6" max="6" width="9.85454545454546" customWidth="1"/>
    <col min="7" max="7" width="17.7090909090909" customWidth="1"/>
    <col min="8" max="11" width="23.1454545454545" customWidth="1"/>
  </cols>
  <sheetData>
    <row r="1" customHeight="1" spans="1:11">
      <c r="A1" s="25"/>
      <c r="B1" s="25"/>
      <c r="C1" s="25"/>
      <c r="D1" s="25"/>
      <c r="E1" s="25"/>
      <c r="F1" s="25"/>
      <c r="G1" s="25"/>
      <c r="H1" s="25"/>
      <c r="I1" s="25"/>
      <c r="J1" s="25"/>
      <c r="K1" s="25"/>
    </row>
    <row r="2" customHeight="1" spans="4:11">
      <c r="D2" s="26" t="s">
        <v>133</v>
      </c>
      <c r="E2" s="26"/>
      <c r="F2" s="26"/>
      <c r="G2" s="26"/>
      <c r="K2" s="27" t="s">
        <v>435</v>
      </c>
    </row>
    <row r="3" ht="41.25" customHeight="1" spans="1:11">
      <c r="A3" s="28" t="str">
        <f>"2025"&amp;"年上级补助项目支出预算表"</f>
        <v>2025年上级补助项目支出预算表</v>
      </c>
      <c r="B3" s="28"/>
      <c r="C3" s="28"/>
      <c r="D3" s="28"/>
      <c r="E3" s="28"/>
      <c r="F3" s="28"/>
      <c r="G3" s="28"/>
      <c r="H3" s="28"/>
      <c r="I3" s="28"/>
      <c r="J3" s="28"/>
      <c r="K3" s="28"/>
    </row>
    <row r="4" ht="13.5" customHeight="1" spans="1:11">
      <c r="A4" s="29" t="str">
        <f>"单位名称："&amp;"中国共产主义青年团昆明市东川区委员会"</f>
        <v>单位名称：中国共产主义青年团昆明市东川区委员会</v>
      </c>
      <c r="B4" s="30"/>
      <c r="C4" s="30"/>
      <c r="D4" s="30"/>
      <c r="E4" s="30"/>
      <c r="F4" s="30"/>
      <c r="G4" s="30"/>
      <c r="H4" s="31"/>
      <c r="I4" s="31"/>
      <c r="J4" s="31"/>
      <c r="K4" s="32" t="s">
        <v>0</v>
      </c>
    </row>
    <row r="5" ht="21.75" customHeight="1" spans="1:11">
      <c r="A5" s="33" t="s">
        <v>253</v>
      </c>
      <c r="B5" s="33" t="s">
        <v>183</v>
      </c>
      <c r="C5" s="33" t="s">
        <v>254</v>
      </c>
      <c r="D5" s="34" t="s">
        <v>184</v>
      </c>
      <c r="E5" s="34" t="s">
        <v>185</v>
      </c>
      <c r="F5" s="34" t="s">
        <v>255</v>
      </c>
      <c r="G5" s="34" t="s">
        <v>256</v>
      </c>
      <c r="H5" s="52" t="s">
        <v>54</v>
      </c>
      <c r="I5" s="35" t="s">
        <v>436</v>
      </c>
      <c r="J5" s="36"/>
      <c r="K5" s="37"/>
    </row>
    <row r="6" ht="21.75" customHeight="1" spans="1:11">
      <c r="A6" s="38"/>
      <c r="B6" s="38"/>
      <c r="C6" s="38"/>
      <c r="D6" s="39"/>
      <c r="E6" s="39"/>
      <c r="F6" s="39"/>
      <c r="G6" s="39"/>
      <c r="H6" s="53"/>
      <c r="I6" s="34" t="s">
        <v>57</v>
      </c>
      <c r="J6" s="34" t="s">
        <v>58</v>
      </c>
      <c r="K6" s="34" t="s">
        <v>59</v>
      </c>
    </row>
    <row r="7" ht="40.5" customHeight="1" spans="1:11">
      <c r="A7" s="41"/>
      <c r="B7" s="41"/>
      <c r="C7" s="41"/>
      <c r="D7" s="42"/>
      <c r="E7" s="42"/>
      <c r="F7" s="42"/>
      <c r="G7" s="42"/>
      <c r="H7" s="43"/>
      <c r="I7" s="42" t="s">
        <v>56</v>
      </c>
      <c r="J7" s="42"/>
      <c r="K7" s="42"/>
    </row>
    <row r="8" ht="15" customHeight="1" spans="1:11">
      <c r="A8" s="44">
        <v>1</v>
      </c>
      <c r="B8" s="44">
        <v>2</v>
      </c>
      <c r="C8" s="44">
        <v>3</v>
      </c>
      <c r="D8" s="44">
        <v>4</v>
      </c>
      <c r="E8" s="44">
        <v>5</v>
      </c>
      <c r="F8" s="44">
        <v>6</v>
      </c>
      <c r="G8" s="44">
        <v>7</v>
      </c>
      <c r="H8" s="44">
        <v>8</v>
      </c>
      <c r="I8" s="44">
        <v>9</v>
      </c>
      <c r="J8" s="60">
        <v>10</v>
      </c>
      <c r="K8" s="60">
        <v>11</v>
      </c>
    </row>
    <row r="9" ht="18.75" customHeight="1" spans="1:11">
      <c r="A9" s="54"/>
      <c r="B9" s="45" t="s">
        <v>267</v>
      </c>
      <c r="C9" s="54"/>
      <c r="D9" s="54"/>
      <c r="E9" s="54"/>
      <c r="F9" s="54"/>
      <c r="G9" s="54"/>
      <c r="H9" s="55">
        <v>224000</v>
      </c>
      <c r="I9" s="61">
        <v>224000</v>
      </c>
      <c r="J9" s="61"/>
      <c r="K9" s="55"/>
    </row>
    <row r="10" ht="18.75" customHeight="1" spans="1:11">
      <c r="A10" s="56" t="s">
        <v>259</v>
      </c>
      <c r="B10" s="45" t="s">
        <v>267</v>
      </c>
      <c r="C10" s="45" t="s">
        <v>69</v>
      </c>
      <c r="D10" s="45" t="s">
        <v>103</v>
      </c>
      <c r="E10" s="45" t="s">
        <v>104</v>
      </c>
      <c r="F10" s="45" t="s">
        <v>268</v>
      </c>
      <c r="G10" s="45" t="s">
        <v>269</v>
      </c>
      <c r="H10" s="47">
        <v>224000</v>
      </c>
      <c r="I10" s="47">
        <v>224000</v>
      </c>
      <c r="J10" s="47"/>
      <c r="K10" s="55"/>
    </row>
    <row r="11" ht="18.75" customHeight="1" spans="1:11">
      <c r="A11" s="57" t="s">
        <v>171</v>
      </c>
      <c r="B11" s="58"/>
      <c r="C11" s="58"/>
      <c r="D11" s="58"/>
      <c r="E11" s="58"/>
      <c r="F11" s="58"/>
      <c r="G11" s="59"/>
      <c r="H11" s="47">
        <v>224000</v>
      </c>
      <c r="I11" s="47">
        <v>224000</v>
      </c>
      <c r="J11" s="47"/>
      <c r="K11" s="55"/>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G2" sqref="G2"/>
    </sheetView>
  </sheetViews>
  <sheetFormatPr defaultColWidth="9.14545454545454" defaultRowHeight="14.25" customHeight="1" outlineLevelCol="6"/>
  <cols>
    <col min="1" max="1" width="35.2818181818182" customWidth="1"/>
    <col min="2" max="4" width="28" customWidth="1"/>
    <col min="5" max="7" width="23.8545454545455" customWidth="1"/>
  </cols>
  <sheetData>
    <row r="1" customHeight="1" spans="1:7">
      <c r="A1" s="25"/>
      <c r="B1" s="25"/>
      <c r="C1" s="25"/>
      <c r="D1" s="25"/>
      <c r="E1" s="25"/>
      <c r="F1" s="25"/>
      <c r="G1" s="25"/>
    </row>
    <row r="2" ht="13.5" customHeight="1" spans="4:7">
      <c r="D2" s="26" t="s">
        <v>133</v>
      </c>
      <c r="G2" s="27" t="s">
        <v>437</v>
      </c>
    </row>
    <row r="3" ht="41.25" customHeight="1" spans="1:7">
      <c r="A3" s="28" t="str">
        <f>"2025"&amp;"年部门项目中期规划预算表"</f>
        <v>2025年部门项目中期规划预算表</v>
      </c>
      <c r="B3" s="28"/>
      <c r="C3" s="28"/>
      <c r="D3" s="28"/>
      <c r="E3" s="28"/>
      <c r="F3" s="28"/>
      <c r="G3" s="28"/>
    </row>
    <row r="4" ht="13.5" customHeight="1" spans="1:7">
      <c r="A4" s="29" t="str">
        <f>"单位名称："&amp;"中国共产主义青年团昆明市东川区委员会"</f>
        <v>单位名称：中国共产主义青年团昆明市东川区委员会</v>
      </c>
      <c r="B4" s="30"/>
      <c r="C4" s="30"/>
      <c r="D4" s="30"/>
      <c r="E4" s="31"/>
      <c r="F4" s="31"/>
      <c r="G4" s="32" t="s">
        <v>0</v>
      </c>
    </row>
    <row r="5" ht="21.75" customHeight="1" spans="1:7">
      <c r="A5" s="33" t="s">
        <v>254</v>
      </c>
      <c r="B5" s="33" t="s">
        <v>253</v>
      </c>
      <c r="C5" s="33" t="s">
        <v>183</v>
      </c>
      <c r="D5" s="34" t="s">
        <v>438</v>
      </c>
      <c r="E5" s="35" t="s">
        <v>57</v>
      </c>
      <c r="F5" s="36"/>
      <c r="G5" s="37"/>
    </row>
    <row r="6" ht="21.75" customHeight="1" spans="1:7">
      <c r="A6" s="38"/>
      <c r="B6" s="38"/>
      <c r="C6" s="38"/>
      <c r="D6" s="39"/>
      <c r="E6" s="40" t="str">
        <f>"2025"&amp;"年"</f>
        <v>2025年</v>
      </c>
      <c r="F6" s="34" t="str">
        <f>("2025"+1)&amp;"年"</f>
        <v>2026年</v>
      </c>
      <c r="G6" s="34" t="str">
        <f>("2025"+2)&amp;"年"</f>
        <v>2027年</v>
      </c>
    </row>
    <row r="7" ht="40.5" customHeight="1" spans="1:7">
      <c r="A7" s="41"/>
      <c r="B7" s="41"/>
      <c r="C7" s="41"/>
      <c r="D7" s="42"/>
      <c r="E7" s="43"/>
      <c r="F7" s="42" t="s">
        <v>56</v>
      </c>
      <c r="G7" s="42"/>
    </row>
    <row r="8" ht="15" customHeight="1" spans="1:7">
      <c r="A8" s="44">
        <v>1</v>
      </c>
      <c r="B8" s="44">
        <v>2</v>
      </c>
      <c r="C8" s="44">
        <v>3</v>
      </c>
      <c r="D8" s="44">
        <v>4</v>
      </c>
      <c r="E8" s="44">
        <v>5</v>
      </c>
      <c r="F8" s="44">
        <v>6</v>
      </c>
      <c r="G8" s="44">
        <v>7</v>
      </c>
    </row>
    <row r="9" ht="17.25" customHeight="1" spans="1:7">
      <c r="A9" s="45" t="s">
        <v>69</v>
      </c>
      <c r="B9" s="46"/>
      <c r="C9" s="46"/>
      <c r="D9" s="45"/>
      <c r="E9" s="47">
        <v>1415254.87</v>
      </c>
      <c r="F9" s="47"/>
      <c r="G9" s="47"/>
    </row>
    <row r="10" ht="18.75" customHeight="1" spans="1:7">
      <c r="A10" s="45"/>
      <c r="B10" s="45" t="s">
        <v>439</v>
      </c>
      <c r="C10" s="45" t="s">
        <v>261</v>
      </c>
      <c r="D10" s="45" t="s">
        <v>440</v>
      </c>
      <c r="E10" s="47">
        <v>40000</v>
      </c>
      <c r="F10" s="47"/>
      <c r="G10" s="47"/>
    </row>
    <row r="11" ht="18.75" customHeight="1" spans="1:7">
      <c r="A11" s="48"/>
      <c r="B11" s="45" t="s">
        <v>439</v>
      </c>
      <c r="C11" s="45" t="s">
        <v>265</v>
      </c>
      <c r="D11" s="45" t="s">
        <v>440</v>
      </c>
      <c r="E11" s="47">
        <v>105900</v>
      </c>
      <c r="F11" s="47"/>
      <c r="G11" s="47"/>
    </row>
    <row r="12" ht="18.75" customHeight="1" spans="1:7">
      <c r="A12" s="48"/>
      <c r="B12" s="45" t="s">
        <v>439</v>
      </c>
      <c r="C12" s="45" t="s">
        <v>267</v>
      </c>
      <c r="D12" s="45" t="s">
        <v>440</v>
      </c>
      <c r="E12" s="47">
        <v>224000</v>
      </c>
      <c r="F12" s="47"/>
      <c r="G12" s="47"/>
    </row>
    <row r="13" ht="18.75" customHeight="1" spans="1:7">
      <c r="A13" s="48"/>
      <c r="B13" s="45" t="s">
        <v>441</v>
      </c>
      <c r="C13" s="45" t="s">
        <v>272</v>
      </c>
      <c r="D13" s="45" t="s">
        <v>440</v>
      </c>
      <c r="E13" s="47">
        <v>794013.33</v>
      </c>
      <c r="F13" s="47"/>
      <c r="G13" s="47"/>
    </row>
    <row r="14" ht="18.75" customHeight="1" spans="1:7">
      <c r="A14" s="48"/>
      <c r="B14" s="45" t="s">
        <v>441</v>
      </c>
      <c r="C14" s="45" t="s">
        <v>276</v>
      </c>
      <c r="D14" s="45" t="s">
        <v>440</v>
      </c>
      <c r="E14" s="47">
        <v>10300</v>
      </c>
      <c r="F14" s="47"/>
      <c r="G14" s="47"/>
    </row>
    <row r="15" ht="18.75" customHeight="1" spans="1:7">
      <c r="A15" s="48"/>
      <c r="B15" s="45" t="s">
        <v>441</v>
      </c>
      <c r="C15" s="45" t="s">
        <v>278</v>
      </c>
      <c r="D15" s="45" t="s">
        <v>440</v>
      </c>
      <c r="E15" s="47">
        <v>241041.54</v>
      </c>
      <c r="F15" s="47"/>
      <c r="G15" s="47"/>
    </row>
    <row r="16" ht="18.75" customHeight="1" spans="1:7">
      <c r="A16" s="49" t="s">
        <v>54</v>
      </c>
      <c r="B16" s="50" t="s">
        <v>442</v>
      </c>
      <c r="C16" s="50"/>
      <c r="D16" s="51"/>
      <c r="E16" s="47">
        <v>1415254.87</v>
      </c>
      <c r="F16" s="47"/>
      <c r="G16" s="47"/>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opLeftCell="C4" workbookViewId="0">
      <selection activeCell="C13" sqref="C13:E13"/>
    </sheetView>
  </sheetViews>
  <sheetFormatPr defaultColWidth="8.9" defaultRowHeight="14"/>
  <cols>
    <col min="1" max="1" width="15.9" style="4" customWidth="1"/>
    <col min="2" max="2" width="20.4545454545455" style="4" customWidth="1"/>
    <col min="3" max="3" width="13.4363636363636" style="4" customWidth="1"/>
    <col min="4" max="4" width="12.2636363636364" style="4" customWidth="1"/>
    <col min="5" max="5" width="27.6363636363636" style="4" customWidth="1"/>
    <col min="6" max="6" width="12.0818181818182" style="4" customWidth="1"/>
    <col min="7" max="7" width="14.3636363636364" style="4" customWidth="1"/>
    <col min="8" max="9" width="18.7090909090909" style="4" customWidth="1"/>
    <col min="10" max="10" width="20.9" style="4" customWidth="1"/>
    <col min="11" max="11" width="15.4454545454545" style="4" customWidth="1"/>
    <col min="12" max="12" width="18.4363636363636" style="4" customWidth="1"/>
    <col min="13" max="13" width="19.5272727272727" style="4" customWidth="1"/>
    <col min="14" max="16384" width="8.9" style="1"/>
  </cols>
  <sheetData>
    <row r="1" s="1" customFormat="1" ht="81" customHeight="1" spans="1:13">
      <c r="A1" s="5" t="s">
        <v>443</v>
      </c>
      <c r="B1" s="5"/>
      <c r="C1" s="5"/>
      <c r="D1" s="5"/>
      <c r="E1" s="5"/>
      <c r="F1" s="5"/>
      <c r="G1" s="5"/>
      <c r="H1" s="5"/>
      <c r="I1" s="5"/>
      <c r="J1" s="5"/>
      <c r="K1" s="5"/>
      <c r="L1" s="5"/>
      <c r="M1" s="5"/>
    </row>
    <row r="2" s="1" customFormat="1" ht="30" customHeight="1" spans="1:13">
      <c r="A2" s="6" t="s">
        <v>444</v>
      </c>
      <c r="B2" s="7" t="s">
        <v>69</v>
      </c>
      <c r="C2" s="7"/>
      <c r="D2" s="7"/>
      <c r="E2" s="7"/>
      <c r="F2" s="7"/>
      <c r="G2" s="7"/>
      <c r="H2" s="7"/>
      <c r="I2" s="7"/>
      <c r="J2" s="7"/>
      <c r="K2" s="7"/>
      <c r="L2" s="7"/>
      <c r="M2" s="7"/>
    </row>
    <row r="3" s="1" customFormat="1" ht="32.15" customHeight="1" spans="1:13">
      <c r="A3" s="6" t="s">
        <v>445</v>
      </c>
      <c r="B3" s="6"/>
      <c r="C3" s="6"/>
      <c r="D3" s="6"/>
      <c r="E3" s="6"/>
      <c r="F3" s="6"/>
      <c r="G3" s="6"/>
      <c r="H3" s="6"/>
      <c r="I3" s="6"/>
      <c r="J3" s="6" t="s">
        <v>446</v>
      </c>
      <c r="K3" s="6"/>
      <c r="L3" s="6"/>
      <c r="M3" s="6"/>
    </row>
    <row r="4" s="1" customFormat="1" ht="100" customHeight="1" spans="1:13">
      <c r="A4" s="6" t="s">
        <v>447</v>
      </c>
      <c r="B4" s="8" t="s">
        <v>448</v>
      </c>
      <c r="C4" s="9" t="s">
        <v>449</v>
      </c>
      <c r="D4" s="9"/>
      <c r="E4" s="9"/>
      <c r="F4" s="9"/>
      <c r="G4" s="9"/>
      <c r="H4" s="9"/>
      <c r="I4" s="9"/>
      <c r="J4" s="8"/>
      <c r="K4" s="8"/>
      <c r="L4" s="8"/>
      <c r="M4" s="8"/>
    </row>
    <row r="5" s="1" customFormat="1" ht="100" customHeight="1" spans="1:13">
      <c r="A5" s="6"/>
      <c r="B5" s="10" t="s">
        <v>450</v>
      </c>
      <c r="C5" s="9" t="s">
        <v>451</v>
      </c>
      <c r="D5" s="9"/>
      <c r="E5" s="9"/>
      <c r="F5" s="9"/>
      <c r="G5" s="9"/>
      <c r="H5" s="9"/>
      <c r="I5" s="9"/>
      <c r="J5" s="8"/>
      <c r="K5" s="8"/>
      <c r="L5" s="8"/>
      <c r="M5" s="8"/>
    </row>
    <row r="6" s="1" customFormat="1" ht="75" customHeight="1" spans="1:13">
      <c r="A6" s="8" t="s">
        <v>452</v>
      </c>
      <c r="B6" s="11" t="s">
        <v>453</v>
      </c>
      <c r="C6" s="12" t="s">
        <v>454</v>
      </c>
      <c r="D6" s="12"/>
      <c r="E6" s="12"/>
      <c r="F6" s="12"/>
      <c r="G6" s="12"/>
      <c r="H6" s="12"/>
      <c r="I6" s="12"/>
      <c r="J6" s="24"/>
      <c r="K6" s="24"/>
      <c r="L6" s="24"/>
      <c r="M6" s="24"/>
    </row>
    <row r="7" s="1" customFormat="1" ht="32.15" customHeight="1" spans="1:13">
      <c r="A7" s="13" t="s">
        <v>455</v>
      </c>
      <c r="B7" s="13"/>
      <c r="C7" s="13"/>
      <c r="D7" s="13"/>
      <c r="E7" s="13"/>
      <c r="F7" s="13"/>
      <c r="G7" s="13"/>
      <c r="H7" s="13"/>
      <c r="I7" s="13"/>
      <c r="J7" s="13"/>
      <c r="K7" s="13"/>
      <c r="L7" s="13"/>
      <c r="M7" s="13"/>
    </row>
    <row r="8" s="1" customFormat="1" ht="32.15" customHeight="1" spans="1:13">
      <c r="A8" s="8" t="s">
        <v>456</v>
      </c>
      <c r="B8" s="8"/>
      <c r="C8" s="6" t="s">
        <v>457</v>
      </c>
      <c r="D8" s="6"/>
      <c r="E8" s="6"/>
      <c r="F8" s="6" t="s">
        <v>458</v>
      </c>
      <c r="G8" s="6"/>
      <c r="H8" s="14" t="s">
        <v>442</v>
      </c>
      <c r="I8" s="14"/>
      <c r="J8" s="14"/>
      <c r="K8" s="14" t="s">
        <v>442</v>
      </c>
      <c r="L8" s="14"/>
      <c r="M8" s="14"/>
    </row>
    <row r="9" s="1" customFormat="1" ht="32.15" customHeight="1" spans="1:13">
      <c r="A9" s="8"/>
      <c r="B9" s="8"/>
      <c r="C9" s="6"/>
      <c r="D9" s="6"/>
      <c r="E9" s="6"/>
      <c r="F9" s="6"/>
      <c r="G9" s="6"/>
      <c r="H9" s="8" t="s">
        <v>459</v>
      </c>
      <c r="I9" s="8" t="s">
        <v>460</v>
      </c>
      <c r="J9" s="8" t="s">
        <v>461</v>
      </c>
      <c r="K9" s="8" t="s">
        <v>459</v>
      </c>
      <c r="L9" s="8" t="s">
        <v>460</v>
      </c>
      <c r="M9" s="8" t="s">
        <v>461</v>
      </c>
    </row>
    <row r="10" s="1" customFormat="1" ht="34.15" customHeight="1" spans="1:13">
      <c r="A10" s="9" t="s">
        <v>54</v>
      </c>
      <c r="B10" s="9"/>
      <c r="C10" s="9" t="s">
        <v>442</v>
      </c>
      <c r="D10" s="9"/>
      <c r="E10" s="9"/>
      <c r="F10" s="9" t="s">
        <v>442</v>
      </c>
      <c r="G10" s="9"/>
      <c r="H10" s="15">
        <v>2445916.13</v>
      </c>
      <c r="I10" s="15">
        <v>2221916.13</v>
      </c>
      <c r="J10" s="15">
        <v>224000</v>
      </c>
      <c r="K10" s="15">
        <v>2445916.13</v>
      </c>
      <c r="L10" s="15">
        <v>2221916.13</v>
      </c>
      <c r="M10" s="15">
        <v>224000</v>
      </c>
    </row>
    <row r="11" s="1" customFormat="1" ht="34.15" customHeight="1" spans="1:13">
      <c r="A11" s="9" t="s">
        <v>462</v>
      </c>
      <c r="B11" s="16"/>
      <c r="C11" s="9" t="s">
        <v>463</v>
      </c>
      <c r="D11" s="17"/>
      <c r="E11" s="16"/>
      <c r="F11" s="9" t="s">
        <v>464</v>
      </c>
      <c r="G11" s="16"/>
      <c r="H11" s="15">
        <v>1030661.26</v>
      </c>
      <c r="I11" s="15">
        <v>1030661.26</v>
      </c>
      <c r="J11" s="15">
        <v>0</v>
      </c>
      <c r="K11" s="15">
        <v>1030661.26</v>
      </c>
      <c r="L11" s="15">
        <v>1030661.26</v>
      </c>
      <c r="M11" s="15">
        <v>0</v>
      </c>
    </row>
    <row r="12" s="1" customFormat="1" ht="34.15" customHeight="1" spans="1:13">
      <c r="A12" s="9" t="s">
        <v>465</v>
      </c>
      <c r="B12" s="16"/>
      <c r="C12" s="9" t="s">
        <v>466</v>
      </c>
      <c r="D12" s="17"/>
      <c r="E12" s="16"/>
      <c r="F12" s="9" t="s">
        <v>467</v>
      </c>
      <c r="G12" s="16"/>
      <c r="H12" s="15">
        <v>40000</v>
      </c>
      <c r="I12" s="15">
        <v>40000</v>
      </c>
      <c r="J12" s="15">
        <v>0</v>
      </c>
      <c r="K12" s="15">
        <v>40000</v>
      </c>
      <c r="L12" s="15">
        <v>40000</v>
      </c>
      <c r="M12" s="15">
        <v>0</v>
      </c>
    </row>
    <row r="13" s="1" customFormat="1" ht="34.15" customHeight="1" spans="1:13">
      <c r="A13" s="9" t="s">
        <v>468</v>
      </c>
      <c r="B13" s="16"/>
      <c r="C13" s="9" t="s">
        <v>469</v>
      </c>
      <c r="D13" s="17"/>
      <c r="E13" s="16"/>
      <c r="F13" s="9" t="s">
        <v>467</v>
      </c>
      <c r="G13" s="16"/>
      <c r="H13" s="15">
        <v>105900</v>
      </c>
      <c r="I13" s="15">
        <v>105900</v>
      </c>
      <c r="J13" s="15">
        <v>0</v>
      </c>
      <c r="K13" s="15">
        <v>105900</v>
      </c>
      <c r="L13" s="15">
        <v>105900</v>
      </c>
      <c r="M13" s="15">
        <v>0</v>
      </c>
    </row>
    <row r="14" s="1" customFormat="1" ht="34.15" customHeight="1" spans="1:13">
      <c r="A14" s="9" t="s">
        <v>470</v>
      </c>
      <c r="B14" s="16"/>
      <c r="C14" s="9" t="s">
        <v>471</v>
      </c>
      <c r="D14" s="17"/>
      <c r="E14" s="16"/>
      <c r="F14" s="9" t="s">
        <v>472</v>
      </c>
      <c r="G14" s="16"/>
      <c r="H14" s="15">
        <v>1028313.33</v>
      </c>
      <c r="I14" s="15">
        <v>804313.33</v>
      </c>
      <c r="J14" s="15">
        <v>224000</v>
      </c>
      <c r="K14" s="15">
        <v>1028313.33</v>
      </c>
      <c r="L14" s="15">
        <v>804313.33</v>
      </c>
      <c r="M14" s="15">
        <v>224000</v>
      </c>
    </row>
    <row r="15" s="1" customFormat="1" ht="34.15" customHeight="1" spans="1:13">
      <c r="A15" s="9" t="s">
        <v>473</v>
      </c>
      <c r="B15" s="16"/>
      <c r="C15" s="9" t="s">
        <v>474</v>
      </c>
      <c r="D15" s="17"/>
      <c r="E15" s="16"/>
      <c r="F15" s="9" t="s">
        <v>467</v>
      </c>
      <c r="G15" s="16"/>
      <c r="H15" s="15">
        <v>241041.54</v>
      </c>
      <c r="I15" s="15">
        <v>241041.54</v>
      </c>
      <c r="J15" s="15">
        <v>0</v>
      </c>
      <c r="K15" s="15">
        <v>241041.54</v>
      </c>
      <c r="L15" s="15">
        <v>241041.54</v>
      </c>
      <c r="M15" s="15">
        <v>0</v>
      </c>
    </row>
    <row r="16" s="1" customFormat="1" ht="32.15" customHeight="1" spans="1:13">
      <c r="A16" s="13" t="s">
        <v>475</v>
      </c>
      <c r="B16" s="13"/>
      <c r="C16" s="13"/>
      <c r="D16" s="13"/>
      <c r="E16" s="13"/>
      <c r="F16" s="13"/>
      <c r="G16" s="13"/>
      <c r="H16" s="13"/>
      <c r="I16" s="13"/>
      <c r="J16" s="13"/>
      <c r="K16" s="13"/>
      <c r="L16" s="13"/>
      <c r="M16" s="13"/>
    </row>
    <row r="17" s="1" customFormat="1" ht="32.15" customHeight="1" spans="1:13">
      <c r="A17" s="18" t="s">
        <v>476</v>
      </c>
      <c r="B17" s="18"/>
      <c r="C17" s="18"/>
      <c r="D17" s="18"/>
      <c r="E17" s="18"/>
      <c r="F17" s="18"/>
      <c r="G17" s="18"/>
      <c r="H17" s="19" t="s">
        <v>477</v>
      </c>
      <c r="I17" s="20" t="s">
        <v>288</v>
      </c>
      <c r="J17" s="19" t="s">
        <v>478</v>
      </c>
      <c r="K17" s="19"/>
      <c r="L17" s="19"/>
      <c r="M17" s="19"/>
    </row>
    <row r="18" s="2" customFormat="1" ht="32.15" customHeight="1" spans="1:13">
      <c r="A18" s="20" t="s">
        <v>281</v>
      </c>
      <c r="B18" s="20" t="s">
        <v>479</v>
      </c>
      <c r="C18" s="19" t="s">
        <v>283</v>
      </c>
      <c r="D18" s="19" t="s">
        <v>284</v>
      </c>
      <c r="E18" s="19" t="s">
        <v>285</v>
      </c>
      <c r="F18" s="21" t="s">
        <v>286</v>
      </c>
      <c r="G18" s="21" t="s">
        <v>287</v>
      </c>
      <c r="H18" s="19"/>
      <c r="I18" s="20"/>
      <c r="J18" s="19"/>
      <c r="K18" s="19"/>
      <c r="L18" s="19"/>
      <c r="M18" s="19"/>
    </row>
    <row r="19" s="3" customFormat="1" ht="32.15" customHeight="1" spans="1:13">
      <c r="A19" s="22" t="s">
        <v>290</v>
      </c>
      <c r="B19" s="22" t="s">
        <v>442</v>
      </c>
      <c r="C19" s="22" t="s">
        <v>442</v>
      </c>
      <c r="D19" s="22" t="s">
        <v>442</v>
      </c>
      <c r="E19" s="22" t="s">
        <v>442</v>
      </c>
      <c r="F19" s="23" t="s">
        <v>442</v>
      </c>
      <c r="G19" s="23" t="s">
        <v>442</v>
      </c>
      <c r="H19" s="23" t="s">
        <v>442</v>
      </c>
      <c r="I19" s="23" t="s">
        <v>442</v>
      </c>
      <c r="J19" s="22" t="s">
        <v>442</v>
      </c>
      <c r="K19" s="22"/>
      <c r="L19" s="22"/>
      <c r="M19" s="22"/>
    </row>
    <row r="20" s="1" customFormat="1" ht="32.15" customHeight="1" spans="1:13">
      <c r="A20" s="22" t="s">
        <v>442</v>
      </c>
      <c r="B20" s="22" t="s">
        <v>291</v>
      </c>
      <c r="C20" s="22" t="s">
        <v>442</v>
      </c>
      <c r="D20" s="22" t="s">
        <v>442</v>
      </c>
      <c r="E20" s="22" t="s">
        <v>442</v>
      </c>
      <c r="F20" s="23" t="s">
        <v>442</v>
      </c>
      <c r="G20" s="23" t="s">
        <v>442</v>
      </c>
      <c r="H20" s="23" t="s">
        <v>442</v>
      </c>
      <c r="I20" s="23" t="s">
        <v>442</v>
      </c>
      <c r="J20" s="22" t="s">
        <v>442</v>
      </c>
      <c r="K20" s="17"/>
      <c r="L20" s="17"/>
      <c r="M20" s="16"/>
    </row>
    <row r="21" s="1" customFormat="1" ht="32.15" customHeight="1" spans="1:13">
      <c r="A21" s="22" t="s">
        <v>442</v>
      </c>
      <c r="B21" s="22" t="s">
        <v>442</v>
      </c>
      <c r="C21" s="22" t="s">
        <v>480</v>
      </c>
      <c r="D21" s="22" t="s">
        <v>481</v>
      </c>
      <c r="E21" s="22" t="s">
        <v>86</v>
      </c>
      <c r="F21" s="23" t="s">
        <v>361</v>
      </c>
      <c r="G21" s="23" t="s">
        <v>482</v>
      </c>
      <c r="H21" s="23" t="s">
        <v>483</v>
      </c>
      <c r="I21" s="23" t="s">
        <v>484</v>
      </c>
      <c r="J21" s="22" t="s">
        <v>485</v>
      </c>
      <c r="K21" s="17"/>
      <c r="L21" s="17"/>
      <c r="M21" s="16"/>
    </row>
    <row r="22" s="1" customFormat="1" ht="32.15" customHeight="1" spans="1:13">
      <c r="A22" s="22" t="s">
        <v>442</v>
      </c>
      <c r="B22" s="22" t="s">
        <v>442</v>
      </c>
      <c r="C22" s="22" t="s">
        <v>486</v>
      </c>
      <c r="D22" s="22" t="s">
        <v>481</v>
      </c>
      <c r="E22" s="22" t="s">
        <v>85</v>
      </c>
      <c r="F22" s="23" t="s">
        <v>361</v>
      </c>
      <c r="G22" s="23" t="s">
        <v>482</v>
      </c>
      <c r="H22" s="23" t="s">
        <v>487</v>
      </c>
      <c r="I22" s="23" t="s">
        <v>488</v>
      </c>
      <c r="J22" s="22" t="s">
        <v>485</v>
      </c>
      <c r="K22" s="17"/>
      <c r="L22" s="17"/>
      <c r="M22" s="16"/>
    </row>
    <row r="23" s="1" customFormat="1" ht="32.15" customHeight="1" spans="1:13">
      <c r="A23" s="22" t="s">
        <v>442</v>
      </c>
      <c r="B23" s="22" t="s">
        <v>300</v>
      </c>
      <c r="C23" s="22" t="s">
        <v>442</v>
      </c>
      <c r="D23" s="22" t="s">
        <v>442</v>
      </c>
      <c r="E23" s="22" t="s">
        <v>442</v>
      </c>
      <c r="F23" s="23" t="s">
        <v>442</v>
      </c>
      <c r="G23" s="23" t="s">
        <v>442</v>
      </c>
      <c r="H23" s="23" t="s">
        <v>442</v>
      </c>
      <c r="I23" s="23" t="s">
        <v>442</v>
      </c>
      <c r="J23" s="22" t="s">
        <v>442</v>
      </c>
      <c r="K23" s="17"/>
      <c r="L23" s="17"/>
      <c r="M23" s="16"/>
    </row>
    <row r="24" s="1" customFormat="1" ht="32.15" customHeight="1" spans="1:13">
      <c r="A24" s="22" t="s">
        <v>442</v>
      </c>
      <c r="B24" s="22" t="s">
        <v>442</v>
      </c>
      <c r="C24" s="22" t="s">
        <v>382</v>
      </c>
      <c r="D24" s="22" t="s">
        <v>489</v>
      </c>
      <c r="E24" s="22" t="s">
        <v>340</v>
      </c>
      <c r="F24" s="23" t="s">
        <v>304</v>
      </c>
      <c r="G24" s="23" t="s">
        <v>490</v>
      </c>
      <c r="H24" s="23" t="s">
        <v>491</v>
      </c>
      <c r="I24" s="23" t="s">
        <v>492</v>
      </c>
      <c r="J24" s="22" t="s">
        <v>485</v>
      </c>
      <c r="K24" s="17"/>
      <c r="L24" s="17"/>
      <c r="M24" s="16"/>
    </row>
    <row r="25" s="1" customFormat="1" ht="32.15" customHeight="1" spans="1:13">
      <c r="A25" s="22" t="s">
        <v>312</v>
      </c>
      <c r="B25" s="22" t="s">
        <v>442</v>
      </c>
      <c r="C25" s="22" t="s">
        <v>442</v>
      </c>
      <c r="D25" s="22" t="s">
        <v>442</v>
      </c>
      <c r="E25" s="22" t="s">
        <v>442</v>
      </c>
      <c r="F25" s="23" t="s">
        <v>442</v>
      </c>
      <c r="G25" s="23" t="s">
        <v>442</v>
      </c>
      <c r="H25" s="23" t="s">
        <v>442</v>
      </c>
      <c r="I25" s="23" t="s">
        <v>442</v>
      </c>
      <c r="J25" s="22" t="s">
        <v>442</v>
      </c>
      <c r="K25" s="17"/>
      <c r="L25" s="17"/>
      <c r="M25" s="16"/>
    </row>
    <row r="26" s="1" customFormat="1" ht="32.15" customHeight="1" spans="1:13">
      <c r="A26" s="22" t="s">
        <v>442</v>
      </c>
      <c r="B26" s="22" t="s">
        <v>313</v>
      </c>
      <c r="C26" s="22" t="s">
        <v>442</v>
      </c>
      <c r="D26" s="22" t="s">
        <v>442</v>
      </c>
      <c r="E26" s="22" t="s">
        <v>442</v>
      </c>
      <c r="F26" s="23" t="s">
        <v>442</v>
      </c>
      <c r="G26" s="23" t="s">
        <v>442</v>
      </c>
      <c r="H26" s="23" t="s">
        <v>442</v>
      </c>
      <c r="I26" s="23" t="s">
        <v>442</v>
      </c>
      <c r="J26" s="22" t="s">
        <v>442</v>
      </c>
      <c r="K26" s="17"/>
      <c r="L26" s="17"/>
      <c r="M26" s="16"/>
    </row>
    <row r="27" s="1" customFormat="1" ht="32.15" customHeight="1" spans="1:13">
      <c r="A27" s="22" t="s">
        <v>442</v>
      </c>
      <c r="B27" s="22" t="s">
        <v>442</v>
      </c>
      <c r="C27" s="22" t="s">
        <v>388</v>
      </c>
      <c r="D27" s="22" t="s">
        <v>489</v>
      </c>
      <c r="E27" s="22" t="s">
        <v>340</v>
      </c>
      <c r="F27" s="23" t="s">
        <v>304</v>
      </c>
      <c r="G27" s="23" t="s">
        <v>490</v>
      </c>
      <c r="H27" s="23" t="s">
        <v>493</v>
      </c>
      <c r="I27" s="23" t="s">
        <v>494</v>
      </c>
      <c r="J27" s="22" t="s">
        <v>485</v>
      </c>
      <c r="K27" s="17"/>
      <c r="L27" s="17"/>
      <c r="M27" s="16"/>
    </row>
    <row r="28" s="1" customFormat="1" ht="32.15" customHeight="1" spans="1:13">
      <c r="A28" s="22" t="s">
        <v>321</v>
      </c>
      <c r="B28" s="22" t="s">
        <v>442</v>
      </c>
      <c r="C28" s="22" t="s">
        <v>442</v>
      </c>
      <c r="D28" s="22" t="s">
        <v>442</v>
      </c>
      <c r="E28" s="22" t="s">
        <v>442</v>
      </c>
      <c r="F28" s="23" t="s">
        <v>442</v>
      </c>
      <c r="G28" s="23" t="s">
        <v>442</v>
      </c>
      <c r="H28" s="23" t="s">
        <v>442</v>
      </c>
      <c r="I28" s="23" t="s">
        <v>442</v>
      </c>
      <c r="J28" s="22" t="s">
        <v>442</v>
      </c>
      <c r="K28" s="17"/>
      <c r="L28" s="17"/>
      <c r="M28" s="16"/>
    </row>
    <row r="29" s="1" customFormat="1" ht="32.15" customHeight="1" spans="1:13">
      <c r="A29" s="22" t="s">
        <v>442</v>
      </c>
      <c r="B29" s="22" t="s">
        <v>322</v>
      </c>
      <c r="C29" s="22" t="s">
        <v>442</v>
      </c>
      <c r="D29" s="22" t="s">
        <v>442</v>
      </c>
      <c r="E29" s="22" t="s">
        <v>442</v>
      </c>
      <c r="F29" s="23" t="s">
        <v>442</v>
      </c>
      <c r="G29" s="23" t="s">
        <v>442</v>
      </c>
      <c r="H29" s="23" t="s">
        <v>442</v>
      </c>
      <c r="I29" s="23" t="s">
        <v>442</v>
      </c>
      <c r="J29" s="22" t="s">
        <v>442</v>
      </c>
      <c r="K29" s="17"/>
      <c r="L29" s="17"/>
      <c r="M29" s="16"/>
    </row>
    <row r="30" s="1" customFormat="1" ht="32.15" customHeight="1" spans="1:13">
      <c r="A30" s="22" t="s">
        <v>442</v>
      </c>
      <c r="B30" s="22" t="s">
        <v>442</v>
      </c>
      <c r="C30" s="22" t="s">
        <v>393</v>
      </c>
      <c r="D30" s="22" t="s">
        <v>481</v>
      </c>
      <c r="E30" s="22" t="s">
        <v>344</v>
      </c>
      <c r="F30" s="23" t="s">
        <v>325</v>
      </c>
      <c r="G30" s="23" t="s">
        <v>490</v>
      </c>
      <c r="H30" s="23" t="s">
        <v>495</v>
      </c>
      <c r="I30" s="23" t="s">
        <v>393</v>
      </c>
      <c r="J30" s="22" t="s">
        <v>485</v>
      </c>
      <c r="K30" s="17"/>
      <c r="L30" s="17"/>
      <c r="M30" s="16"/>
    </row>
  </sheetData>
  <mergeCells count="52">
    <mergeCell ref="A1:M1"/>
    <mergeCell ref="B2:M2"/>
    <mergeCell ref="A3:I3"/>
    <mergeCell ref="J3:M3"/>
    <mergeCell ref="C4:I4"/>
    <mergeCell ref="J4:M4"/>
    <mergeCell ref="C5:I5"/>
    <mergeCell ref="J5:M5"/>
    <mergeCell ref="C6:I6"/>
    <mergeCell ref="J6:M6"/>
    <mergeCell ref="A7:M7"/>
    <mergeCell ref="H8:J8"/>
    <mergeCell ref="K8:M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M16"/>
    <mergeCell ref="A17:G17"/>
    <mergeCell ref="J19:M19"/>
    <mergeCell ref="J20:M20"/>
    <mergeCell ref="J21:M21"/>
    <mergeCell ref="J22:M22"/>
    <mergeCell ref="J23:M23"/>
    <mergeCell ref="J24:M24"/>
    <mergeCell ref="J25:M25"/>
    <mergeCell ref="J26:M26"/>
    <mergeCell ref="J27:M27"/>
    <mergeCell ref="J28:M28"/>
    <mergeCell ref="J29:M29"/>
    <mergeCell ref="J30:M30"/>
    <mergeCell ref="A4:A5"/>
    <mergeCell ref="H17:H18"/>
    <mergeCell ref="I17:I18"/>
    <mergeCell ref="A8:B9"/>
    <mergeCell ref="C8:E9"/>
    <mergeCell ref="F8:G9"/>
    <mergeCell ref="J17:M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F1" workbookViewId="0">
      <pane ySplit="1" topLeftCell="A2" activePane="bottomLeft" state="frozen"/>
      <selection/>
      <selection pane="bottomLeft" activeCell="L9" sqref="L9:L11"/>
    </sheetView>
  </sheetViews>
  <sheetFormatPr defaultColWidth="8.57272727272727" defaultRowHeight="12.75" customHeight="1"/>
  <cols>
    <col min="1" max="1" width="15.8909090909091" customWidth="1"/>
    <col min="2" max="2" width="35" customWidth="1"/>
    <col min="3" max="19" width="22" customWidth="1"/>
  </cols>
  <sheetData>
    <row r="1" customHeight="1" spans="1:19">
      <c r="A1" s="25"/>
      <c r="B1" s="25"/>
      <c r="C1" s="25"/>
      <c r="D1" s="25"/>
      <c r="E1" s="25"/>
      <c r="F1" s="25"/>
      <c r="G1" s="25"/>
      <c r="H1" s="25"/>
      <c r="I1" s="25"/>
      <c r="J1" s="25"/>
      <c r="K1" s="25"/>
      <c r="L1" s="25"/>
      <c r="M1" s="25"/>
      <c r="N1" s="25"/>
      <c r="O1" s="25"/>
      <c r="P1" s="25"/>
      <c r="Q1" s="25"/>
      <c r="R1" s="25"/>
      <c r="S1" s="25"/>
    </row>
    <row r="2" ht="17.25" customHeight="1" spans="1:1">
      <c r="A2" s="87" t="s">
        <v>51</v>
      </c>
    </row>
    <row r="3" ht="41.25" customHeight="1" spans="1:1">
      <c r="A3" s="65" t="str">
        <f>"2025"&amp;"年部门收入预算表"</f>
        <v>2025年部门收入预算表</v>
      </c>
    </row>
    <row r="4" ht="17.25" customHeight="1" spans="1:19">
      <c r="A4" s="68" t="str">
        <f>"单位名称："&amp;"中国共产主义青年团昆明市东川区委员会"</f>
        <v>单位名称：中国共产主义青年团昆明市东川区委员会</v>
      </c>
      <c r="S4" s="70" t="s">
        <v>0</v>
      </c>
    </row>
    <row r="5" ht="21.75" customHeight="1" spans="1:19">
      <c r="A5" s="205" t="s">
        <v>52</v>
      </c>
      <c r="B5" s="206" t="s">
        <v>53</v>
      </c>
      <c r="C5" s="206" t="s">
        <v>54</v>
      </c>
      <c r="D5" s="207" t="s">
        <v>55</v>
      </c>
      <c r="E5" s="207"/>
      <c r="F5" s="207"/>
      <c r="G5" s="207"/>
      <c r="H5" s="207"/>
      <c r="I5" s="153"/>
      <c r="J5" s="207"/>
      <c r="K5" s="207"/>
      <c r="L5" s="207"/>
      <c r="M5" s="207"/>
      <c r="N5" s="214"/>
      <c r="O5" s="207" t="s">
        <v>44</v>
      </c>
      <c r="P5" s="207"/>
      <c r="Q5" s="207"/>
      <c r="R5" s="207"/>
      <c r="S5" s="214"/>
    </row>
    <row r="6" ht="27" customHeight="1" spans="1:19">
      <c r="A6" s="208"/>
      <c r="B6" s="209"/>
      <c r="C6" s="209"/>
      <c r="D6" s="209" t="s">
        <v>56</v>
      </c>
      <c r="E6" s="209" t="s">
        <v>57</v>
      </c>
      <c r="F6" s="209" t="s">
        <v>58</v>
      </c>
      <c r="G6" s="209" t="s">
        <v>59</v>
      </c>
      <c r="H6" s="209" t="s">
        <v>60</v>
      </c>
      <c r="I6" s="215" t="s">
        <v>61</v>
      </c>
      <c r="J6" s="216"/>
      <c r="K6" s="216"/>
      <c r="L6" s="216"/>
      <c r="M6" s="216"/>
      <c r="N6" s="217"/>
      <c r="O6" s="209" t="s">
        <v>56</v>
      </c>
      <c r="P6" s="209" t="s">
        <v>57</v>
      </c>
      <c r="Q6" s="209" t="s">
        <v>58</v>
      </c>
      <c r="R6" s="209" t="s">
        <v>59</v>
      </c>
      <c r="S6" s="209" t="s">
        <v>62</v>
      </c>
    </row>
    <row r="7" ht="30" customHeight="1" spans="1:19">
      <c r="A7" s="210"/>
      <c r="B7" s="127"/>
      <c r="C7" s="137"/>
      <c r="D7" s="137"/>
      <c r="E7" s="137"/>
      <c r="F7" s="137"/>
      <c r="G7" s="137"/>
      <c r="H7" s="137"/>
      <c r="I7" s="93" t="s">
        <v>56</v>
      </c>
      <c r="J7" s="217" t="s">
        <v>63</v>
      </c>
      <c r="K7" s="217" t="s">
        <v>64</v>
      </c>
      <c r="L7" s="217" t="s">
        <v>65</v>
      </c>
      <c r="M7" s="217" t="s">
        <v>66</v>
      </c>
      <c r="N7" s="217" t="s">
        <v>67</v>
      </c>
      <c r="O7" s="218"/>
      <c r="P7" s="218"/>
      <c r="Q7" s="218"/>
      <c r="R7" s="218"/>
      <c r="S7" s="137"/>
    </row>
    <row r="8" ht="15" customHeight="1" spans="1:19">
      <c r="A8" s="211">
        <v>1</v>
      </c>
      <c r="B8" s="211">
        <v>2</v>
      </c>
      <c r="C8" s="211">
        <v>3</v>
      </c>
      <c r="D8" s="211">
        <v>4</v>
      </c>
      <c r="E8" s="211">
        <v>5</v>
      </c>
      <c r="F8" s="211">
        <v>6</v>
      </c>
      <c r="G8" s="211">
        <v>7</v>
      </c>
      <c r="H8" s="211">
        <v>8</v>
      </c>
      <c r="I8" s="93">
        <v>9</v>
      </c>
      <c r="J8" s="211">
        <v>10</v>
      </c>
      <c r="K8" s="211">
        <v>11</v>
      </c>
      <c r="L8" s="211">
        <v>12</v>
      </c>
      <c r="M8" s="211">
        <v>13</v>
      </c>
      <c r="N8" s="211">
        <v>14</v>
      </c>
      <c r="O8" s="211">
        <v>15</v>
      </c>
      <c r="P8" s="211">
        <v>16</v>
      </c>
      <c r="Q8" s="211">
        <v>17</v>
      </c>
      <c r="R8" s="211">
        <v>18</v>
      </c>
      <c r="S8" s="211">
        <v>19</v>
      </c>
    </row>
    <row r="9" ht="18" customHeight="1" spans="1:19">
      <c r="A9" s="45" t="s">
        <v>68</v>
      </c>
      <c r="B9" s="45" t="s">
        <v>69</v>
      </c>
      <c r="C9" s="102">
        <v>2445916.13</v>
      </c>
      <c r="D9" s="102">
        <v>2221916.13</v>
      </c>
      <c r="E9" s="102">
        <v>2221916.13</v>
      </c>
      <c r="F9" s="102"/>
      <c r="G9" s="102"/>
      <c r="H9" s="102"/>
      <c r="I9" s="102">
        <v>224000</v>
      </c>
      <c r="J9" s="102"/>
      <c r="K9" s="102"/>
      <c r="L9" s="102">
        <v>224000</v>
      </c>
      <c r="M9" s="102"/>
      <c r="N9" s="102"/>
      <c r="O9" s="102"/>
      <c r="P9" s="102"/>
      <c r="Q9" s="102"/>
      <c r="R9" s="102"/>
      <c r="S9" s="102"/>
    </row>
    <row r="10" ht="18" customHeight="1" spans="1:19">
      <c r="A10" s="212" t="s">
        <v>70</v>
      </c>
      <c r="B10" s="212" t="s">
        <v>69</v>
      </c>
      <c r="C10" s="102">
        <v>2445916.13</v>
      </c>
      <c r="D10" s="102">
        <v>2221916.13</v>
      </c>
      <c r="E10" s="102">
        <v>2221916.13</v>
      </c>
      <c r="F10" s="102"/>
      <c r="G10" s="102"/>
      <c r="H10" s="102"/>
      <c r="I10" s="102">
        <v>224000</v>
      </c>
      <c r="J10" s="102"/>
      <c r="K10" s="102"/>
      <c r="L10" s="102">
        <v>224000</v>
      </c>
      <c r="M10" s="102"/>
      <c r="N10" s="102"/>
      <c r="O10" s="102"/>
      <c r="P10" s="102"/>
      <c r="Q10" s="102"/>
      <c r="R10" s="102"/>
      <c r="S10" s="102"/>
    </row>
    <row r="11" ht="18" customHeight="1" spans="1:19">
      <c r="A11" s="73" t="s">
        <v>54</v>
      </c>
      <c r="B11" s="213"/>
      <c r="C11" s="102">
        <v>2445916.13</v>
      </c>
      <c r="D11" s="102">
        <v>2221916.13</v>
      </c>
      <c r="E11" s="102">
        <v>2221916.13</v>
      </c>
      <c r="F11" s="102"/>
      <c r="G11" s="102"/>
      <c r="H11" s="102"/>
      <c r="I11" s="102">
        <v>224000</v>
      </c>
      <c r="J11" s="102"/>
      <c r="K11" s="102"/>
      <c r="L11" s="102">
        <v>224000</v>
      </c>
      <c r="M11" s="102"/>
      <c r="N11" s="102"/>
      <c r="O11" s="102"/>
      <c r="P11" s="102"/>
      <c r="Q11" s="102"/>
      <c r="R11" s="102"/>
      <c r="S11" s="102"/>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N4" sqref="N4"/>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25"/>
      <c r="B1" s="25"/>
      <c r="C1" s="25"/>
      <c r="D1" s="25"/>
      <c r="E1" s="25"/>
      <c r="F1" s="25"/>
      <c r="G1" s="25"/>
      <c r="H1" s="25"/>
      <c r="I1" s="25"/>
      <c r="J1" s="25"/>
      <c r="K1" s="25"/>
      <c r="L1" s="25"/>
      <c r="M1" s="25"/>
      <c r="N1" s="25"/>
      <c r="O1" s="25"/>
    </row>
    <row r="2" ht="17.25" customHeight="1" spans="1:1">
      <c r="A2" s="70" t="s">
        <v>71</v>
      </c>
    </row>
    <row r="3" ht="41.25" customHeight="1" spans="1:1">
      <c r="A3" s="65" t="str">
        <f>"2025"&amp;"年部门支出预算表"</f>
        <v>2025年部门支出预算表</v>
      </c>
    </row>
    <row r="4" ht="17.25" customHeight="1" spans="1:15">
      <c r="A4" s="68" t="str">
        <f>"单位名称："&amp;"中国共产主义青年团昆明市东川区委员会"</f>
        <v>单位名称：中国共产主义青年团昆明市东川区委员会</v>
      </c>
      <c r="O4" s="70" t="s">
        <v>0</v>
      </c>
    </row>
    <row r="5" ht="27" customHeight="1" spans="1:15">
      <c r="A5" s="191" t="s">
        <v>72</v>
      </c>
      <c r="B5" s="191" t="s">
        <v>73</v>
      </c>
      <c r="C5" s="191" t="s">
        <v>54</v>
      </c>
      <c r="D5" s="192" t="s">
        <v>57</v>
      </c>
      <c r="E5" s="193"/>
      <c r="F5" s="194"/>
      <c r="G5" s="195" t="s">
        <v>58</v>
      </c>
      <c r="H5" s="195" t="s">
        <v>59</v>
      </c>
      <c r="I5" s="195" t="s">
        <v>74</v>
      </c>
      <c r="J5" s="192" t="s">
        <v>61</v>
      </c>
      <c r="K5" s="193"/>
      <c r="L5" s="193"/>
      <c r="M5" s="193"/>
      <c r="N5" s="202"/>
      <c r="O5" s="203"/>
    </row>
    <row r="6" ht="42" customHeight="1" spans="1:15">
      <c r="A6" s="196"/>
      <c r="B6" s="196"/>
      <c r="C6" s="197"/>
      <c r="D6" s="198" t="s">
        <v>56</v>
      </c>
      <c r="E6" s="198" t="s">
        <v>75</v>
      </c>
      <c r="F6" s="198" t="s">
        <v>76</v>
      </c>
      <c r="G6" s="197"/>
      <c r="H6" s="197"/>
      <c r="I6" s="204"/>
      <c r="J6" s="198" t="s">
        <v>56</v>
      </c>
      <c r="K6" s="185" t="s">
        <v>77</v>
      </c>
      <c r="L6" s="185" t="s">
        <v>78</v>
      </c>
      <c r="M6" s="185" t="s">
        <v>79</v>
      </c>
      <c r="N6" s="185" t="s">
        <v>80</v>
      </c>
      <c r="O6" s="185" t="s">
        <v>81</v>
      </c>
    </row>
    <row r="7" ht="18" customHeight="1" spans="1:15">
      <c r="A7" s="76" t="s">
        <v>82</v>
      </c>
      <c r="B7" s="76" t="s">
        <v>83</v>
      </c>
      <c r="C7" s="76" t="s">
        <v>84</v>
      </c>
      <c r="D7" s="79" t="s">
        <v>85</v>
      </c>
      <c r="E7" s="79" t="s">
        <v>86</v>
      </c>
      <c r="F7" s="79" t="s">
        <v>87</v>
      </c>
      <c r="G7" s="79" t="s">
        <v>88</v>
      </c>
      <c r="H7" s="79" t="s">
        <v>89</v>
      </c>
      <c r="I7" s="79" t="s">
        <v>90</v>
      </c>
      <c r="J7" s="79" t="s">
        <v>91</v>
      </c>
      <c r="K7" s="79" t="s">
        <v>92</v>
      </c>
      <c r="L7" s="79" t="s">
        <v>93</v>
      </c>
      <c r="M7" s="79" t="s">
        <v>94</v>
      </c>
      <c r="N7" s="76" t="s">
        <v>95</v>
      </c>
      <c r="O7" s="79" t="s">
        <v>96</v>
      </c>
    </row>
    <row r="8" ht="21" customHeight="1" spans="1:15">
      <c r="A8" s="80" t="s">
        <v>97</v>
      </c>
      <c r="B8" s="80" t="s">
        <v>98</v>
      </c>
      <c r="C8" s="102">
        <v>1947248.33</v>
      </c>
      <c r="D8" s="102">
        <v>1947248.33</v>
      </c>
      <c r="E8" s="102">
        <v>773035</v>
      </c>
      <c r="F8" s="102">
        <v>1174213.33</v>
      </c>
      <c r="G8" s="102"/>
      <c r="H8" s="102"/>
      <c r="I8" s="102"/>
      <c r="J8" s="102"/>
      <c r="K8" s="102"/>
      <c r="L8" s="102"/>
      <c r="M8" s="102"/>
      <c r="N8" s="102"/>
      <c r="O8" s="102"/>
    </row>
    <row r="9" ht="21" customHeight="1" spans="1:15">
      <c r="A9" s="199" t="s">
        <v>99</v>
      </c>
      <c r="B9" s="199" t="s">
        <v>100</v>
      </c>
      <c r="C9" s="102">
        <v>1947248.33</v>
      </c>
      <c r="D9" s="102">
        <v>1947248.33</v>
      </c>
      <c r="E9" s="102">
        <v>773035</v>
      </c>
      <c r="F9" s="102">
        <v>1174213.33</v>
      </c>
      <c r="G9" s="102"/>
      <c r="H9" s="102"/>
      <c r="I9" s="102"/>
      <c r="J9" s="102"/>
      <c r="K9" s="102"/>
      <c r="L9" s="102"/>
      <c r="M9" s="102"/>
      <c r="N9" s="102"/>
      <c r="O9" s="102"/>
    </row>
    <row r="10" ht="21" customHeight="1" spans="1:15">
      <c r="A10" s="200" t="s">
        <v>101</v>
      </c>
      <c r="B10" s="200" t="s">
        <v>102</v>
      </c>
      <c r="C10" s="102">
        <v>878935</v>
      </c>
      <c r="D10" s="102">
        <v>878935</v>
      </c>
      <c r="E10" s="102">
        <v>773035</v>
      </c>
      <c r="F10" s="102">
        <v>105900</v>
      </c>
      <c r="G10" s="102"/>
      <c r="H10" s="102"/>
      <c r="I10" s="102"/>
      <c r="J10" s="102"/>
      <c r="K10" s="102"/>
      <c r="L10" s="102"/>
      <c r="M10" s="102"/>
      <c r="N10" s="102"/>
      <c r="O10" s="102"/>
    </row>
    <row r="11" ht="21" customHeight="1" spans="1:15">
      <c r="A11" s="200" t="s">
        <v>103</v>
      </c>
      <c r="B11" s="200" t="s">
        <v>104</v>
      </c>
      <c r="C11" s="102">
        <v>1068313.33</v>
      </c>
      <c r="D11" s="102">
        <v>1068313.33</v>
      </c>
      <c r="E11" s="102"/>
      <c r="F11" s="102">
        <v>1068313.33</v>
      </c>
      <c r="G11" s="102"/>
      <c r="H11" s="102"/>
      <c r="I11" s="102"/>
      <c r="J11" s="102"/>
      <c r="K11" s="102"/>
      <c r="L11" s="102"/>
      <c r="M11" s="102"/>
      <c r="N11" s="102"/>
      <c r="O11" s="102"/>
    </row>
    <row r="12" ht="21" customHeight="1" spans="1:15">
      <c r="A12" s="80" t="s">
        <v>105</v>
      </c>
      <c r="B12" s="80" t="s">
        <v>106</v>
      </c>
      <c r="C12" s="102">
        <v>97013.76</v>
      </c>
      <c r="D12" s="102">
        <v>97013.76</v>
      </c>
      <c r="E12" s="102">
        <v>97013.76</v>
      </c>
      <c r="F12" s="102"/>
      <c r="G12" s="102"/>
      <c r="H12" s="102"/>
      <c r="I12" s="102"/>
      <c r="J12" s="102"/>
      <c r="K12" s="102"/>
      <c r="L12" s="102"/>
      <c r="M12" s="102"/>
      <c r="N12" s="102"/>
      <c r="O12" s="102"/>
    </row>
    <row r="13" ht="21" customHeight="1" spans="1:15">
      <c r="A13" s="199" t="s">
        <v>107</v>
      </c>
      <c r="B13" s="199" t="s">
        <v>108</v>
      </c>
      <c r="C13" s="102">
        <v>97013.76</v>
      </c>
      <c r="D13" s="102">
        <v>97013.76</v>
      </c>
      <c r="E13" s="102">
        <v>97013.76</v>
      </c>
      <c r="F13" s="102"/>
      <c r="G13" s="102"/>
      <c r="H13" s="102"/>
      <c r="I13" s="102"/>
      <c r="J13" s="102"/>
      <c r="K13" s="102"/>
      <c r="L13" s="102"/>
      <c r="M13" s="102"/>
      <c r="N13" s="102"/>
      <c r="O13" s="102"/>
    </row>
    <row r="14" ht="21" customHeight="1" spans="1:15">
      <c r="A14" s="200" t="s">
        <v>109</v>
      </c>
      <c r="B14" s="200" t="s">
        <v>110</v>
      </c>
      <c r="C14" s="102">
        <v>97013.76</v>
      </c>
      <c r="D14" s="102">
        <v>97013.76</v>
      </c>
      <c r="E14" s="102">
        <v>97013.76</v>
      </c>
      <c r="F14" s="102"/>
      <c r="G14" s="102"/>
      <c r="H14" s="102"/>
      <c r="I14" s="102"/>
      <c r="J14" s="102"/>
      <c r="K14" s="102"/>
      <c r="L14" s="102"/>
      <c r="M14" s="102"/>
      <c r="N14" s="102"/>
      <c r="O14" s="102"/>
    </row>
    <row r="15" ht="21" customHeight="1" spans="1:15">
      <c r="A15" s="80" t="s">
        <v>111</v>
      </c>
      <c r="B15" s="80" t="s">
        <v>112</v>
      </c>
      <c r="C15" s="102">
        <v>82240.5</v>
      </c>
      <c r="D15" s="102">
        <v>82240.5</v>
      </c>
      <c r="E15" s="102">
        <v>82240.5</v>
      </c>
      <c r="F15" s="102"/>
      <c r="G15" s="102"/>
      <c r="H15" s="102"/>
      <c r="I15" s="102"/>
      <c r="J15" s="102"/>
      <c r="K15" s="102"/>
      <c r="L15" s="102"/>
      <c r="M15" s="102"/>
      <c r="N15" s="102"/>
      <c r="O15" s="102"/>
    </row>
    <row r="16" ht="21" customHeight="1" spans="1:15">
      <c r="A16" s="199" t="s">
        <v>113</v>
      </c>
      <c r="B16" s="199" t="s">
        <v>114</v>
      </c>
      <c r="C16" s="102">
        <v>82240.5</v>
      </c>
      <c r="D16" s="102">
        <v>82240.5</v>
      </c>
      <c r="E16" s="102">
        <v>82240.5</v>
      </c>
      <c r="F16" s="102"/>
      <c r="G16" s="102"/>
      <c r="H16" s="102"/>
      <c r="I16" s="102"/>
      <c r="J16" s="102"/>
      <c r="K16" s="102"/>
      <c r="L16" s="102"/>
      <c r="M16" s="102"/>
      <c r="N16" s="102"/>
      <c r="O16" s="102"/>
    </row>
    <row r="17" ht="21" customHeight="1" spans="1:15">
      <c r="A17" s="200" t="s">
        <v>115</v>
      </c>
      <c r="B17" s="200" t="s">
        <v>116</v>
      </c>
      <c r="C17" s="102">
        <v>51000.94</v>
      </c>
      <c r="D17" s="102">
        <v>51000.94</v>
      </c>
      <c r="E17" s="102">
        <v>51000.94</v>
      </c>
      <c r="F17" s="102"/>
      <c r="G17" s="102"/>
      <c r="H17" s="102"/>
      <c r="I17" s="102"/>
      <c r="J17" s="102"/>
      <c r="K17" s="102"/>
      <c r="L17" s="102"/>
      <c r="M17" s="102"/>
      <c r="N17" s="102"/>
      <c r="O17" s="102"/>
    </row>
    <row r="18" ht="21" customHeight="1" spans="1:15">
      <c r="A18" s="200" t="s">
        <v>117</v>
      </c>
      <c r="B18" s="200" t="s">
        <v>118</v>
      </c>
      <c r="C18" s="102">
        <v>30316.85</v>
      </c>
      <c r="D18" s="102">
        <v>30316.85</v>
      </c>
      <c r="E18" s="102">
        <v>30316.85</v>
      </c>
      <c r="F18" s="102"/>
      <c r="G18" s="102"/>
      <c r="H18" s="102"/>
      <c r="I18" s="102"/>
      <c r="J18" s="102"/>
      <c r="K18" s="102"/>
      <c r="L18" s="102"/>
      <c r="M18" s="102"/>
      <c r="N18" s="102"/>
      <c r="O18" s="102"/>
    </row>
    <row r="19" ht="21" customHeight="1" spans="1:15">
      <c r="A19" s="200" t="s">
        <v>119</v>
      </c>
      <c r="B19" s="200" t="s">
        <v>120</v>
      </c>
      <c r="C19" s="102">
        <v>922.71</v>
      </c>
      <c r="D19" s="102">
        <v>922.71</v>
      </c>
      <c r="E19" s="102">
        <v>922.71</v>
      </c>
      <c r="F19" s="102"/>
      <c r="G19" s="102"/>
      <c r="H19" s="102"/>
      <c r="I19" s="102"/>
      <c r="J19" s="102"/>
      <c r="K19" s="102"/>
      <c r="L19" s="102"/>
      <c r="M19" s="102"/>
      <c r="N19" s="102"/>
      <c r="O19" s="102"/>
    </row>
    <row r="20" ht="21" customHeight="1" spans="1:15">
      <c r="A20" s="80" t="s">
        <v>121</v>
      </c>
      <c r="B20" s="80" t="s">
        <v>122</v>
      </c>
      <c r="C20" s="102">
        <v>241041.54</v>
      </c>
      <c r="D20" s="102">
        <v>241041.54</v>
      </c>
      <c r="E20" s="102"/>
      <c r="F20" s="102">
        <v>241041.54</v>
      </c>
      <c r="G20" s="102"/>
      <c r="H20" s="102"/>
      <c r="I20" s="102"/>
      <c r="J20" s="102"/>
      <c r="K20" s="102"/>
      <c r="L20" s="102"/>
      <c r="M20" s="102"/>
      <c r="N20" s="102"/>
      <c r="O20" s="102"/>
    </row>
    <row r="21" ht="21" customHeight="1" spans="1:15">
      <c r="A21" s="199" t="s">
        <v>123</v>
      </c>
      <c r="B21" s="199" t="s">
        <v>124</v>
      </c>
      <c r="C21" s="102">
        <v>241041.54</v>
      </c>
      <c r="D21" s="102">
        <v>241041.54</v>
      </c>
      <c r="E21" s="102"/>
      <c r="F21" s="102">
        <v>241041.54</v>
      </c>
      <c r="G21" s="102"/>
      <c r="H21" s="102"/>
      <c r="I21" s="102"/>
      <c r="J21" s="102"/>
      <c r="K21" s="102"/>
      <c r="L21" s="102"/>
      <c r="M21" s="102"/>
      <c r="N21" s="102"/>
      <c r="O21" s="102"/>
    </row>
    <row r="22" ht="21" customHeight="1" spans="1:15">
      <c r="A22" s="200" t="s">
        <v>125</v>
      </c>
      <c r="B22" s="200" t="s">
        <v>126</v>
      </c>
      <c r="C22" s="102">
        <v>241041.54</v>
      </c>
      <c r="D22" s="102">
        <v>241041.54</v>
      </c>
      <c r="E22" s="102"/>
      <c r="F22" s="102">
        <v>241041.54</v>
      </c>
      <c r="G22" s="102"/>
      <c r="H22" s="102"/>
      <c r="I22" s="102"/>
      <c r="J22" s="102"/>
      <c r="K22" s="102"/>
      <c r="L22" s="102"/>
      <c r="M22" s="102"/>
      <c r="N22" s="102"/>
      <c r="O22" s="102"/>
    </row>
    <row r="23" ht="21" customHeight="1" spans="1:15">
      <c r="A23" s="80" t="s">
        <v>127</v>
      </c>
      <c r="B23" s="80" t="s">
        <v>128</v>
      </c>
      <c r="C23" s="102">
        <v>78372</v>
      </c>
      <c r="D23" s="102">
        <v>78372</v>
      </c>
      <c r="E23" s="102">
        <v>78372</v>
      </c>
      <c r="F23" s="102"/>
      <c r="G23" s="102"/>
      <c r="H23" s="102"/>
      <c r="I23" s="102"/>
      <c r="J23" s="102"/>
      <c r="K23" s="102"/>
      <c r="L23" s="102"/>
      <c r="M23" s="102"/>
      <c r="N23" s="102"/>
      <c r="O23" s="102"/>
    </row>
    <row r="24" ht="21" customHeight="1" spans="1:15">
      <c r="A24" s="199" t="s">
        <v>129</v>
      </c>
      <c r="B24" s="199" t="s">
        <v>130</v>
      </c>
      <c r="C24" s="102">
        <v>78372</v>
      </c>
      <c r="D24" s="102">
        <v>78372</v>
      </c>
      <c r="E24" s="102">
        <v>78372</v>
      </c>
      <c r="F24" s="102"/>
      <c r="G24" s="102"/>
      <c r="H24" s="102"/>
      <c r="I24" s="102"/>
      <c r="J24" s="102"/>
      <c r="K24" s="102"/>
      <c r="L24" s="102"/>
      <c r="M24" s="102"/>
      <c r="N24" s="102"/>
      <c r="O24" s="102"/>
    </row>
    <row r="25" ht="21" customHeight="1" spans="1:15">
      <c r="A25" s="200" t="s">
        <v>131</v>
      </c>
      <c r="B25" s="200" t="s">
        <v>132</v>
      </c>
      <c r="C25" s="102">
        <v>78372</v>
      </c>
      <c r="D25" s="102">
        <v>78372</v>
      </c>
      <c r="E25" s="102">
        <v>78372</v>
      </c>
      <c r="F25" s="102"/>
      <c r="G25" s="102"/>
      <c r="H25" s="102"/>
      <c r="I25" s="102"/>
      <c r="J25" s="102"/>
      <c r="K25" s="102"/>
      <c r="L25" s="102"/>
      <c r="M25" s="102"/>
      <c r="N25" s="102"/>
      <c r="O25" s="102"/>
    </row>
    <row r="26" ht="21" customHeight="1" spans="1:15">
      <c r="A26" s="201" t="s">
        <v>54</v>
      </c>
      <c r="B26" s="59"/>
      <c r="C26" s="102">
        <v>2445916.13</v>
      </c>
      <c r="D26" s="102">
        <v>2445916.13</v>
      </c>
      <c r="E26" s="102">
        <v>1030661.26</v>
      </c>
      <c r="F26" s="102">
        <v>1415254.87</v>
      </c>
      <c r="G26" s="102"/>
      <c r="H26" s="102"/>
      <c r="I26" s="102"/>
      <c r="J26" s="102"/>
      <c r="K26" s="102"/>
      <c r="L26" s="102"/>
      <c r="M26" s="102"/>
      <c r="N26" s="102"/>
      <c r="O26" s="102"/>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2" sqref="D2"/>
    </sheetView>
  </sheetViews>
  <sheetFormatPr defaultColWidth="8.57272727272727" defaultRowHeight="12.75" customHeight="1" outlineLevelCol="3"/>
  <cols>
    <col min="1" max="4" width="35.5727272727273" customWidth="1"/>
  </cols>
  <sheetData>
    <row r="1" customHeight="1" spans="1:4">
      <c r="A1" s="25"/>
      <c r="B1" s="25"/>
      <c r="C1" s="25"/>
      <c r="D1" s="25"/>
    </row>
    <row r="2" ht="15" customHeight="1" spans="1:4">
      <c r="A2" s="66"/>
      <c r="B2" s="70"/>
      <c r="C2" s="70"/>
      <c r="D2" s="70" t="s">
        <v>133</v>
      </c>
    </row>
    <row r="3" ht="41.25" customHeight="1" spans="1:1">
      <c r="A3" s="65" t="str">
        <f>"2025"&amp;"年部门财政拨款收支预算总表"</f>
        <v>2025年部门财政拨款收支预算总表</v>
      </c>
    </row>
    <row r="4" ht="17.25" customHeight="1" spans="1:4">
      <c r="A4" s="68" t="str">
        <f>"单位名称："&amp;"中国共产主义青年团昆明市东川区委员会"</f>
        <v>单位名称：中国共产主义青年团昆明市东川区委员会</v>
      </c>
      <c r="B4" s="184"/>
      <c r="D4" s="70" t="s">
        <v>0</v>
      </c>
    </row>
    <row r="5" ht="17.25" customHeight="1" spans="1:4">
      <c r="A5" s="185" t="s">
        <v>1</v>
      </c>
      <c r="B5" s="186"/>
      <c r="C5" s="185" t="s">
        <v>2</v>
      </c>
      <c r="D5" s="186"/>
    </row>
    <row r="6" ht="18.75" customHeight="1" spans="1:4">
      <c r="A6" s="185" t="s">
        <v>3</v>
      </c>
      <c r="B6" s="185" t="s">
        <v>4</v>
      </c>
      <c r="C6" s="185" t="s">
        <v>5</v>
      </c>
      <c r="D6" s="185" t="s">
        <v>4</v>
      </c>
    </row>
    <row r="7" ht="16.5" customHeight="1" spans="1:4">
      <c r="A7" s="187" t="s">
        <v>134</v>
      </c>
      <c r="B7" s="102">
        <v>2445916.13</v>
      </c>
      <c r="C7" s="187" t="s">
        <v>135</v>
      </c>
      <c r="D7" s="102">
        <v>2445916.13</v>
      </c>
    </row>
    <row r="8" ht="16.5" customHeight="1" spans="1:4">
      <c r="A8" s="187" t="s">
        <v>136</v>
      </c>
      <c r="B8" s="102">
        <v>2445916.13</v>
      </c>
      <c r="C8" s="187" t="s">
        <v>137</v>
      </c>
      <c r="D8" s="102">
        <v>1947248.33</v>
      </c>
    </row>
    <row r="9" ht="16.5" customHeight="1" spans="1:4">
      <c r="A9" s="187" t="s">
        <v>138</v>
      </c>
      <c r="B9" s="102"/>
      <c r="C9" s="187" t="s">
        <v>139</v>
      </c>
      <c r="D9" s="102"/>
    </row>
    <row r="10" ht="16.5" customHeight="1" spans="1:4">
      <c r="A10" s="187" t="s">
        <v>140</v>
      </c>
      <c r="B10" s="102"/>
      <c r="C10" s="187" t="s">
        <v>141</v>
      </c>
      <c r="D10" s="102"/>
    </row>
    <row r="11" ht="16.5" customHeight="1" spans="1:4">
      <c r="A11" s="187" t="s">
        <v>142</v>
      </c>
      <c r="B11" s="102"/>
      <c r="C11" s="187" t="s">
        <v>143</v>
      </c>
      <c r="D11" s="102"/>
    </row>
    <row r="12" ht="16.5" customHeight="1" spans="1:4">
      <c r="A12" s="187" t="s">
        <v>136</v>
      </c>
      <c r="B12" s="102"/>
      <c r="C12" s="187" t="s">
        <v>144</v>
      </c>
      <c r="D12" s="102"/>
    </row>
    <row r="13" ht="16.5" customHeight="1" spans="1:4">
      <c r="A13" s="168" t="s">
        <v>138</v>
      </c>
      <c r="B13" s="102"/>
      <c r="C13" s="92" t="s">
        <v>145</v>
      </c>
      <c r="D13" s="102"/>
    </row>
    <row r="14" ht="16.5" customHeight="1" spans="1:4">
      <c r="A14" s="168" t="s">
        <v>140</v>
      </c>
      <c r="B14" s="102"/>
      <c r="C14" s="92" t="s">
        <v>146</v>
      </c>
      <c r="D14" s="102"/>
    </row>
    <row r="15" ht="16.5" customHeight="1" spans="1:4">
      <c r="A15" s="188"/>
      <c r="B15" s="102"/>
      <c r="C15" s="92" t="s">
        <v>147</v>
      </c>
      <c r="D15" s="102">
        <v>97013.76</v>
      </c>
    </row>
    <row r="16" ht="16.5" customHeight="1" spans="1:4">
      <c r="A16" s="188"/>
      <c r="B16" s="102"/>
      <c r="C16" s="92" t="s">
        <v>148</v>
      </c>
      <c r="D16" s="102">
        <v>82240.5</v>
      </c>
    </row>
    <row r="17" ht="16.5" customHeight="1" spans="1:4">
      <c r="A17" s="188"/>
      <c r="B17" s="102"/>
      <c r="C17" s="92" t="s">
        <v>149</v>
      </c>
      <c r="D17" s="102"/>
    </row>
    <row r="18" ht="16.5" customHeight="1" spans="1:4">
      <c r="A18" s="188"/>
      <c r="B18" s="102"/>
      <c r="C18" s="92" t="s">
        <v>150</v>
      </c>
      <c r="D18" s="102"/>
    </row>
    <row r="19" ht="16.5" customHeight="1" spans="1:4">
      <c r="A19" s="188"/>
      <c r="B19" s="102"/>
      <c r="C19" s="92" t="s">
        <v>151</v>
      </c>
      <c r="D19" s="102">
        <v>241041.54</v>
      </c>
    </row>
    <row r="20" ht="16.5" customHeight="1" spans="1:4">
      <c r="A20" s="188"/>
      <c r="B20" s="102"/>
      <c r="C20" s="92" t="s">
        <v>152</v>
      </c>
      <c r="D20" s="102"/>
    </row>
    <row r="21" ht="16.5" customHeight="1" spans="1:4">
      <c r="A21" s="188"/>
      <c r="B21" s="102"/>
      <c r="C21" s="92" t="s">
        <v>153</v>
      </c>
      <c r="D21" s="102"/>
    </row>
    <row r="22" ht="16.5" customHeight="1" spans="1:4">
      <c r="A22" s="188"/>
      <c r="B22" s="102"/>
      <c r="C22" s="92" t="s">
        <v>154</v>
      </c>
      <c r="D22" s="102"/>
    </row>
    <row r="23" ht="16.5" customHeight="1" spans="1:4">
      <c r="A23" s="188"/>
      <c r="B23" s="102"/>
      <c r="C23" s="92" t="s">
        <v>155</v>
      </c>
      <c r="D23" s="102"/>
    </row>
    <row r="24" ht="16.5" customHeight="1" spans="1:4">
      <c r="A24" s="188"/>
      <c r="B24" s="102"/>
      <c r="C24" s="92" t="s">
        <v>156</v>
      </c>
      <c r="D24" s="102"/>
    </row>
    <row r="25" ht="16.5" customHeight="1" spans="1:4">
      <c r="A25" s="188"/>
      <c r="B25" s="102"/>
      <c r="C25" s="92" t="s">
        <v>157</v>
      </c>
      <c r="D25" s="102"/>
    </row>
    <row r="26" ht="16.5" customHeight="1" spans="1:4">
      <c r="A26" s="188"/>
      <c r="B26" s="102"/>
      <c r="C26" s="92" t="s">
        <v>158</v>
      </c>
      <c r="D26" s="102">
        <v>78372</v>
      </c>
    </row>
    <row r="27" ht="16.5" customHeight="1" spans="1:4">
      <c r="A27" s="188"/>
      <c r="B27" s="102"/>
      <c r="C27" s="92" t="s">
        <v>159</v>
      </c>
      <c r="D27" s="102"/>
    </row>
    <row r="28" ht="16.5" customHeight="1" spans="1:4">
      <c r="A28" s="188"/>
      <c r="B28" s="102"/>
      <c r="C28" s="92" t="s">
        <v>160</v>
      </c>
      <c r="D28" s="102"/>
    </row>
    <row r="29" ht="16.5" customHeight="1" spans="1:4">
      <c r="A29" s="188"/>
      <c r="B29" s="102"/>
      <c r="C29" s="92" t="s">
        <v>161</v>
      </c>
      <c r="D29" s="102"/>
    </row>
    <row r="30" ht="16.5" customHeight="1" spans="1:4">
      <c r="A30" s="188"/>
      <c r="B30" s="102"/>
      <c r="C30" s="92" t="s">
        <v>162</v>
      </c>
      <c r="D30" s="102"/>
    </row>
    <row r="31" ht="16.5" customHeight="1" spans="1:4">
      <c r="A31" s="188"/>
      <c r="B31" s="102"/>
      <c r="C31" s="92" t="s">
        <v>163</v>
      </c>
      <c r="D31" s="102"/>
    </row>
    <row r="32" ht="16.5" customHeight="1" spans="1:4">
      <c r="A32" s="188"/>
      <c r="B32" s="102"/>
      <c r="C32" s="168" t="s">
        <v>164</v>
      </c>
      <c r="D32" s="102"/>
    </row>
    <row r="33" ht="16.5" customHeight="1" spans="1:4">
      <c r="A33" s="188"/>
      <c r="B33" s="102"/>
      <c r="C33" s="168" t="s">
        <v>165</v>
      </c>
      <c r="D33" s="102"/>
    </row>
    <row r="34" ht="16.5" customHeight="1" spans="1:4">
      <c r="A34" s="188"/>
      <c r="B34" s="102"/>
      <c r="C34" s="54" t="s">
        <v>166</v>
      </c>
      <c r="D34" s="102"/>
    </row>
    <row r="35" ht="15" customHeight="1" spans="1:4">
      <c r="A35" s="189" t="s">
        <v>49</v>
      </c>
      <c r="B35" s="190">
        <v>2445916.13</v>
      </c>
      <c r="C35" s="189" t="s">
        <v>50</v>
      </c>
      <c r="D35" s="190">
        <v>2445916.13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G2" sqref="G2"/>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1:7">
      <c r="A1" s="25"/>
      <c r="B1" s="25"/>
      <c r="C1" s="25"/>
      <c r="D1" s="25"/>
      <c r="E1" s="25"/>
      <c r="F1" s="25"/>
      <c r="G1" s="25"/>
    </row>
    <row r="2" customHeight="1" spans="4:7">
      <c r="D2" s="158" t="s">
        <v>133</v>
      </c>
      <c r="F2" s="94"/>
      <c r="G2" s="163" t="s">
        <v>167</v>
      </c>
    </row>
    <row r="3" ht="41.25" customHeight="1" spans="1:7">
      <c r="A3" s="146" t="str">
        <f>"2025"&amp;"年一般公共预算支出预算表（按功能科目分类）"</f>
        <v>2025年一般公共预算支出预算表（按功能科目分类）</v>
      </c>
      <c r="B3" s="146"/>
      <c r="C3" s="146"/>
      <c r="D3" s="146"/>
      <c r="E3" s="146"/>
      <c r="F3" s="146"/>
      <c r="G3" s="146"/>
    </row>
    <row r="4" ht="18" customHeight="1" spans="1:7">
      <c r="A4" s="29" t="str">
        <f>"单位名称："&amp;"中国共产主义青年团昆明市东川区委员会"</f>
        <v>单位名称：中国共产主义青年团昆明市东川区委员会</v>
      </c>
      <c r="F4" s="143"/>
      <c r="G4" s="163" t="s">
        <v>0</v>
      </c>
    </row>
    <row r="5" ht="20.25" customHeight="1" spans="1:7">
      <c r="A5" s="180" t="s">
        <v>168</v>
      </c>
      <c r="B5" s="181"/>
      <c r="C5" s="147" t="s">
        <v>54</v>
      </c>
      <c r="D5" s="171" t="s">
        <v>75</v>
      </c>
      <c r="E5" s="36"/>
      <c r="F5" s="37"/>
      <c r="G5" s="160" t="s">
        <v>76</v>
      </c>
    </row>
    <row r="6" ht="20.25" customHeight="1" spans="1:7">
      <c r="A6" s="182" t="s">
        <v>72</v>
      </c>
      <c r="B6" s="182" t="s">
        <v>73</v>
      </c>
      <c r="C6" s="43"/>
      <c r="D6" s="152" t="s">
        <v>56</v>
      </c>
      <c r="E6" s="152" t="s">
        <v>169</v>
      </c>
      <c r="F6" s="152" t="s">
        <v>170</v>
      </c>
      <c r="G6" s="162"/>
    </row>
    <row r="7" ht="15" customHeight="1" spans="1:7">
      <c r="A7" s="83" t="s">
        <v>82</v>
      </c>
      <c r="B7" s="83" t="s">
        <v>83</v>
      </c>
      <c r="C7" s="83" t="s">
        <v>84</v>
      </c>
      <c r="D7" s="83" t="s">
        <v>85</v>
      </c>
      <c r="E7" s="83" t="s">
        <v>86</v>
      </c>
      <c r="F7" s="83" t="s">
        <v>87</v>
      </c>
      <c r="G7" s="83" t="s">
        <v>88</v>
      </c>
    </row>
    <row r="8" ht="18" customHeight="1" spans="1:7">
      <c r="A8" s="54" t="s">
        <v>97</v>
      </c>
      <c r="B8" s="54" t="s">
        <v>98</v>
      </c>
      <c r="C8" s="102">
        <v>1947248.33</v>
      </c>
      <c r="D8" s="102">
        <v>773035</v>
      </c>
      <c r="E8" s="102">
        <v>675055</v>
      </c>
      <c r="F8" s="102">
        <v>97980</v>
      </c>
      <c r="G8" s="102">
        <v>1174213.33</v>
      </c>
    </row>
    <row r="9" ht="18" customHeight="1" spans="1:7">
      <c r="A9" s="156" t="s">
        <v>99</v>
      </c>
      <c r="B9" s="156" t="s">
        <v>100</v>
      </c>
      <c r="C9" s="102">
        <v>1947248.33</v>
      </c>
      <c r="D9" s="102">
        <v>773035</v>
      </c>
      <c r="E9" s="102">
        <v>675055</v>
      </c>
      <c r="F9" s="102">
        <v>97980</v>
      </c>
      <c r="G9" s="102">
        <v>1174213.33</v>
      </c>
    </row>
    <row r="10" ht="18" customHeight="1" spans="1:7">
      <c r="A10" s="157" t="s">
        <v>101</v>
      </c>
      <c r="B10" s="157" t="s">
        <v>102</v>
      </c>
      <c r="C10" s="102">
        <v>878935</v>
      </c>
      <c r="D10" s="102">
        <v>773035</v>
      </c>
      <c r="E10" s="102">
        <v>675055</v>
      </c>
      <c r="F10" s="102">
        <v>97980</v>
      </c>
      <c r="G10" s="102">
        <v>105900</v>
      </c>
    </row>
    <row r="11" ht="18" customHeight="1" spans="1:7">
      <c r="A11" s="157" t="s">
        <v>103</v>
      </c>
      <c r="B11" s="157" t="s">
        <v>104</v>
      </c>
      <c r="C11" s="102">
        <v>1068313.33</v>
      </c>
      <c r="D11" s="102"/>
      <c r="E11" s="102"/>
      <c r="F11" s="102"/>
      <c r="G11" s="102">
        <v>1068313.33</v>
      </c>
    </row>
    <row r="12" ht="18" customHeight="1" spans="1:7">
      <c r="A12" s="54" t="s">
        <v>105</v>
      </c>
      <c r="B12" s="54" t="s">
        <v>106</v>
      </c>
      <c r="C12" s="102">
        <v>97013.76</v>
      </c>
      <c r="D12" s="102">
        <v>97013.76</v>
      </c>
      <c r="E12" s="102">
        <v>97013.76</v>
      </c>
      <c r="F12" s="102"/>
      <c r="G12" s="102"/>
    </row>
    <row r="13" ht="18" customHeight="1" spans="1:7">
      <c r="A13" s="156" t="s">
        <v>107</v>
      </c>
      <c r="B13" s="156" t="s">
        <v>108</v>
      </c>
      <c r="C13" s="102">
        <v>97013.76</v>
      </c>
      <c r="D13" s="102">
        <v>97013.76</v>
      </c>
      <c r="E13" s="102">
        <v>97013.76</v>
      </c>
      <c r="F13" s="102"/>
      <c r="G13" s="102"/>
    </row>
    <row r="14" ht="18" customHeight="1" spans="1:7">
      <c r="A14" s="157" t="s">
        <v>109</v>
      </c>
      <c r="B14" s="157" t="s">
        <v>110</v>
      </c>
      <c r="C14" s="102">
        <v>97013.76</v>
      </c>
      <c r="D14" s="102">
        <v>97013.76</v>
      </c>
      <c r="E14" s="102">
        <v>97013.76</v>
      </c>
      <c r="F14" s="102"/>
      <c r="G14" s="102"/>
    </row>
    <row r="15" ht="18" customHeight="1" spans="1:7">
      <c r="A15" s="54" t="s">
        <v>111</v>
      </c>
      <c r="B15" s="54" t="s">
        <v>112</v>
      </c>
      <c r="C15" s="102">
        <v>82240.5</v>
      </c>
      <c r="D15" s="102">
        <v>82240.5</v>
      </c>
      <c r="E15" s="102">
        <v>82240.5</v>
      </c>
      <c r="F15" s="102"/>
      <c r="G15" s="102"/>
    </row>
    <row r="16" ht="18" customHeight="1" spans="1:7">
      <c r="A16" s="156" t="s">
        <v>113</v>
      </c>
      <c r="B16" s="156" t="s">
        <v>114</v>
      </c>
      <c r="C16" s="102">
        <v>82240.5</v>
      </c>
      <c r="D16" s="102">
        <v>82240.5</v>
      </c>
      <c r="E16" s="102">
        <v>82240.5</v>
      </c>
      <c r="F16" s="102"/>
      <c r="G16" s="102"/>
    </row>
    <row r="17" ht="18" customHeight="1" spans="1:7">
      <c r="A17" s="157" t="s">
        <v>115</v>
      </c>
      <c r="B17" s="157" t="s">
        <v>116</v>
      </c>
      <c r="C17" s="102">
        <v>51000.94</v>
      </c>
      <c r="D17" s="102">
        <v>51000.94</v>
      </c>
      <c r="E17" s="102">
        <v>51000.94</v>
      </c>
      <c r="F17" s="102"/>
      <c r="G17" s="102"/>
    </row>
    <row r="18" ht="18" customHeight="1" spans="1:7">
      <c r="A18" s="157" t="s">
        <v>117</v>
      </c>
      <c r="B18" s="157" t="s">
        <v>118</v>
      </c>
      <c r="C18" s="102">
        <v>30316.85</v>
      </c>
      <c r="D18" s="102">
        <v>30316.85</v>
      </c>
      <c r="E18" s="102">
        <v>30316.85</v>
      </c>
      <c r="F18" s="102"/>
      <c r="G18" s="102"/>
    </row>
    <row r="19" ht="18" customHeight="1" spans="1:7">
      <c r="A19" s="157" t="s">
        <v>119</v>
      </c>
      <c r="B19" s="157" t="s">
        <v>120</v>
      </c>
      <c r="C19" s="102">
        <v>922.71</v>
      </c>
      <c r="D19" s="102">
        <v>922.71</v>
      </c>
      <c r="E19" s="102">
        <v>922.71</v>
      </c>
      <c r="F19" s="102"/>
      <c r="G19" s="102"/>
    </row>
    <row r="20" ht="18" customHeight="1" spans="1:7">
      <c r="A20" s="54" t="s">
        <v>121</v>
      </c>
      <c r="B20" s="54" t="s">
        <v>122</v>
      </c>
      <c r="C20" s="102">
        <v>241041.54</v>
      </c>
      <c r="D20" s="102"/>
      <c r="E20" s="102"/>
      <c r="F20" s="102"/>
      <c r="G20" s="102">
        <v>241041.54</v>
      </c>
    </row>
    <row r="21" ht="18" customHeight="1" spans="1:7">
      <c r="A21" s="156" t="s">
        <v>123</v>
      </c>
      <c r="B21" s="156" t="s">
        <v>124</v>
      </c>
      <c r="C21" s="102">
        <v>241041.54</v>
      </c>
      <c r="D21" s="102"/>
      <c r="E21" s="102"/>
      <c r="F21" s="102"/>
      <c r="G21" s="102">
        <v>241041.54</v>
      </c>
    </row>
    <row r="22" ht="18" customHeight="1" spans="1:7">
      <c r="A22" s="157" t="s">
        <v>125</v>
      </c>
      <c r="B22" s="157" t="s">
        <v>126</v>
      </c>
      <c r="C22" s="102">
        <v>241041.54</v>
      </c>
      <c r="D22" s="102"/>
      <c r="E22" s="102"/>
      <c r="F22" s="102"/>
      <c r="G22" s="102">
        <v>241041.54</v>
      </c>
    </row>
    <row r="23" ht="18" customHeight="1" spans="1:7">
      <c r="A23" s="54" t="s">
        <v>127</v>
      </c>
      <c r="B23" s="54" t="s">
        <v>128</v>
      </c>
      <c r="C23" s="102">
        <v>78372</v>
      </c>
      <c r="D23" s="102">
        <v>78372</v>
      </c>
      <c r="E23" s="102">
        <v>78372</v>
      </c>
      <c r="F23" s="102"/>
      <c r="G23" s="102"/>
    </row>
    <row r="24" ht="18" customHeight="1" spans="1:7">
      <c r="A24" s="156" t="s">
        <v>129</v>
      </c>
      <c r="B24" s="156" t="s">
        <v>130</v>
      </c>
      <c r="C24" s="102">
        <v>78372</v>
      </c>
      <c r="D24" s="102">
        <v>78372</v>
      </c>
      <c r="E24" s="102">
        <v>78372</v>
      </c>
      <c r="F24" s="102"/>
      <c r="G24" s="102"/>
    </row>
    <row r="25" ht="18" customHeight="1" spans="1:7">
      <c r="A25" s="157" t="s">
        <v>131</v>
      </c>
      <c r="B25" s="157" t="s">
        <v>132</v>
      </c>
      <c r="C25" s="102">
        <v>78372</v>
      </c>
      <c r="D25" s="102">
        <v>78372</v>
      </c>
      <c r="E25" s="102">
        <v>78372</v>
      </c>
      <c r="F25" s="102"/>
      <c r="G25" s="102"/>
    </row>
    <row r="26" ht="18" customHeight="1" spans="1:7">
      <c r="A26" s="101" t="s">
        <v>171</v>
      </c>
      <c r="B26" s="183" t="s">
        <v>171</v>
      </c>
      <c r="C26" s="102">
        <v>2445916.13</v>
      </c>
      <c r="D26" s="102">
        <v>1030661.26</v>
      </c>
      <c r="E26" s="102">
        <v>932681.26</v>
      </c>
      <c r="F26" s="102">
        <v>97980</v>
      </c>
      <c r="G26" s="102">
        <v>1415254.87</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2" sqref="F2"/>
    </sheetView>
  </sheetViews>
  <sheetFormatPr defaultColWidth="10.4272727272727" defaultRowHeight="14.25" customHeight="1" outlineLevelRow="7" outlineLevelCol="5"/>
  <cols>
    <col min="1" max="6" width="28.1454545454545" customWidth="1"/>
  </cols>
  <sheetData>
    <row r="1" customHeight="1" spans="1:6">
      <c r="A1" s="25"/>
      <c r="B1" s="25"/>
      <c r="C1" s="25"/>
      <c r="D1" s="25"/>
      <c r="E1" s="25"/>
      <c r="F1" s="25"/>
    </row>
    <row r="2" customHeight="1" spans="1:6">
      <c r="A2" s="67"/>
      <c r="B2" s="67"/>
      <c r="C2" s="67"/>
      <c r="D2" s="67" t="s">
        <v>133</v>
      </c>
      <c r="E2" s="66"/>
      <c r="F2" s="176" t="s">
        <v>172</v>
      </c>
    </row>
    <row r="3" ht="41.25" customHeight="1" spans="1:6">
      <c r="A3" s="177" t="str">
        <f>"2025"&amp;"年一般公共预算“三公”经费支出预算表"</f>
        <v>2025年一般公共预算“三公”经费支出预算表</v>
      </c>
      <c r="B3" s="67"/>
      <c r="C3" s="67"/>
      <c r="D3" s="67"/>
      <c r="E3" s="66"/>
      <c r="F3" s="67"/>
    </row>
    <row r="4" customHeight="1" spans="1:6">
      <c r="A4" s="133" t="str">
        <f>"单位名称："&amp;"中国共产主义青年团昆明市东川区委员会"</f>
        <v>单位名称：中国共产主义青年团昆明市东川区委员会</v>
      </c>
      <c r="B4" s="178"/>
      <c r="D4" s="67"/>
      <c r="E4" s="66"/>
      <c r="F4" s="87" t="s">
        <v>0</v>
      </c>
    </row>
    <row r="5" ht="27" customHeight="1" spans="1:6">
      <c r="A5" s="71" t="s">
        <v>173</v>
      </c>
      <c r="B5" s="71" t="s">
        <v>174</v>
      </c>
      <c r="C5" s="73" t="s">
        <v>175</v>
      </c>
      <c r="D5" s="71"/>
      <c r="E5" s="72"/>
      <c r="F5" s="71" t="s">
        <v>176</v>
      </c>
    </row>
    <row r="6" ht="28.5" customHeight="1" spans="1:6">
      <c r="A6" s="179"/>
      <c r="B6" s="75"/>
      <c r="C6" s="72" t="s">
        <v>56</v>
      </c>
      <c r="D6" s="72" t="s">
        <v>177</v>
      </c>
      <c r="E6" s="72" t="s">
        <v>178</v>
      </c>
      <c r="F6" s="74"/>
    </row>
    <row r="7" ht="17.25" customHeight="1" spans="1:6">
      <c r="A7" s="79" t="s">
        <v>82</v>
      </c>
      <c r="B7" s="79" t="s">
        <v>83</v>
      </c>
      <c r="C7" s="79" t="s">
        <v>84</v>
      </c>
      <c r="D7" s="79" t="s">
        <v>85</v>
      </c>
      <c r="E7" s="79" t="s">
        <v>86</v>
      </c>
      <c r="F7" s="79" t="s">
        <v>87</v>
      </c>
    </row>
    <row r="8" ht="17.25" customHeight="1" spans="1:6">
      <c r="A8" s="102">
        <v>1200</v>
      </c>
      <c r="B8" s="102"/>
      <c r="C8" s="102"/>
      <c r="D8" s="102"/>
      <c r="E8" s="102"/>
      <c r="F8" s="102">
        <v>1200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33"/>
  <sheetViews>
    <sheetView showZeros="0" topLeftCell="C1" workbookViewId="0">
      <pane ySplit="1" topLeftCell="A2" activePane="bottomLeft" state="frozen"/>
      <selection/>
      <selection pane="bottomLeft" activeCell="Y2" sqref="Y2"/>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5" width="18.7090909090909" customWidth="1"/>
  </cols>
  <sheetData>
    <row r="1" customHeight="1" spans="1:25">
      <c r="A1" s="25"/>
      <c r="B1" s="25"/>
      <c r="C1" s="25"/>
      <c r="D1" s="25"/>
      <c r="E1" s="25"/>
      <c r="F1" s="25"/>
      <c r="G1" s="25"/>
      <c r="H1" s="25"/>
      <c r="I1" s="25"/>
      <c r="J1" s="25"/>
      <c r="K1" s="25"/>
      <c r="L1" s="25"/>
      <c r="M1" s="25"/>
      <c r="N1" s="25"/>
      <c r="O1" s="25"/>
      <c r="P1" s="25"/>
      <c r="Q1" s="25"/>
      <c r="R1" s="25"/>
      <c r="S1" s="25"/>
      <c r="T1" s="25"/>
      <c r="U1" s="25"/>
      <c r="V1" s="25"/>
      <c r="W1" s="25"/>
      <c r="X1" s="25"/>
      <c r="Y1" s="25"/>
    </row>
    <row r="2" ht="13.5" customHeight="1" spans="2:25">
      <c r="B2" s="158"/>
      <c r="C2" s="164"/>
      <c r="D2" t="s">
        <v>133</v>
      </c>
      <c r="E2" s="165"/>
      <c r="F2" s="165"/>
      <c r="G2" s="165"/>
      <c r="H2" s="165"/>
      <c r="I2" s="105"/>
      <c r="J2" s="105"/>
      <c r="K2" s="105"/>
      <c r="L2" s="105"/>
      <c r="M2" s="105"/>
      <c r="N2" s="105"/>
      <c r="O2" s="105"/>
      <c r="S2" s="105"/>
      <c r="W2" s="164"/>
      <c r="Y2" s="27" t="s">
        <v>179</v>
      </c>
    </row>
    <row r="3" ht="45.75" customHeight="1" spans="1:25">
      <c r="A3" s="89" t="str">
        <f>"2025"&amp;"年部门基本支出预算表"</f>
        <v>2025年部门基本支出预算表</v>
      </c>
      <c r="B3" s="28"/>
      <c r="C3" s="89"/>
      <c r="D3" s="89"/>
      <c r="E3" s="89"/>
      <c r="F3" s="89"/>
      <c r="G3" s="89"/>
      <c r="H3" s="89"/>
      <c r="I3" s="89"/>
      <c r="J3" s="89"/>
      <c r="K3" s="89"/>
      <c r="L3" s="89"/>
      <c r="M3" s="89"/>
      <c r="N3" s="89"/>
      <c r="O3" s="89"/>
      <c r="P3" s="28"/>
      <c r="Q3" s="28"/>
      <c r="R3" s="28"/>
      <c r="S3" s="89"/>
      <c r="T3" s="89"/>
      <c r="U3" s="89"/>
      <c r="V3" s="89"/>
      <c r="W3" s="89"/>
      <c r="X3" s="89"/>
      <c r="Y3" s="89"/>
    </row>
    <row r="4" ht="18.75" customHeight="1" spans="1:25">
      <c r="A4" s="29" t="str">
        <f>"单位名称："&amp;"中国共产主义青年团昆明市东川区委员会"</f>
        <v>单位名称：中国共产主义青年团昆明市东川区委员会</v>
      </c>
      <c r="B4" s="30"/>
      <c r="C4" s="166"/>
      <c r="D4" s="166"/>
      <c r="E4" s="166"/>
      <c r="F4" s="166"/>
      <c r="G4" s="166"/>
      <c r="H4" s="166"/>
      <c r="I4" s="107"/>
      <c r="J4" s="107"/>
      <c r="K4" s="107"/>
      <c r="L4" s="107"/>
      <c r="M4" s="107"/>
      <c r="N4" s="107"/>
      <c r="O4" s="107"/>
      <c r="P4" s="31"/>
      <c r="Q4" s="31"/>
      <c r="R4" s="31"/>
      <c r="S4" s="107"/>
      <c r="W4" s="164"/>
      <c r="Y4" s="27" t="s">
        <v>0</v>
      </c>
    </row>
    <row r="5" ht="18" customHeight="1" spans="1:25">
      <c r="A5" s="33" t="s">
        <v>180</v>
      </c>
      <c r="B5" s="33" t="s">
        <v>181</v>
      </c>
      <c r="C5" s="33" t="s">
        <v>182</v>
      </c>
      <c r="D5" s="33" t="s">
        <v>183</v>
      </c>
      <c r="E5" s="33" t="s">
        <v>184</v>
      </c>
      <c r="F5" s="33" t="s">
        <v>185</v>
      </c>
      <c r="G5" s="33" t="s">
        <v>186</v>
      </c>
      <c r="H5" s="33" t="s">
        <v>187</v>
      </c>
      <c r="I5" s="171" t="s">
        <v>188</v>
      </c>
      <c r="J5" s="130" t="s">
        <v>188</v>
      </c>
      <c r="K5" s="130"/>
      <c r="L5" s="130"/>
      <c r="M5" s="130"/>
      <c r="N5" s="130"/>
      <c r="O5" s="130"/>
      <c r="P5" s="36"/>
      <c r="Q5" s="36"/>
      <c r="R5" s="36"/>
      <c r="S5" s="123" t="s">
        <v>60</v>
      </c>
      <c r="T5" s="130" t="s">
        <v>61</v>
      </c>
      <c r="U5" s="130"/>
      <c r="V5" s="130"/>
      <c r="W5" s="130"/>
      <c r="X5" s="130"/>
      <c r="Y5" s="103"/>
    </row>
    <row r="6" ht="18" customHeight="1" spans="1:25">
      <c r="A6" s="38"/>
      <c r="B6" s="53"/>
      <c r="C6" s="149"/>
      <c r="D6" s="38"/>
      <c r="E6" s="38"/>
      <c r="F6" s="38"/>
      <c r="G6" s="38"/>
      <c r="H6" s="38"/>
      <c r="I6" s="147" t="s">
        <v>189</v>
      </c>
      <c r="J6" s="171" t="s">
        <v>57</v>
      </c>
      <c r="K6" s="130"/>
      <c r="L6" s="130"/>
      <c r="M6" s="130"/>
      <c r="N6" s="130"/>
      <c r="O6" s="103"/>
      <c r="P6" s="35" t="s">
        <v>190</v>
      </c>
      <c r="Q6" s="36"/>
      <c r="R6" s="37"/>
      <c r="S6" s="33" t="s">
        <v>60</v>
      </c>
      <c r="T6" s="171" t="s">
        <v>61</v>
      </c>
      <c r="U6" s="123" t="s">
        <v>63</v>
      </c>
      <c r="V6" s="130" t="s">
        <v>61</v>
      </c>
      <c r="W6" s="123" t="s">
        <v>65</v>
      </c>
      <c r="X6" s="123" t="s">
        <v>66</v>
      </c>
      <c r="Y6" s="175" t="s">
        <v>67</v>
      </c>
    </row>
    <row r="7" ht="19.5" customHeight="1" spans="1:25">
      <c r="A7" s="53"/>
      <c r="B7" s="53"/>
      <c r="C7" s="53"/>
      <c r="D7" s="53"/>
      <c r="E7" s="53"/>
      <c r="F7" s="53"/>
      <c r="G7" s="53"/>
      <c r="H7" s="53"/>
      <c r="I7" s="53"/>
      <c r="J7" s="172" t="s">
        <v>191</v>
      </c>
      <c r="K7" s="33"/>
      <c r="L7" s="33" t="s">
        <v>192</v>
      </c>
      <c r="M7" s="33" t="s">
        <v>193</v>
      </c>
      <c r="N7" s="33" t="s">
        <v>194</v>
      </c>
      <c r="O7" s="33" t="s">
        <v>195</v>
      </c>
      <c r="P7" s="33" t="s">
        <v>57</v>
      </c>
      <c r="Q7" s="33" t="s">
        <v>58</v>
      </c>
      <c r="R7" s="33" t="s">
        <v>59</v>
      </c>
      <c r="S7" s="53"/>
      <c r="T7" s="33" t="s">
        <v>56</v>
      </c>
      <c r="U7" s="33" t="s">
        <v>63</v>
      </c>
      <c r="V7" s="33" t="s">
        <v>196</v>
      </c>
      <c r="W7" s="33" t="s">
        <v>65</v>
      </c>
      <c r="X7" s="33" t="s">
        <v>66</v>
      </c>
      <c r="Y7" s="33" t="s">
        <v>67</v>
      </c>
    </row>
    <row r="8" ht="37.5" customHeight="1" spans="1:25">
      <c r="A8" s="167"/>
      <c r="B8" s="43"/>
      <c r="C8" s="167"/>
      <c r="D8" s="167"/>
      <c r="E8" s="167"/>
      <c r="F8" s="167"/>
      <c r="G8" s="167"/>
      <c r="H8" s="167"/>
      <c r="I8" s="167"/>
      <c r="J8" s="173" t="s">
        <v>56</v>
      </c>
      <c r="K8" s="174" t="s">
        <v>197</v>
      </c>
      <c r="L8" s="41" t="s">
        <v>198</v>
      </c>
      <c r="M8" s="41" t="s">
        <v>193</v>
      </c>
      <c r="N8" s="41" t="s">
        <v>194</v>
      </c>
      <c r="O8" s="41" t="s">
        <v>195</v>
      </c>
      <c r="P8" s="41" t="s">
        <v>193</v>
      </c>
      <c r="Q8" s="41" t="s">
        <v>194</v>
      </c>
      <c r="R8" s="41" t="s">
        <v>195</v>
      </c>
      <c r="S8" s="41" t="s">
        <v>60</v>
      </c>
      <c r="T8" s="41" t="s">
        <v>56</v>
      </c>
      <c r="U8" s="41" t="s">
        <v>63</v>
      </c>
      <c r="V8" s="41" t="s">
        <v>196</v>
      </c>
      <c r="W8" s="41" t="s">
        <v>65</v>
      </c>
      <c r="X8" s="41" t="s">
        <v>66</v>
      </c>
      <c r="Y8" s="41" t="s">
        <v>67</v>
      </c>
    </row>
    <row r="9" customHeight="1" spans="1:25">
      <c r="A9" s="60">
        <v>1</v>
      </c>
      <c r="B9" s="60">
        <v>2</v>
      </c>
      <c r="C9" s="60">
        <v>3</v>
      </c>
      <c r="D9" s="60">
        <v>4</v>
      </c>
      <c r="E9" s="60">
        <v>5</v>
      </c>
      <c r="F9" s="60">
        <v>6</v>
      </c>
      <c r="G9" s="60">
        <v>7</v>
      </c>
      <c r="H9" s="60">
        <v>8</v>
      </c>
      <c r="I9" s="60">
        <v>9</v>
      </c>
      <c r="J9" s="60">
        <v>10</v>
      </c>
      <c r="K9" s="60">
        <v>11</v>
      </c>
      <c r="L9" s="60">
        <v>12</v>
      </c>
      <c r="M9" s="60">
        <v>13</v>
      </c>
      <c r="N9" s="60">
        <v>14</v>
      </c>
      <c r="O9" s="60">
        <v>15</v>
      </c>
      <c r="P9" s="60">
        <v>16</v>
      </c>
      <c r="Q9" s="60">
        <v>17</v>
      </c>
      <c r="R9" s="60">
        <v>18</v>
      </c>
      <c r="S9" s="60">
        <v>19</v>
      </c>
      <c r="T9" s="60">
        <v>20</v>
      </c>
      <c r="U9" s="60">
        <v>21</v>
      </c>
      <c r="V9" s="60">
        <v>22</v>
      </c>
      <c r="W9" s="60">
        <v>23</v>
      </c>
      <c r="X9" s="60">
        <v>24</v>
      </c>
      <c r="Y9" s="60">
        <v>25</v>
      </c>
    </row>
    <row r="10" ht="20.25" customHeight="1" spans="1:25">
      <c r="A10" s="168" t="s">
        <v>69</v>
      </c>
      <c r="B10" s="168" t="s">
        <v>69</v>
      </c>
      <c r="C10" s="168" t="s">
        <v>199</v>
      </c>
      <c r="D10" s="168" t="s">
        <v>200</v>
      </c>
      <c r="E10" s="168" t="s">
        <v>101</v>
      </c>
      <c r="F10" s="168" t="s">
        <v>102</v>
      </c>
      <c r="G10" s="168" t="s">
        <v>201</v>
      </c>
      <c r="H10" s="168" t="s">
        <v>202</v>
      </c>
      <c r="I10" s="102">
        <v>200100</v>
      </c>
      <c r="J10" s="102">
        <v>200100</v>
      </c>
      <c r="K10" s="102"/>
      <c r="L10" s="102"/>
      <c r="M10" s="102"/>
      <c r="N10" s="102">
        <v>200100</v>
      </c>
      <c r="O10" s="102"/>
      <c r="P10" s="102"/>
      <c r="Q10" s="102"/>
      <c r="R10" s="102"/>
      <c r="S10" s="102"/>
      <c r="T10" s="102"/>
      <c r="U10" s="102"/>
      <c r="V10" s="102"/>
      <c r="W10" s="102"/>
      <c r="X10" s="102"/>
      <c r="Y10" s="102"/>
    </row>
    <row r="11" ht="20.25" customHeight="1" spans="1:25">
      <c r="A11" s="168" t="s">
        <v>69</v>
      </c>
      <c r="B11" s="168" t="s">
        <v>69</v>
      </c>
      <c r="C11" s="168" t="s">
        <v>199</v>
      </c>
      <c r="D11" s="168" t="s">
        <v>200</v>
      </c>
      <c r="E11" s="168" t="s">
        <v>101</v>
      </c>
      <c r="F11" s="168" t="s">
        <v>102</v>
      </c>
      <c r="G11" s="168" t="s">
        <v>203</v>
      </c>
      <c r="H11" s="168" t="s">
        <v>204</v>
      </c>
      <c r="I11" s="102">
        <v>364560</v>
      </c>
      <c r="J11" s="102">
        <v>364560</v>
      </c>
      <c r="K11" s="48"/>
      <c r="L11" s="48"/>
      <c r="M11" s="48"/>
      <c r="N11" s="102">
        <v>364560</v>
      </c>
      <c r="O11" s="48"/>
      <c r="P11" s="102"/>
      <c r="Q11" s="102"/>
      <c r="R11" s="102"/>
      <c r="S11" s="102"/>
      <c r="T11" s="102"/>
      <c r="U11" s="102"/>
      <c r="V11" s="102"/>
      <c r="W11" s="102"/>
      <c r="X11" s="102"/>
      <c r="Y11" s="102"/>
    </row>
    <row r="12" ht="20.25" customHeight="1" spans="1:25">
      <c r="A12" s="168" t="s">
        <v>69</v>
      </c>
      <c r="B12" s="168" t="s">
        <v>69</v>
      </c>
      <c r="C12" s="168" t="s">
        <v>199</v>
      </c>
      <c r="D12" s="168" t="s">
        <v>200</v>
      </c>
      <c r="E12" s="168" t="s">
        <v>101</v>
      </c>
      <c r="F12" s="168" t="s">
        <v>102</v>
      </c>
      <c r="G12" s="168" t="s">
        <v>205</v>
      </c>
      <c r="H12" s="168" t="s">
        <v>206</v>
      </c>
      <c r="I12" s="102">
        <v>16675</v>
      </c>
      <c r="J12" s="102">
        <v>16675</v>
      </c>
      <c r="K12" s="48"/>
      <c r="L12" s="48"/>
      <c r="M12" s="48"/>
      <c r="N12" s="102">
        <v>16675</v>
      </c>
      <c r="O12" s="48"/>
      <c r="P12" s="102"/>
      <c r="Q12" s="102"/>
      <c r="R12" s="102"/>
      <c r="S12" s="102"/>
      <c r="T12" s="102"/>
      <c r="U12" s="102"/>
      <c r="V12" s="102"/>
      <c r="W12" s="102"/>
      <c r="X12" s="102"/>
      <c r="Y12" s="102"/>
    </row>
    <row r="13" ht="20.25" customHeight="1" spans="1:25">
      <c r="A13" s="168" t="s">
        <v>69</v>
      </c>
      <c r="B13" s="168" t="s">
        <v>69</v>
      </c>
      <c r="C13" s="168" t="s">
        <v>207</v>
      </c>
      <c r="D13" s="168" t="s">
        <v>132</v>
      </c>
      <c r="E13" s="168" t="s">
        <v>131</v>
      </c>
      <c r="F13" s="168" t="s">
        <v>132</v>
      </c>
      <c r="G13" s="168" t="s">
        <v>208</v>
      </c>
      <c r="H13" s="168" t="s">
        <v>132</v>
      </c>
      <c r="I13" s="102">
        <v>78372</v>
      </c>
      <c r="J13" s="102">
        <v>78372</v>
      </c>
      <c r="K13" s="48"/>
      <c r="L13" s="48"/>
      <c r="M13" s="48"/>
      <c r="N13" s="102">
        <v>78372</v>
      </c>
      <c r="O13" s="48"/>
      <c r="P13" s="102"/>
      <c r="Q13" s="102"/>
      <c r="R13" s="102"/>
      <c r="S13" s="102"/>
      <c r="T13" s="102"/>
      <c r="U13" s="102"/>
      <c r="V13" s="102"/>
      <c r="W13" s="102"/>
      <c r="X13" s="102"/>
      <c r="Y13" s="102"/>
    </row>
    <row r="14" ht="20.25" customHeight="1" spans="1:25">
      <c r="A14" s="168" t="s">
        <v>69</v>
      </c>
      <c r="B14" s="168" t="s">
        <v>69</v>
      </c>
      <c r="C14" s="168" t="s">
        <v>209</v>
      </c>
      <c r="D14" s="168" t="s">
        <v>176</v>
      </c>
      <c r="E14" s="168" t="s">
        <v>101</v>
      </c>
      <c r="F14" s="168" t="s">
        <v>102</v>
      </c>
      <c r="G14" s="168" t="s">
        <v>210</v>
      </c>
      <c r="H14" s="168" t="s">
        <v>176</v>
      </c>
      <c r="I14" s="102">
        <v>1200</v>
      </c>
      <c r="J14" s="102">
        <v>1200</v>
      </c>
      <c r="K14" s="48"/>
      <c r="L14" s="48"/>
      <c r="M14" s="48"/>
      <c r="N14" s="102">
        <v>1200</v>
      </c>
      <c r="O14" s="48"/>
      <c r="P14" s="102"/>
      <c r="Q14" s="102"/>
      <c r="R14" s="102"/>
      <c r="S14" s="102"/>
      <c r="T14" s="102"/>
      <c r="U14" s="102"/>
      <c r="V14" s="102"/>
      <c r="W14" s="102"/>
      <c r="X14" s="102"/>
      <c r="Y14" s="102"/>
    </row>
    <row r="15" ht="20.25" customHeight="1" spans="1:25">
      <c r="A15" s="168" t="s">
        <v>69</v>
      </c>
      <c r="B15" s="168" t="s">
        <v>69</v>
      </c>
      <c r="C15" s="168" t="s">
        <v>211</v>
      </c>
      <c r="D15" s="168" t="s">
        <v>212</v>
      </c>
      <c r="E15" s="168" t="s">
        <v>101</v>
      </c>
      <c r="F15" s="168" t="s">
        <v>102</v>
      </c>
      <c r="G15" s="168" t="s">
        <v>213</v>
      </c>
      <c r="H15" s="168" t="s">
        <v>214</v>
      </c>
      <c r="I15" s="102">
        <v>54000</v>
      </c>
      <c r="J15" s="102">
        <v>54000</v>
      </c>
      <c r="K15" s="48"/>
      <c r="L15" s="48"/>
      <c r="M15" s="48"/>
      <c r="N15" s="102">
        <v>54000</v>
      </c>
      <c r="O15" s="48"/>
      <c r="P15" s="102"/>
      <c r="Q15" s="102"/>
      <c r="R15" s="102"/>
      <c r="S15" s="102"/>
      <c r="T15" s="102"/>
      <c r="U15" s="102"/>
      <c r="V15" s="102"/>
      <c r="W15" s="102"/>
      <c r="X15" s="102"/>
      <c r="Y15" s="102"/>
    </row>
    <row r="16" ht="20.25" customHeight="1" spans="1:25">
      <c r="A16" s="168" t="s">
        <v>69</v>
      </c>
      <c r="B16" s="168" t="s">
        <v>69</v>
      </c>
      <c r="C16" s="168" t="s">
        <v>215</v>
      </c>
      <c r="D16" s="168" t="s">
        <v>216</v>
      </c>
      <c r="E16" s="168" t="s">
        <v>101</v>
      </c>
      <c r="F16" s="168" t="s">
        <v>102</v>
      </c>
      <c r="G16" s="168" t="s">
        <v>217</v>
      </c>
      <c r="H16" s="168" t="s">
        <v>216</v>
      </c>
      <c r="I16" s="102">
        <v>1800</v>
      </c>
      <c r="J16" s="102">
        <v>1800</v>
      </c>
      <c r="K16" s="48"/>
      <c r="L16" s="48"/>
      <c r="M16" s="48"/>
      <c r="N16" s="102">
        <v>1800</v>
      </c>
      <c r="O16" s="48"/>
      <c r="P16" s="102"/>
      <c r="Q16" s="102"/>
      <c r="R16" s="102"/>
      <c r="S16" s="102"/>
      <c r="T16" s="102"/>
      <c r="U16" s="102"/>
      <c r="V16" s="102"/>
      <c r="W16" s="102"/>
      <c r="X16" s="102"/>
      <c r="Y16" s="102"/>
    </row>
    <row r="17" ht="20.25" customHeight="1" spans="1:25">
      <c r="A17" s="168" t="s">
        <v>69</v>
      </c>
      <c r="B17" s="168" t="s">
        <v>69</v>
      </c>
      <c r="C17" s="168" t="s">
        <v>218</v>
      </c>
      <c r="D17" s="168" t="s">
        <v>219</v>
      </c>
      <c r="E17" s="168" t="s">
        <v>101</v>
      </c>
      <c r="F17" s="168" t="s">
        <v>102</v>
      </c>
      <c r="G17" s="168" t="s">
        <v>220</v>
      </c>
      <c r="H17" s="168" t="s">
        <v>221</v>
      </c>
      <c r="I17" s="102">
        <v>5400</v>
      </c>
      <c r="J17" s="102">
        <v>5400</v>
      </c>
      <c r="K17" s="48"/>
      <c r="L17" s="48"/>
      <c r="M17" s="48"/>
      <c r="N17" s="102">
        <v>5400</v>
      </c>
      <c r="O17" s="48"/>
      <c r="P17" s="102"/>
      <c r="Q17" s="102"/>
      <c r="R17" s="102"/>
      <c r="S17" s="102"/>
      <c r="T17" s="102"/>
      <c r="U17" s="102"/>
      <c r="V17" s="102"/>
      <c r="W17" s="102"/>
      <c r="X17" s="102"/>
      <c r="Y17" s="102"/>
    </row>
    <row r="18" ht="20.25" customHeight="1" spans="1:25">
      <c r="A18" s="168" t="s">
        <v>69</v>
      </c>
      <c r="B18" s="168" t="s">
        <v>69</v>
      </c>
      <c r="C18" s="168" t="s">
        <v>218</v>
      </c>
      <c r="D18" s="168" t="s">
        <v>219</v>
      </c>
      <c r="E18" s="168" t="s">
        <v>101</v>
      </c>
      <c r="F18" s="168" t="s">
        <v>102</v>
      </c>
      <c r="G18" s="168" t="s">
        <v>222</v>
      </c>
      <c r="H18" s="168" t="s">
        <v>223</v>
      </c>
      <c r="I18" s="102">
        <v>1200</v>
      </c>
      <c r="J18" s="102">
        <v>1200</v>
      </c>
      <c r="K18" s="48"/>
      <c r="L18" s="48"/>
      <c r="M18" s="48"/>
      <c r="N18" s="102">
        <v>1200</v>
      </c>
      <c r="O18" s="48"/>
      <c r="P18" s="102"/>
      <c r="Q18" s="102"/>
      <c r="R18" s="102"/>
      <c r="S18" s="102"/>
      <c r="T18" s="102"/>
      <c r="U18" s="102"/>
      <c r="V18" s="102"/>
      <c r="W18" s="102"/>
      <c r="X18" s="102"/>
      <c r="Y18" s="102"/>
    </row>
    <row r="19" ht="20.25" customHeight="1" spans="1:25">
      <c r="A19" s="168" t="s">
        <v>69</v>
      </c>
      <c r="B19" s="168" t="s">
        <v>69</v>
      </c>
      <c r="C19" s="168" t="s">
        <v>218</v>
      </c>
      <c r="D19" s="168" t="s">
        <v>219</v>
      </c>
      <c r="E19" s="168" t="s">
        <v>101</v>
      </c>
      <c r="F19" s="168" t="s">
        <v>102</v>
      </c>
      <c r="G19" s="168" t="s">
        <v>224</v>
      </c>
      <c r="H19" s="168" t="s">
        <v>225</v>
      </c>
      <c r="I19" s="102">
        <v>1200</v>
      </c>
      <c r="J19" s="102">
        <v>1200</v>
      </c>
      <c r="K19" s="48"/>
      <c r="L19" s="48"/>
      <c r="M19" s="48"/>
      <c r="N19" s="102">
        <v>1200</v>
      </c>
      <c r="O19" s="48"/>
      <c r="P19" s="102"/>
      <c r="Q19" s="102"/>
      <c r="R19" s="102"/>
      <c r="S19" s="102"/>
      <c r="T19" s="102"/>
      <c r="U19" s="102"/>
      <c r="V19" s="102"/>
      <c r="W19" s="102"/>
      <c r="X19" s="102"/>
      <c r="Y19" s="102"/>
    </row>
    <row r="20" ht="20.25" customHeight="1" spans="1:25">
      <c r="A20" s="168" t="s">
        <v>69</v>
      </c>
      <c r="B20" s="168" t="s">
        <v>69</v>
      </c>
      <c r="C20" s="168" t="s">
        <v>218</v>
      </c>
      <c r="D20" s="168" t="s">
        <v>219</v>
      </c>
      <c r="E20" s="168" t="s">
        <v>101</v>
      </c>
      <c r="F20" s="168" t="s">
        <v>102</v>
      </c>
      <c r="G20" s="168" t="s">
        <v>226</v>
      </c>
      <c r="H20" s="168" t="s">
        <v>227</v>
      </c>
      <c r="I20" s="102">
        <v>4200</v>
      </c>
      <c r="J20" s="102">
        <v>4200</v>
      </c>
      <c r="K20" s="48"/>
      <c r="L20" s="48"/>
      <c r="M20" s="48"/>
      <c r="N20" s="102">
        <v>4200</v>
      </c>
      <c r="O20" s="48"/>
      <c r="P20" s="102"/>
      <c r="Q20" s="102"/>
      <c r="R20" s="102"/>
      <c r="S20" s="102"/>
      <c r="T20" s="102"/>
      <c r="U20" s="102"/>
      <c r="V20" s="102"/>
      <c r="W20" s="102"/>
      <c r="X20" s="102"/>
      <c r="Y20" s="102"/>
    </row>
    <row r="21" ht="20.25" customHeight="1" spans="1:25">
      <c r="A21" s="168" t="s">
        <v>69</v>
      </c>
      <c r="B21" s="168" t="s">
        <v>69</v>
      </c>
      <c r="C21" s="168" t="s">
        <v>218</v>
      </c>
      <c r="D21" s="168" t="s">
        <v>219</v>
      </c>
      <c r="E21" s="168" t="s">
        <v>101</v>
      </c>
      <c r="F21" s="168" t="s">
        <v>102</v>
      </c>
      <c r="G21" s="168" t="s">
        <v>228</v>
      </c>
      <c r="H21" s="168" t="s">
        <v>229</v>
      </c>
      <c r="I21" s="102">
        <v>7680</v>
      </c>
      <c r="J21" s="102">
        <v>7680</v>
      </c>
      <c r="K21" s="48"/>
      <c r="L21" s="48"/>
      <c r="M21" s="48"/>
      <c r="N21" s="102">
        <v>7680</v>
      </c>
      <c r="O21" s="48"/>
      <c r="P21" s="102"/>
      <c r="Q21" s="102"/>
      <c r="R21" s="102"/>
      <c r="S21" s="102"/>
      <c r="T21" s="102"/>
      <c r="U21" s="102"/>
      <c r="V21" s="102"/>
      <c r="W21" s="102"/>
      <c r="X21" s="102"/>
      <c r="Y21" s="102"/>
    </row>
    <row r="22" ht="20.25" customHeight="1" spans="1:25">
      <c r="A22" s="168" t="s">
        <v>69</v>
      </c>
      <c r="B22" s="168" t="s">
        <v>69</v>
      </c>
      <c r="C22" s="168" t="s">
        <v>218</v>
      </c>
      <c r="D22" s="168" t="s">
        <v>219</v>
      </c>
      <c r="E22" s="168" t="s">
        <v>101</v>
      </c>
      <c r="F22" s="168" t="s">
        <v>102</v>
      </c>
      <c r="G22" s="168" t="s">
        <v>230</v>
      </c>
      <c r="H22" s="168" t="s">
        <v>231</v>
      </c>
      <c r="I22" s="102">
        <v>900</v>
      </c>
      <c r="J22" s="102">
        <v>900</v>
      </c>
      <c r="K22" s="48"/>
      <c r="L22" s="48"/>
      <c r="M22" s="48"/>
      <c r="N22" s="102">
        <v>900</v>
      </c>
      <c r="O22" s="48"/>
      <c r="P22" s="102"/>
      <c r="Q22" s="102"/>
      <c r="R22" s="102"/>
      <c r="S22" s="102"/>
      <c r="T22" s="102"/>
      <c r="U22" s="102"/>
      <c r="V22" s="102"/>
      <c r="W22" s="102"/>
      <c r="X22" s="102"/>
      <c r="Y22" s="102"/>
    </row>
    <row r="23" ht="20.25" customHeight="1" spans="1:25">
      <c r="A23" s="168" t="s">
        <v>69</v>
      </c>
      <c r="B23" s="168" t="s">
        <v>69</v>
      </c>
      <c r="C23" s="168" t="s">
        <v>218</v>
      </c>
      <c r="D23" s="168" t="s">
        <v>219</v>
      </c>
      <c r="E23" s="168" t="s">
        <v>101</v>
      </c>
      <c r="F23" s="168" t="s">
        <v>102</v>
      </c>
      <c r="G23" s="168" t="s">
        <v>232</v>
      </c>
      <c r="H23" s="168" t="s">
        <v>233</v>
      </c>
      <c r="I23" s="102">
        <v>300</v>
      </c>
      <c r="J23" s="102">
        <v>300</v>
      </c>
      <c r="K23" s="48"/>
      <c r="L23" s="48"/>
      <c r="M23" s="48"/>
      <c r="N23" s="102">
        <v>300</v>
      </c>
      <c r="O23" s="48"/>
      <c r="P23" s="102"/>
      <c r="Q23" s="102"/>
      <c r="R23" s="102"/>
      <c r="S23" s="102"/>
      <c r="T23" s="102"/>
      <c r="U23" s="102"/>
      <c r="V23" s="102"/>
      <c r="W23" s="102"/>
      <c r="X23" s="102"/>
      <c r="Y23" s="102"/>
    </row>
    <row r="24" ht="20.25" customHeight="1" spans="1:25">
      <c r="A24" s="168" t="s">
        <v>69</v>
      </c>
      <c r="B24" s="168" t="s">
        <v>69</v>
      </c>
      <c r="C24" s="168" t="s">
        <v>218</v>
      </c>
      <c r="D24" s="168" t="s">
        <v>219</v>
      </c>
      <c r="E24" s="168" t="s">
        <v>101</v>
      </c>
      <c r="F24" s="168" t="s">
        <v>102</v>
      </c>
      <c r="G24" s="168" t="s">
        <v>234</v>
      </c>
      <c r="H24" s="168" t="s">
        <v>235</v>
      </c>
      <c r="I24" s="102">
        <v>300</v>
      </c>
      <c r="J24" s="102">
        <v>300</v>
      </c>
      <c r="K24" s="48"/>
      <c r="L24" s="48"/>
      <c r="M24" s="48"/>
      <c r="N24" s="102">
        <v>300</v>
      </c>
      <c r="O24" s="48"/>
      <c r="P24" s="102"/>
      <c r="Q24" s="102"/>
      <c r="R24" s="102"/>
      <c r="S24" s="102"/>
      <c r="T24" s="102"/>
      <c r="U24" s="102"/>
      <c r="V24" s="102"/>
      <c r="W24" s="102"/>
      <c r="X24" s="102"/>
      <c r="Y24" s="102"/>
    </row>
    <row r="25" ht="20.25" customHeight="1" spans="1:25">
      <c r="A25" s="168" t="s">
        <v>69</v>
      </c>
      <c r="B25" s="168" t="s">
        <v>69</v>
      </c>
      <c r="C25" s="168" t="s">
        <v>218</v>
      </c>
      <c r="D25" s="168" t="s">
        <v>219</v>
      </c>
      <c r="E25" s="168" t="s">
        <v>101</v>
      </c>
      <c r="F25" s="168" t="s">
        <v>102</v>
      </c>
      <c r="G25" s="168" t="s">
        <v>236</v>
      </c>
      <c r="H25" s="168" t="s">
        <v>237</v>
      </c>
      <c r="I25" s="102">
        <v>14400</v>
      </c>
      <c r="J25" s="102">
        <v>14400</v>
      </c>
      <c r="K25" s="48"/>
      <c r="L25" s="48"/>
      <c r="M25" s="48"/>
      <c r="N25" s="102">
        <v>14400</v>
      </c>
      <c r="O25" s="48"/>
      <c r="P25" s="102"/>
      <c r="Q25" s="102"/>
      <c r="R25" s="102"/>
      <c r="S25" s="102"/>
      <c r="T25" s="102"/>
      <c r="U25" s="102"/>
      <c r="V25" s="102"/>
      <c r="W25" s="102"/>
      <c r="X25" s="102"/>
      <c r="Y25" s="102"/>
    </row>
    <row r="26" ht="20.25" customHeight="1" spans="1:25">
      <c r="A26" s="168" t="s">
        <v>69</v>
      </c>
      <c r="B26" s="168" t="s">
        <v>69</v>
      </c>
      <c r="C26" s="168" t="s">
        <v>238</v>
      </c>
      <c r="D26" s="168" t="s">
        <v>239</v>
      </c>
      <c r="E26" s="168" t="s">
        <v>101</v>
      </c>
      <c r="F26" s="168" t="s">
        <v>102</v>
      </c>
      <c r="G26" s="168" t="s">
        <v>213</v>
      </c>
      <c r="H26" s="168" t="s">
        <v>214</v>
      </c>
      <c r="I26" s="102">
        <v>5400</v>
      </c>
      <c r="J26" s="102">
        <v>5400</v>
      </c>
      <c r="K26" s="48"/>
      <c r="L26" s="48"/>
      <c r="M26" s="48"/>
      <c r="N26" s="102">
        <v>5400</v>
      </c>
      <c r="O26" s="48"/>
      <c r="P26" s="102"/>
      <c r="Q26" s="102"/>
      <c r="R26" s="102"/>
      <c r="S26" s="102"/>
      <c r="T26" s="102"/>
      <c r="U26" s="102"/>
      <c r="V26" s="102"/>
      <c r="W26" s="102"/>
      <c r="X26" s="102"/>
      <c r="Y26" s="102"/>
    </row>
    <row r="27" ht="20.25" customHeight="1" spans="1:25">
      <c r="A27" s="168" t="s">
        <v>69</v>
      </c>
      <c r="B27" s="168" t="s">
        <v>69</v>
      </c>
      <c r="C27" s="168" t="s">
        <v>240</v>
      </c>
      <c r="D27" s="168" t="s">
        <v>241</v>
      </c>
      <c r="E27" s="168" t="s">
        <v>109</v>
      </c>
      <c r="F27" s="168" t="s">
        <v>110</v>
      </c>
      <c r="G27" s="168" t="s">
        <v>242</v>
      </c>
      <c r="H27" s="168" t="s">
        <v>243</v>
      </c>
      <c r="I27" s="102">
        <v>97013.76</v>
      </c>
      <c r="J27" s="102">
        <v>97013.76</v>
      </c>
      <c r="K27" s="48"/>
      <c r="L27" s="48"/>
      <c r="M27" s="48"/>
      <c r="N27" s="102">
        <v>97013.76</v>
      </c>
      <c r="O27" s="48"/>
      <c r="P27" s="102"/>
      <c r="Q27" s="102"/>
      <c r="R27" s="102"/>
      <c r="S27" s="102"/>
      <c r="T27" s="102"/>
      <c r="U27" s="102"/>
      <c r="V27" s="102"/>
      <c r="W27" s="102"/>
      <c r="X27" s="102"/>
      <c r="Y27" s="102"/>
    </row>
    <row r="28" ht="20.25" customHeight="1" spans="1:25">
      <c r="A28" s="168" t="s">
        <v>69</v>
      </c>
      <c r="B28" s="168" t="s">
        <v>69</v>
      </c>
      <c r="C28" s="168" t="s">
        <v>240</v>
      </c>
      <c r="D28" s="168" t="s">
        <v>241</v>
      </c>
      <c r="E28" s="168" t="s">
        <v>115</v>
      </c>
      <c r="F28" s="168" t="s">
        <v>116</v>
      </c>
      <c r="G28" s="168" t="s">
        <v>244</v>
      </c>
      <c r="H28" s="168" t="s">
        <v>245</v>
      </c>
      <c r="I28" s="102">
        <v>47900.62</v>
      </c>
      <c r="J28" s="102">
        <v>47900.62</v>
      </c>
      <c r="K28" s="48"/>
      <c r="L28" s="48"/>
      <c r="M28" s="48"/>
      <c r="N28" s="102">
        <v>47900.62</v>
      </c>
      <c r="O28" s="48"/>
      <c r="P28" s="102"/>
      <c r="Q28" s="102"/>
      <c r="R28" s="102"/>
      <c r="S28" s="102"/>
      <c r="T28" s="102"/>
      <c r="U28" s="102"/>
      <c r="V28" s="102"/>
      <c r="W28" s="102"/>
      <c r="X28" s="102"/>
      <c r="Y28" s="102"/>
    </row>
    <row r="29" ht="20.25" customHeight="1" spans="1:25">
      <c r="A29" s="168" t="s">
        <v>69</v>
      </c>
      <c r="B29" s="168" t="s">
        <v>69</v>
      </c>
      <c r="C29" s="168" t="s">
        <v>240</v>
      </c>
      <c r="D29" s="168" t="s">
        <v>241</v>
      </c>
      <c r="E29" s="168" t="s">
        <v>115</v>
      </c>
      <c r="F29" s="168" t="s">
        <v>116</v>
      </c>
      <c r="G29" s="168" t="s">
        <v>244</v>
      </c>
      <c r="H29" s="168" t="s">
        <v>245</v>
      </c>
      <c r="I29" s="102">
        <v>3100.32</v>
      </c>
      <c r="J29" s="102">
        <v>3100.32</v>
      </c>
      <c r="K29" s="48"/>
      <c r="L29" s="48"/>
      <c r="M29" s="48"/>
      <c r="N29" s="102">
        <v>3100.32</v>
      </c>
      <c r="O29" s="48"/>
      <c r="P29" s="102"/>
      <c r="Q29" s="102"/>
      <c r="R29" s="102"/>
      <c r="S29" s="102"/>
      <c r="T29" s="102"/>
      <c r="U29" s="102"/>
      <c r="V29" s="102"/>
      <c r="W29" s="102"/>
      <c r="X29" s="102"/>
      <c r="Y29" s="102"/>
    </row>
    <row r="30" ht="20.25" customHeight="1" spans="1:25">
      <c r="A30" s="168" t="s">
        <v>69</v>
      </c>
      <c r="B30" s="168" t="s">
        <v>69</v>
      </c>
      <c r="C30" s="168" t="s">
        <v>240</v>
      </c>
      <c r="D30" s="168" t="s">
        <v>241</v>
      </c>
      <c r="E30" s="168" t="s">
        <v>117</v>
      </c>
      <c r="F30" s="168" t="s">
        <v>118</v>
      </c>
      <c r="G30" s="168" t="s">
        <v>246</v>
      </c>
      <c r="H30" s="168" t="s">
        <v>247</v>
      </c>
      <c r="I30" s="102">
        <v>30316.85</v>
      </c>
      <c r="J30" s="102">
        <v>30316.85</v>
      </c>
      <c r="K30" s="48"/>
      <c r="L30" s="48"/>
      <c r="M30" s="48"/>
      <c r="N30" s="102">
        <v>30316.85</v>
      </c>
      <c r="O30" s="48"/>
      <c r="P30" s="102"/>
      <c r="Q30" s="102"/>
      <c r="R30" s="102"/>
      <c r="S30" s="102"/>
      <c r="T30" s="102"/>
      <c r="U30" s="102"/>
      <c r="V30" s="102"/>
      <c r="W30" s="102"/>
      <c r="X30" s="102"/>
      <c r="Y30" s="102"/>
    </row>
    <row r="31" ht="20.25" customHeight="1" spans="1:25">
      <c r="A31" s="168" t="s">
        <v>69</v>
      </c>
      <c r="B31" s="168" t="s">
        <v>69</v>
      </c>
      <c r="C31" s="168" t="s">
        <v>240</v>
      </c>
      <c r="D31" s="168" t="s">
        <v>241</v>
      </c>
      <c r="E31" s="168" t="s">
        <v>119</v>
      </c>
      <c r="F31" s="168" t="s">
        <v>120</v>
      </c>
      <c r="G31" s="168" t="s">
        <v>248</v>
      </c>
      <c r="H31" s="168" t="s">
        <v>249</v>
      </c>
      <c r="I31" s="102">
        <v>922.71</v>
      </c>
      <c r="J31" s="102">
        <v>922.71</v>
      </c>
      <c r="K31" s="48"/>
      <c r="L31" s="48"/>
      <c r="M31" s="48"/>
      <c r="N31" s="102">
        <v>922.71</v>
      </c>
      <c r="O31" s="48"/>
      <c r="P31" s="102"/>
      <c r="Q31" s="102"/>
      <c r="R31" s="102"/>
      <c r="S31" s="102"/>
      <c r="T31" s="102"/>
      <c r="U31" s="102"/>
      <c r="V31" s="102"/>
      <c r="W31" s="102"/>
      <c r="X31" s="102"/>
      <c r="Y31" s="102"/>
    </row>
    <row r="32" ht="20.25" customHeight="1" spans="1:25">
      <c r="A32" s="168" t="s">
        <v>69</v>
      </c>
      <c r="B32" s="168" t="s">
        <v>69</v>
      </c>
      <c r="C32" s="168" t="s">
        <v>250</v>
      </c>
      <c r="D32" s="168" t="s">
        <v>251</v>
      </c>
      <c r="E32" s="168" t="s">
        <v>101</v>
      </c>
      <c r="F32" s="168" t="s">
        <v>102</v>
      </c>
      <c r="G32" s="168" t="s">
        <v>205</v>
      </c>
      <c r="H32" s="168" t="s">
        <v>206</v>
      </c>
      <c r="I32" s="102">
        <v>93720</v>
      </c>
      <c r="J32" s="102">
        <v>93720</v>
      </c>
      <c r="K32" s="48"/>
      <c r="L32" s="48"/>
      <c r="M32" s="48"/>
      <c r="N32" s="102">
        <v>93720</v>
      </c>
      <c r="O32" s="48"/>
      <c r="P32" s="102"/>
      <c r="Q32" s="102"/>
      <c r="R32" s="102"/>
      <c r="S32" s="102"/>
      <c r="T32" s="102"/>
      <c r="U32" s="102"/>
      <c r="V32" s="102"/>
      <c r="W32" s="102"/>
      <c r="X32" s="102"/>
      <c r="Y32" s="102"/>
    </row>
    <row r="33" ht="17.25" customHeight="1" spans="1:25">
      <c r="A33" s="57" t="s">
        <v>171</v>
      </c>
      <c r="B33" s="58"/>
      <c r="C33" s="169"/>
      <c r="D33" s="169"/>
      <c r="E33" s="169"/>
      <c r="F33" s="169"/>
      <c r="G33" s="169"/>
      <c r="H33" s="170"/>
      <c r="I33" s="102">
        <v>1030661.26</v>
      </c>
      <c r="J33" s="102">
        <v>1030661.26</v>
      </c>
      <c r="K33" s="102"/>
      <c r="L33" s="102"/>
      <c r="M33" s="102"/>
      <c r="N33" s="102">
        <v>1030661.26</v>
      </c>
      <c r="O33" s="102"/>
      <c r="P33" s="102"/>
      <c r="Q33" s="102"/>
      <c r="R33" s="102"/>
      <c r="S33" s="102"/>
      <c r="T33" s="102"/>
      <c r="U33" s="102"/>
      <c r="V33" s="102"/>
      <c r="W33" s="102"/>
      <c r="X33" s="102"/>
      <c r="Y33" s="102"/>
    </row>
  </sheetData>
  <mergeCells count="31">
    <mergeCell ref="A3:Y3"/>
    <mergeCell ref="A4:H4"/>
    <mergeCell ref="I5:Y5"/>
    <mergeCell ref="J6:O6"/>
    <mergeCell ref="P6:R6"/>
    <mergeCell ref="T6:Y6"/>
    <mergeCell ref="J7:K7"/>
    <mergeCell ref="A33:H33"/>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topLeftCell="D1" workbookViewId="0">
      <pane ySplit="1" topLeftCell="A2" activePane="bottomLeft" state="frozen"/>
      <selection/>
      <selection pane="bottomLeft" activeCell="K27" sqref="K27"/>
    </sheetView>
  </sheetViews>
  <sheetFormatPr defaultColWidth="9.14545454545454" defaultRowHeight="14.25" customHeight="1"/>
  <cols>
    <col min="1" max="1" width="10.2818181818182" customWidth="1"/>
    <col min="2" max="2" width="13.4272727272727" customWidth="1"/>
    <col min="3" max="3" width="32.8454545454545" customWidth="1"/>
    <col min="4" max="4" width="23.8545454545455"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25"/>
      <c r="B1" s="25"/>
      <c r="C1" s="25"/>
      <c r="D1" s="25"/>
      <c r="E1" s="25"/>
      <c r="F1" s="25"/>
      <c r="G1" s="25"/>
      <c r="H1" s="25"/>
      <c r="I1" s="25"/>
      <c r="J1" s="25"/>
      <c r="K1" s="25"/>
      <c r="L1" s="25"/>
      <c r="M1" s="25"/>
      <c r="N1" s="25"/>
      <c r="O1" s="25"/>
      <c r="P1" s="25"/>
      <c r="Q1" s="25"/>
      <c r="R1" s="25"/>
      <c r="S1" s="25"/>
      <c r="T1" s="25"/>
      <c r="U1" s="25"/>
      <c r="V1" s="25"/>
      <c r="W1" s="25"/>
    </row>
    <row r="2" ht="13.5" customHeight="1" spans="2:23">
      <c r="B2" s="158"/>
      <c r="D2" t="s">
        <v>133</v>
      </c>
      <c r="E2" s="26"/>
      <c r="F2" s="26"/>
      <c r="G2" s="26"/>
      <c r="H2" s="26"/>
      <c r="U2" s="158"/>
      <c r="W2" s="163" t="s">
        <v>252</v>
      </c>
    </row>
    <row r="3" ht="46.5" customHeight="1" spans="1:23">
      <c r="A3" s="28" t="str">
        <f>"2025"&amp;"年部门项目支出预算表"</f>
        <v>2025年部门项目支出预算表</v>
      </c>
      <c r="B3" s="28"/>
      <c r="C3" s="28"/>
      <c r="D3" s="28"/>
      <c r="E3" s="28"/>
      <c r="F3" s="28"/>
      <c r="G3" s="28"/>
      <c r="H3" s="28"/>
      <c r="I3" s="28"/>
      <c r="J3" s="28"/>
      <c r="K3" s="28"/>
      <c r="L3" s="28"/>
      <c r="M3" s="28"/>
      <c r="N3" s="28"/>
      <c r="O3" s="28"/>
      <c r="P3" s="28"/>
      <c r="Q3" s="28"/>
      <c r="R3" s="28"/>
      <c r="S3" s="28"/>
      <c r="T3" s="28"/>
      <c r="U3" s="28"/>
      <c r="V3" s="28"/>
      <c r="W3" s="28"/>
    </row>
    <row r="4" ht="13.5" customHeight="1" spans="1:23">
      <c r="A4" s="29" t="str">
        <f>"单位名称："&amp;"中国共产主义青年团昆明市东川区委员会"</f>
        <v>单位名称：中国共产主义青年团昆明市东川区委员会</v>
      </c>
      <c r="B4" s="30"/>
      <c r="C4" s="30"/>
      <c r="D4" s="30"/>
      <c r="E4" s="30"/>
      <c r="F4" s="30"/>
      <c r="G4" s="30"/>
      <c r="H4" s="30"/>
      <c r="I4" s="31"/>
      <c r="J4" s="31"/>
      <c r="K4" s="31"/>
      <c r="L4" s="31"/>
      <c r="M4" s="31"/>
      <c r="N4" s="31"/>
      <c r="O4" s="31"/>
      <c r="P4" s="31"/>
      <c r="Q4" s="31"/>
      <c r="U4" s="158"/>
      <c r="W4" s="140" t="s">
        <v>0</v>
      </c>
    </row>
    <row r="5" ht="21.75" customHeight="1" spans="1:23">
      <c r="A5" s="33" t="s">
        <v>253</v>
      </c>
      <c r="B5" s="34" t="s">
        <v>182</v>
      </c>
      <c r="C5" s="33" t="s">
        <v>183</v>
      </c>
      <c r="D5" s="33" t="s">
        <v>254</v>
      </c>
      <c r="E5" s="34" t="s">
        <v>184</v>
      </c>
      <c r="F5" s="34" t="s">
        <v>185</v>
      </c>
      <c r="G5" s="34" t="s">
        <v>255</v>
      </c>
      <c r="H5" s="34" t="s">
        <v>256</v>
      </c>
      <c r="I5" s="52" t="s">
        <v>54</v>
      </c>
      <c r="J5" s="35" t="s">
        <v>257</v>
      </c>
      <c r="K5" s="36"/>
      <c r="L5" s="36"/>
      <c r="M5" s="37"/>
      <c r="N5" s="35" t="s">
        <v>190</v>
      </c>
      <c r="O5" s="36"/>
      <c r="P5" s="37"/>
      <c r="Q5" s="34" t="s">
        <v>60</v>
      </c>
      <c r="R5" s="35" t="s">
        <v>61</v>
      </c>
      <c r="S5" s="36"/>
      <c r="T5" s="36"/>
      <c r="U5" s="36"/>
      <c r="V5" s="36"/>
      <c r="W5" s="37"/>
    </row>
    <row r="6" ht="21.75" customHeight="1" spans="1:23">
      <c r="A6" s="38"/>
      <c r="B6" s="53"/>
      <c r="C6" s="38"/>
      <c r="D6" s="38"/>
      <c r="E6" s="39"/>
      <c r="F6" s="39"/>
      <c r="G6" s="39"/>
      <c r="H6" s="39"/>
      <c r="I6" s="53"/>
      <c r="J6" s="159" t="s">
        <v>57</v>
      </c>
      <c r="K6" s="160"/>
      <c r="L6" s="34" t="s">
        <v>58</v>
      </c>
      <c r="M6" s="34" t="s">
        <v>59</v>
      </c>
      <c r="N6" s="34" t="s">
        <v>57</v>
      </c>
      <c r="O6" s="34" t="s">
        <v>58</v>
      </c>
      <c r="P6" s="34" t="s">
        <v>59</v>
      </c>
      <c r="Q6" s="39"/>
      <c r="R6" s="34" t="s">
        <v>56</v>
      </c>
      <c r="S6" s="34" t="s">
        <v>63</v>
      </c>
      <c r="T6" s="34" t="s">
        <v>196</v>
      </c>
      <c r="U6" s="34" t="s">
        <v>65</v>
      </c>
      <c r="V6" s="34" t="s">
        <v>66</v>
      </c>
      <c r="W6" s="34" t="s">
        <v>67</v>
      </c>
    </row>
    <row r="7" ht="21" customHeight="1" spans="1:23">
      <c r="A7" s="53"/>
      <c r="B7" s="53"/>
      <c r="C7" s="53"/>
      <c r="D7" s="53"/>
      <c r="E7" s="53"/>
      <c r="F7" s="53"/>
      <c r="G7" s="53"/>
      <c r="H7" s="53"/>
      <c r="I7" s="53"/>
      <c r="J7" s="161" t="s">
        <v>56</v>
      </c>
      <c r="K7" s="162"/>
      <c r="L7" s="53"/>
      <c r="M7" s="53"/>
      <c r="N7" s="53"/>
      <c r="O7" s="53"/>
      <c r="P7" s="53"/>
      <c r="Q7" s="53"/>
      <c r="R7" s="53"/>
      <c r="S7" s="53"/>
      <c r="T7" s="53"/>
      <c r="U7" s="53"/>
      <c r="V7" s="53"/>
      <c r="W7" s="53"/>
    </row>
    <row r="8" ht="39.75" customHeight="1" spans="1:23">
      <c r="A8" s="41"/>
      <c r="B8" s="43"/>
      <c r="C8" s="41"/>
      <c r="D8" s="41"/>
      <c r="E8" s="42"/>
      <c r="F8" s="42"/>
      <c r="G8" s="42"/>
      <c r="H8" s="42"/>
      <c r="I8" s="43"/>
      <c r="J8" s="90" t="s">
        <v>56</v>
      </c>
      <c r="K8" s="90" t="s">
        <v>258</v>
      </c>
      <c r="L8" s="42"/>
      <c r="M8" s="42"/>
      <c r="N8" s="42"/>
      <c r="O8" s="42"/>
      <c r="P8" s="42"/>
      <c r="Q8" s="42"/>
      <c r="R8" s="42"/>
      <c r="S8" s="42"/>
      <c r="T8" s="42"/>
      <c r="U8" s="43"/>
      <c r="V8" s="42"/>
      <c r="W8" s="42"/>
    </row>
    <row r="9" ht="15" customHeight="1" spans="1:23">
      <c r="A9" s="44">
        <v>1</v>
      </c>
      <c r="B9" s="44">
        <v>2</v>
      </c>
      <c r="C9" s="44">
        <v>3</v>
      </c>
      <c r="D9" s="44">
        <v>4</v>
      </c>
      <c r="E9" s="44">
        <v>5</v>
      </c>
      <c r="F9" s="44">
        <v>6</v>
      </c>
      <c r="G9" s="44">
        <v>7</v>
      </c>
      <c r="H9" s="44">
        <v>8</v>
      </c>
      <c r="I9" s="44">
        <v>9</v>
      </c>
      <c r="J9" s="44">
        <v>10</v>
      </c>
      <c r="K9" s="44">
        <v>11</v>
      </c>
      <c r="L9" s="60">
        <v>12</v>
      </c>
      <c r="M9" s="60">
        <v>13</v>
      </c>
      <c r="N9" s="60">
        <v>14</v>
      </c>
      <c r="O9" s="60">
        <v>15</v>
      </c>
      <c r="P9" s="60">
        <v>16</v>
      </c>
      <c r="Q9" s="60">
        <v>17</v>
      </c>
      <c r="R9" s="60">
        <v>18</v>
      </c>
      <c r="S9" s="60">
        <v>19</v>
      </c>
      <c r="T9" s="60">
        <v>20</v>
      </c>
      <c r="U9" s="44">
        <v>21</v>
      </c>
      <c r="V9" s="60">
        <v>22</v>
      </c>
      <c r="W9" s="44">
        <v>23</v>
      </c>
    </row>
    <row r="10" ht="21.75" customHeight="1" spans="1:23">
      <c r="A10" s="92" t="s">
        <v>259</v>
      </c>
      <c r="B10" s="92" t="s">
        <v>260</v>
      </c>
      <c r="C10" s="92" t="s">
        <v>261</v>
      </c>
      <c r="D10" s="92" t="s">
        <v>69</v>
      </c>
      <c r="E10" s="92" t="s">
        <v>103</v>
      </c>
      <c r="F10" s="92" t="s">
        <v>104</v>
      </c>
      <c r="G10" s="92" t="s">
        <v>220</v>
      </c>
      <c r="H10" s="92" t="s">
        <v>221</v>
      </c>
      <c r="I10" s="102">
        <v>16000</v>
      </c>
      <c r="J10" s="102">
        <v>16000</v>
      </c>
      <c r="K10" s="102">
        <v>16000</v>
      </c>
      <c r="L10" s="102"/>
      <c r="M10" s="102"/>
      <c r="N10" s="102"/>
      <c r="O10" s="102"/>
      <c r="P10" s="102"/>
      <c r="Q10" s="102"/>
      <c r="R10" s="102"/>
      <c r="S10" s="102"/>
      <c r="T10" s="102"/>
      <c r="U10" s="102"/>
      <c r="V10" s="102"/>
      <c r="W10" s="102"/>
    </row>
    <row r="11" ht="21.75" customHeight="1" spans="1:23">
      <c r="A11" s="92" t="s">
        <v>259</v>
      </c>
      <c r="B11" s="92" t="s">
        <v>260</v>
      </c>
      <c r="C11" s="92" t="s">
        <v>261</v>
      </c>
      <c r="D11" s="92" t="s">
        <v>69</v>
      </c>
      <c r="E11" s="92" t="s">
        <v>103</v>
      </c>
      <c r="F11" s="92" t="s">
        <v>104</v>
      </c>
      <c r="G11" s="92" t="s">
        <v>262</v>
      </c>
      <c r="H11" s="92" t="s">
        <v>263</v>
      </c>
      <c r="I11" s="102">
        <v>24000</v>
      </c>
      <c r="J11" s="102">
        <v>24000</v>
      </c>
      <c r="K11" s="102">
        <v>24000</v>
      </c>
      <c r="L11" s="102"/>
      <c r="M11" s="102"/>
      <c r="N11" s="102"/>
      <c r="O11" s="102"/>
      <c r="P11" s="102"/>
      <c r="Q11" s="102"/>
      <c r="R11" s="102"/>
      <c r="S11" s="102"/>
      <c r="T11" s="102"/>
      <c r="U11" s="102"/>
      <c r="V11" s="102"/>
      <c r="W11" s="102"/>
    </row>
    <row r="12" ht="21.75" customHeight="1" spans="1:23">
      <c r="A12" s="92" t="s">
        <v>259</v>
      </c>
      <c r="B12" s="92" t="s">
        <v>264</v>
      </c>
      <c r="C12" s="92" t="s">
        <v>265</v>
      </c>
      <c r="D12" s="92" t="s">
        <v>69</v>
      </c>
      <c r="E12" s="92" t="s">
        <v>101</v>
      </c>
      <c r="F12" s="92" t="s">
        <v>102</v>
      </c>
      <c r="G12" s="92" t="s">
        <v>220</v>
      </c>
      <c r="H12" s="92" t="s">
        <v>221</v>
      </c>
      <c r="I12" s="102">
        <v>105900</v>
      </c>
      <c r="J12" s="102">
        <v>105900</v>
      </c>
      <c r="K12" s="102">
        <v>105900</v>
      </c>
      <c r="L12" s="102"/>
      <c r="M12" s="102"/>
      <c r="N12" s="102"/>
      <c r="O12" s="102"/>
      <c r="P12" s="102"/>
      <c r="Q12" s="102"/>
      <c r="R12" s="102"/>
      <c r="S12" s="102"/>
      <c r="T12" s="102"/>
      <c r="U12" s="102"/>
      <c r="V12" s="102"/>
      <c r="W12" s="102"/>
    </row>
    <row r="13" ht="21.75" customHeight="1" spans="1:23">
      <c r="A13" s="92" t="s">
        <v>259</v>
      </c>
      <c r="B13" s="92" t="s">
        <v>266</v>
      </c>
      <c r="C13" s="92" t="s">
        <v>267</v>
      </c>
      <c r="D13" s="92" t="s">
        <v>69</v>
      </c>
      <c r="E13" s="92" t="s">
        <v>103</v>
      </c>
      <c r="F13" s="92" t="s">
        <v>104</v>
      </c>
      <c r="G13" s="92" t="s">
        <v>268</v>
      </c>
      <c r="H13" s="92" t="s">
        <v>269</v>
      </c>
      <c r="I13" s="102">
        <v>224000</v>
      </c>
      <c r="J13" s="102"/>
      <c r="K13" s="102"/>
      <c r="L13" s="102"/>
      <c r="M13" s="102"/>
      <c r="N13" s="102"/>
      <c r="O13" s="102"/>
      <c r="P13" s="102"/>
      <c r="Q13" s="102"/>
      <c r="R13" s="102">
        <v>224000</v>
      </c>
      <c r="S13" s="102"/>
      <c r="T13" s="102"/>
      <c r="U13" s="102">
        <v>224000</v>
      </c>
      <c r="V13" s="102"/>
      <c r="W13" s="102"/>
    </row>
    <row r="14" ht="21.75" customHeight="1" spans="1:23">
      <c r="A14" s="92" t="s">
        <v>270</v>
      </c>
      <c r="B14" s="92" t="s">
        <v>271</v>
      </c>
      <c r="C14" s="92" t="s">
        <v>272</v>
      </c>
      <c r="D14" s="92" t="s">
        <v>69</v>
      </c>
      <c r="E14" s="92" t="s">
        <v>103</v>
      </c>
      <c r="F14" s="92" t="s">
        <v>104</v>
      </c>
      <c r="G14" s="92" t="s">
        <v>268</v>
      </c>
      <c r="H14" s="92" t="s">
        <v>269</v>
      </c>
      <c r="I14" s="102">
        <v>774813.33</v>
      </c>
      <c r="J14" s="102">
        <v>774813.33</v>
      </c>
      <c r="K14" s="102">
        <v>774813.33</v>
      </c>
      <c r="L14" s="102"/>
      <c r="M14" s="102"/>
      <c r="N14" s="102"/>
      <c r="O14" s="102"/>
      <c r="P14" s="102"/>
      <c r="Q14" s="102"/>
      <c r="R14" s="102"/>
      <c r="S14" s="102"/>
      <c r="T14" s="102"/>
      <c r="U14" s="102"/>
      <c r="V14" s="102"/>
      <c r="W14" s="102"/>
    </row>
    <row r="15" ht="21.75" customHeight="1" spans="1:23">
      <c r="A15" s="92" t="s">
        <v>270</v>
      </c>
      <c r="B15" s="92" t="s">
        <v>271</v>
      </c>
      <c r="C15" s="92" t="s">
        <v>272</v>
      </c>
      <c r="D15" s="92" t="s">
        <v>69</v>
      </c>
      <c r="E15" s="92" t="s">
        <v>103</v>
      </c>
      <c r="F15" s="92" t="s">
        <v>104</v>
      </c>
      <c r="G15" s="92" t="s">
        <v>273</v>
      </c>
      <c r="H15" s="92" t="s">
        <v>274</v>
      </c>
      <c r="I15" s="102">
        <v>19200</v>
      </c>
      <c r="J15" s="102">
        <v>19200</v>
      </c>
      <c r="K15" s="102">
        <v>19200</v>
      </c>
      <c r="L15" s="102"/>
      <c r="M15" s="102"/>
      <c r="N15" s="102"/>
      <c r="O15" s="102"/>
      <c r="P15" s="102"/>
      <c r="Q15" s="102"/>
      <c r="R15" s="102"/>
      <c r="S15" s="102"/>
      <c r="T15" s="102"/>
      <c r="U15" s="102"/>
      <c r="V15" s="102"/>
      <c r="W15" s="102"/>
    </row>
    <row r="16" ht="21.75" customHeight="1" spans="1:23">
      <c r="A16" s="92" t="s">
        <v>270</v>
      </c>
      <c r="B16" s="92" t="s">
        <v>275</v>
      </c>
      <c r="C16" s="92" t="s">
        <v>276</v>
      </c>
      <c r="D16" s="92" t="s">
        <v>69</v>
      </c>
      <c r="E16" s="92" t="s">
        <v>103</v>
      </c>
      <c r="F16" s="92" t="s">
        <v>104</v>
      </c>
      <c r="G16" s="92" t="s">
        <v>268</v>
      </c>
      <c r="H16" s="92" t="s">
        <v>269</v>
      </c>
      <c r="I16" s="102">
        <v>10300</v>
      </c>
      <c r="J16" s="102">
        <v>10300</v>
      </c>
      <c r="K16" s="102">
        <v>10300</v>
      </c>
      <c r="L16" s="102"/>
      <c r="M16" s="102"/>
      <c r="N16" s="102"/>
      <c r="O16" s="102"/>
      <c r="P16" s="102"/>
      <c r="Q16" s="102"/>
      <c r="R16" s="102"/>
      <c r="S16" s="102"/>
      <c r="T16" s="102"/>
      <c r="U16" s="102"/>
      <c r="V16" s="102"/>
      <c r="W16" s="102"/>
    </row>
    <row r="17" ht="21.75" customHeight="1" spans="1:23">
      <c r="A17" s="92" t="s">
        <v>270</v>
      </c>
      <c r="B17" s="92" t="s">
        <v>277</v>
      </c>
      <c r="C17" s="92" t="s">
        <v>278</v>
      </c>
      <c r="D17" s="92" t="s">
        <v>69</v>
      </c>
      <c r="E17" s="92" t="s">
        <v>125</v>
      </c>
      <c r="F17" s="92" t="s">
        <v>126</v>
      </c>
      <c r="G17" s="92" t="s">
        <v>220</v>
      </c>
      <c r="H17" s="92" t="s">
        <v>221</v>
      </c>
      <c r="I17" s="102">
        <v>241041.54</v>
      </c>
      <c r="J17" s="102">
        <v>241041.54</v>
      </c>
      <c r="K17" s="102">
        <v>241041.54</v>
      </c>
      <c r="L17" s="102"/>
      <c r="M17" s="102"/>
      <c r="N17" s="102"/>
      <c r="O17" s="102"/>
      <c r="P17" s="102"/>
      <c r="Q17" s="102"/>
      <c r="R17" s="102"/>
      <c r="S17" s="102"/>
      <c r="T17" s="102"/>
      <c r="U17" s="102"/>
      <c r="V17" s="102"/>
      <c r="W17" s="102"/>
    </row>
    <row r="18" ht="18.75" customHeight="1" spans="1:23">
      <c r="A18" s="57" t="s">
        <v>171</v>
      </c>
      <c r="B18" s="58"/>
      <c r="C18" s="58"/>
      <c r="D18" s="58"/>
      <c r="E18" s="58"/>
      <c r="F18" s="58"/>
      <c r="G18" s="58"/>
      <c r="H18" s="59"/>
      <c r="I18" s="102">
        <v>1415254.87</v>
      </c>
      <c r="J18" s="102">
        <v>1415254.87</v>
      </c>
      <c r="K18" s="102">
        <v>1415254.87</v>
      </c>
      <c r="L18" s="102"/>
      <c r="M18" s="102"/>
      <c r="N18" s="102"/>
      <c r="O18" s="102"/>
      <c r="P18" s="102"/>
      <c r="Q18" s="102"/>
      <c r="R18" s="102"/>
      <c r="S18" s="102"/>
      <c r="T18" s="102"/>
      <c r="U18" s="102"/>
      <c r="V18" s="102"/>
      <c r="W18" s="102"/>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0"/>
  <sheetViews>
    <sheetView showZeros="0" workbookViewId="0">
      <pane ySplit="1" topLeftCell="A2" activePane="bottomLeft" state="frozen"/>
      <selection/>
      <selection pane="bottomLeft" activeCell="C13" sqref="C13"/>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25"/>
      <c r="B1" s="25"/>
      <c r="C1" s="25"/>
      <c r="D1" s="25"/>
      <c r="E1" s="25"/>
      <c r="F1" s="25"/>
      <c r="G1" s="25"/>
      <c r="H1" s="25"/>
      <c r="I1" s="25"/>
      <c r="J1" s="25"/>
    </row>
    <row r="2" ht="18" customHeight="1" spans="4:10">
      <c r="D2" t="s">
        <v>133</v>
      </c>
      <c r="J2" s="27" t="s">
        <v>279</v>
      </c>
    </row>
    <row r="3" ht="39.75" customHeight="1" spans="1:10">
      <c r="A3" s="88" t="str">
        <f>"2025"&amp;"年部门项目支出绩效目标表"</f>
        <v>2025年部门项目支出绩效目标表</v>
      </c>
      <c r="B3" s="28"/>
      <c r="C3" s="28"/>
      <c r="D3" s="28"/>
      <c r="E3" s="28"/>
      <c r="F3" s="89"/>
      <c r="G3" s="28"/>
      <c r="H3" s="89"/>
      <c r="I3" s="89"/>
      <c r="J3" s="28"/>
    </row>
    <row r="4" ht="17.25" customHeight="1" spans="1:1">
      <c r="A4" s="29" t="str">
        <f>"单位名称："&amp;"中国共产主义青年团昆明市东川区委员会"</f>
        <v>单位名称：中国共产主义青年团昆明市东川区委员会</v>
      </c>
    </row>
    <row r="5" ht="44.25" customHeight="1" spans="1:10">
      <c r="A5" s="90" t="s">
        <v>183</v>
      </c>
      <c r="B5" s="90" t="s">
        <v>280</v>
      </c>
      <c r="C5" s="90" t="s">
        <v>281</v>
      </c>
      <c r="D5" s="90" t="s">
        <v>282</v>
      </c>
      <c r="E5" s="90" t="s">
        <v>283</v>
      </c>
      <c r="F5" s="91" t="s">
        <v>284</v>
      </c>
      <c r="G5" s="90" t="s">
        <v>285</v>
      </c>
      <c r="H5" s="91" t="s">
        <v>286</v>
      </c>
      <c r="I5" s="91" t="s">
        <v>287</v>
      </c>
      <c r="J5" s="90" t="s">
        <v>288</v>
      </c>
    </row>
    <row r="6" ht="18.75" customHeight="1" spans="1:10">
      <c r="A6" s="155">
        <v>1</v>
      </c>
      <c r="B6" s="155">
        <v>2</v>
      </c>
      <c r="C6" s="155">
        <v>3</v>
      </c>
      <c r="D6" s="155">
        <v>4</v>
      </c>
      <c r="E6" s="155">
        <v>5</v>
      </c>
      <c r="F6" s="60">
        <v>6</v>
      </c>
      <c r="G6" s="155">
        <v>7</v>
      </c>
      <c r="H6" s="60">
        <v>8</v>
      </c>
      <c r="I6" s="60">
        <v>9</v>
      </c>
      <c r="J6" s="155">
        <v>10</v>
      </c>
    </row>
    <row r="7" ht="42" customHeight="1" spans="1:10">
      <c r="A7" s="54" t="s">
        <v>69</v>
      </c>
      <c r="B7" s="92"/>
      <c r="C7" s="92"/>
      <c r="D7" s="92"/>
      <c r="E7" s="78"/>
      <c r="F7" s="93"/>
      <c r="G7" s="78"/>
      <c r="H7" s="93"/>
      <c r="I7" s="93"/>
      <c r="J7" s="78"/>
    </row>
    <row r="8" ht="42" customHeight="1" spans="1:10">
      <c r="A8" s="156" t="s">
        <v>69</v>
      </c>
      <c r="B8" s="45"/>
      <c r="C8" s="45"/>
      <c r="D8" s="45"/>
      <c r="E8" s="54"/>
      <c r="F8" s="45"/>
      <c r="G8" s="54"/>
      <c r="H8" s="45"/>
      <c r="I8" s="45"/>
      <c r="J8" s="54"/>
    </row>
    <row r="9" ht="42" customHeight="1" spans="1:10">
      <c r="A9" s="157" t="s">
        <v>261</v>
      </c>
      <c r="B9" s="45" t="s">
        <v>289</v>
      </c>
      <c r="C9" s="45" t="s">
        <v>290</v>
      </c>
      <c r="D9" s="45" t="s">
        <v>291</v>
      </c>
      <c r="E9" s="54" t="s">
        <v>292</v>
      </c>
      <c r="F9" s="45" t="s">
        <v>293</v>
      </c>
      <c r="G9" s="54" t="s">
        <v>91</v>
      </c>
      <c r="H9" s="45" t="s">
        <v>294</v>
      </c>
      <c r="I9" s="45" t="s">
        <v>295</v>
      </c>
      <c r="J9" s="54" t="s">
        <v>296</v>
      </c>
    </row>
    <row r="10" ht="42" customHeight="1" spans="1:10">
      <c r="A10" s="157" t="s">
        <v>261</v>
      </c>
      <c r="B10" s="45" t="s">
        <v>289</v>
      </c>
      <c r="C10" s="45" t="s">
        <v>290</v>
      </c>
      <c r="D10" s="45" t="s">
        <v>291</v>
      </c>
      <c r="E10" s="54" t="s">
        <v>297</v>
      </c>
      <c r="F10" s="45" t="s">
        <v>293</v>
      </c>
      <c r="G10" s="54" t="s">
        <v>82</v>
      </c>
      <c r="H10" s="45" t="s">
        <v>298</v>
      </c>
      <c r="I10" s="45" t="s">
        <v>295</v>
      </c>
      <c r="J10" s="54" t="s">
        <v>299</v>
      </c>
    </row>
    <row r="11" ht="42" customHeight="1" spans="1:10">
      <c r="A11" s="157" t="s">
        <v>261</v>
      </c>
      <c r="B11" s="45" t="s">
        <v>289</v>
      </c>
      <c r="C11" s="45" t="s">
        <v>290</v>
      </c>
      <c r="D11" s="45" t="s">
        <v>300</v>
      </c>
      <c r="E11" s="54" t="s">
        <v>301</v>
      </c>
      <c r="F11" s="45" t="s">
        <v>302</v>
      </c>
      <c r="G11" s="54" t="s">
        <v>303</v>
      </c>
      <c r="H11" s="45" t="s">
        <v>304</v>
      </c>
      <c r="I11" s="45" t="s">
        <v>305</v>
      </c>
      <c r="J11" s="54" t="s">
        <v>306</v>
      </c>
    </row>
    <row r="12" ht="42" customHeight="1" spans="1:10">
      <c r="A12" s="157" t="s">
        <v>261</v>
      </c>
      <c r="B12" s="45" t="s">
        <v>289</v>
      </c>
      <c r="C12" s="45" t="s">
        <v>290</v>
      </c>
      <c r="D12" s="45" t="s">
        <v>307</v>
      </c>
      <c r="E12" s="54" t="s">
        <v>308</v>
      </c>
      <c r="F12" s="45" t="s">
        <v>302</v>
      </c>
      <c r="G12" s="54" t="s">
        <v>309</v>
      </c>
      <c r="H12" s="45" t="s">
        <v>310</v>
      </c>
      <c r="I12" s="45" t="s">
        <v>295</v>
      </c>
      <c r="J12" s="54" t="s">
        <v>311</v>
      </c>
    </row>
    <row r="13" ht="42" customHeight="1" spans="1:10">
      <c r="A13" s="157" t="s">
        <v>261</v>
      </c>
      <c r="B13" s="45" t="s">
        <v>289</v>
      </c>
      <c r="C13" s="45" t="s">
        <v>312</v>
      </c>
      <c r="D13" s="45" t="s">
        <v>313</v>
      </c>
      <c r="E13" s="54" t="s">
        <v>314</v>
      </c>
      <c r="F13" s="45" t="s">
        <v>302</v>
      </c>
      <c r="G13" s="54" t="s">
        <v>315</v>
      </c>
      <c r="H13" s="45" t="s">
        <v>304</v>
      </c>
      <c r="I13" s="45" t="s">
        <v>305</v>
      </c>
      <c r="J13" s="54" t="s">
        <v>316</v>
      </c>
    </row>
    <row r="14" ht="42" customHeight="1" spans="1:10">
      <c r="A14" s="157" t="s">
        <v>261</v>
      </c>
      <c r="B14" s="45" t="s">
        <v>289</v>
      </c>
      <c r="C14" s="45" t="s">
        <v>312</v>
      </c>
      <c r="D14" s="45" t="s">
        <v>317</v>
      </c>
      <c r="E14" s="54" t="s">
        <v>318</v>
      </c>
      <c r="F14" s="45" t="s">
        <v>302</v>
      </c>
      <c r="G14" s="54" t="s">
        <v>319</v>
      </c>
      <c r="H14" s="45" t="s">
        <v>304</v>
      </c>
      <c r="I14" s="45" t="s">
        <v>295</v>
      </c>
      <c r="J14" s="54" t="s">
        <v>320</v>
      </c>
    </row>
    <row r="15" ht="42" customHeight="1" spans="1:10">
      <c r="A15" s="157" t="s">
        <v>261</v>
      </c>
      <c r="B15" s="45" t="s">
        <v>289</v>
      </c>
      <c r="C15" s="45" t="s">
        <v>321</v>
      </c>
      <c r="D15" s="45" t="s">
        <v>322</v>
      </c>
      <c r="E15" s="54" t="s">
        <v>323</v>
      </c>
      <c r="F15" s="45" t="s">
        <v>302</v>
      </c>
      <c r="G15" s="54" t="s">
        <v>324</v>
      </c>
      <c r="H15" s="45" t="s">
        <v>325</v>
      </c>
      <c r="I15" s="45" t="s">
        <v>305</v>
      </c>
      <c r="J15" s="54" t="s">
        <v>326</v>
      </c>
    </row>
    <row r="16" ht="42" customHeight="1" spans="1:10">
      <c r="A16" s="157" t="s">
        <v>267</v>
      </c>
      <c r="B16" s="45" t="s">
        <v>327</v>
      </c>
      <c r="C16" s="45" t="s">
        <v>290</v>
      </c>
      <c r="D16" s="45" t="s">
        <v>291</v>
      </c>
      <c r="E16" s="54" t="s">
        <v>328</v>
      </c>
      <c r="F16" s="45" t="s">
        <v>302</v>
      </c>
      <c r="G16" s="54" t="s">
        <v>92</v>
      </c>
      <c r="H16" s="45" t="s">
        <v>329</v>
      </c>
      <c r="I16" s="45" t="s">
        <v>295</v>
      </c>
      <c r="J16" s="54" t="s">
        <v>330</v>
      </c>
    </row>
    <row r="17" ht="42" customHeight="1" spans="1:10">
      <c r="A17" s="157" t="s">
        <v>267</v>
      </c>
      <c r="B17" s="45" t="s">
        <v>327</v>
      </c>
      <c r="C17" s="45" t="s">
        <v>290</v>
      </c>
      <c r="D17" s="45" t="s">
        <v>300</v>
      </c>
      <c r="E17" s="54" t="s">
        <v>331</v>
      </c>
      <c r="F17" s="45" t="s">
        <v>302</v>
      </c>
      <c r="G17" s="54" t="s">
        <v>332</v>
      </c>
      <c r="H17" s="45" t="s">
        <v>325</v>
      </c>
      <c r="I17" s="45" t="s">
        <v>305</v>
      </c>
      <c r="J17" s="54" t="s">
        <v>333</v>
      </c>
    </row>
    <row r="18" ht="42" customHeight="1" spans="1:10">
      <c r="A18" s="157" t="s">
        <v>267</v>
      </c>
      <c r="B18" s="45" t="s">
        <v>327</v>
      </c>
      <c r="C18" s="45" t="s">
        <v>290</v>
      </c>
      <c r="D18" s="45" t="s">
        <v>300</v>
      </c>
      <c r="E18" s="54" t="s">
        <v>334</v>
      </c>
      <c r="F18" s="45" t="s">
        <v>302</v>
      </c>
      <c r="G18" s="54" t="s">
        <v>332</v>
      </c>
      <c r="H18" s="45" t="s">
        <v>325</v>
      </c>
      <c r="I18" s="45" t="s">
        <v>305</v>
      </c>
      <c r="J18" s="54" t="s">
        <v>335</v>
      </c>
    </row>
    <row r="19" ht="42" customHeight="1" spans="1:10">
      <c r="A19" s="157" t="s">
        <v>267</v>
      </c>
      <c r="B19" s="45" t="s">
        <v>327</v>
      </c>
      <c r="C19" s="45" t="s">
        <v>290</v>
      </c>
      <c r="D19" s="45" t="s">
        <v>300</v>
      </c>
      <c r="E19" s="54" t="s">
        <v>336</v>
      </c>
      <c r="F19" s="45" t="s">
        <v>293</v>
      </c>
      <c r="G19" s="54" t="s">
        <v>332</v>
      </c>
      <c r="H19" s="45" t="s">
        <v>325</v>
      </c>
      <c r="I19" s="45" t="s">
        <v>305</v>
      </c>
      <c r="J19" s="54" t="s">
        <v>337</v>
      </c>
    </row>
    <row r="20" ht="42" customHeight="1" spans="1:10">
      <c r="A20" s="157" t="s">
        <v>267</v>
      </c>
      <c r="B20" s="45" t="s">
        <v>327</v>
      </c>
      <c r="C20" s="45" t="s">
        <v>290</v>
      </c>
      <c r="D20" s="45" t="s">
        <v>338</v>
      </c>
      <c r="E20" s="54" t="s">
        <v>339</v>
      </c>
      <c r="F20" s="45" t="s">
        <v>302</v>
      </c>
      <c r="G20" s="54" t="s">
        <v>340</v>
      </c>
      <c r="H20" s="45" t="s">
        <v>304</v>
      </c>
      <c r="I20" s="45" t="s">
        <v>305</v>
      </c>
      <c r="J20" s="54" t="s">
        <v>341</v>
      </c>
    </row>
    <row r="21" ht="42" customHeight="1" spans="1:10">
      <c r="A21" s="157" t="s">
        <v>267</v>
      </c>
      <c r="B21" s="45" t="s">
        <v>327</v>
      </c>
      <c r="C21" s="45" t="s">
        <v>312</v>
      </c>
      <c r="D21" s="45" t="s">
        <v>313</v>
      </c>
      <c r="E21" s="54" t="s">
        <v>342</v>
      </c>
      <c r="F21" s="45" t="s">
        <v>302</v>
      </c>
      <c r="G21" s="54" t="s">
        <v>340</v>
      </c>
      <c r="H21" s="45" t="s">
        <v>304</v>
      </c>
      <c r="I21" s="45" t="s">
        <v>305</v>
      </c>
      <c r="J21" s="54" t="s">
        <v>343</v>
      </c>
    </row>
    <row r="22" ht="42" customHeight="1" spans="1:10">
      <c r="A22" s="157" t="s">
        <v>267</v>
      </c>
      <c r="B22" s="45" t="s">
        <v>327</v>
      </c>
      <c r="C22" s="45" t="s">
        <v>321</v>
      </c>
      <c r="D22" s="45" t="s">
        <v>322</v>
      </c>
      <c r="E22" s="54" t="s">
        <v>323</v>
      </c>
      <c r="F22" s="45" t="s">
        <v>293</v>
      </c>
      <c r="G22" s="54" t="s">
        <v>344</v>
      </c>
      <c r="H22" s="45" t="s">
        <v>325</v>
      </c>
      <c r="I22" s="45" t="s">
        <v>295</v>
      </c>
      <c r="J22" s="54" t="s">
        <v>345</v>
      </c>
    </row>
    <row r="23" ht="42" customHeight="1" spans="1:10">
      <c r="A23" s="157" t="s">
        <v>346</v>
      </c>
      <c r="B23" s="45" t="s">
        <v>347</v>
      </c>
      <c r="C23" s="45" t="s">
        <v>290</v>
      </c>
      <c r="D23" s="45" t="s">
        <v>291</v>
      </c>
      <c r="E23" s="54" t="s">
        <v>348</v>
      </c>
      <c r="F23" s="45" t="s">
        <v>302</v>
      </c>
      <c r="G23" s="54" t="s">
        <v>349</v>
      </c>
      <c r="H23" s="45" t="s">
        <v>298</v>
      </c>
      <c r="I23" s="45" t="s">
        <v>295</v>
      </c>
      <c r="J23" s="54" t="s">
        <v>330</v>
      </c>
    </row>
    <row r="24" ht="42" customHeight="1" spans="1:10">
      <c r="A24" s="157" t="s">
        <v>346</v>
      </c>
      <c r="B24" s="45" t="s">
        <v>347</v>
      </c>
      <c r="C24" s="45" t="s">
        <v>312</v>
      </c>
      <c r="D24" s="45" t="s">
        <v>313</v>
      </c>
      <c r="E24" s="54" t="s">
        <v>342</v>
      </c>
      <c r="F24" s="45" t="s">
        <v>302</v>
      </c>
      <c r="G24" s="54" t="s">
        <v>349</v>
      </c>
      <c r="H24" s="45" t="s">
        <v>298</v>
      </c>
      <c r="I24" s="45" t="s">
        <v>295</v>
      </c>
      <c r="J24" s="54" t="s">
        <v>350</v>
      </c>
    </row>
    <row r="25" ht="42" customHeight="1" spans="1:10">
      <c r="A25" s="157" t="s">
        <v>346</v>
      </c>
      <c r="B25" s="45" t="s">
        <v>347</v>
      </c>
      <c r="C25" s="45" t="s">
        <v>321</v>
      </c>
      <c r="D25" s="45" t="s">
        <v>322</v>
      </c>
      <c r="E25" s="54" t="s">
        <v>351</v>
      </c>
      <c r="F25" s="45" t="s">
        <v>293</v>
      </c>
      <c r="G25" s="54" t="s">
        <v>344</v>
      </c>
      <c r="H25" s="45" t="s">
        <v>325</v>
      </c>
      <c r="I25" s="45" t="s">
        <v>305</v>
      </c>
      <c r="J25" s="54" t="s">
        <v>352</v>
      </c>
    </row>
    <row r="26" ht="42" customHeight="1" spans="1:10">
      <c r="A26" s="157" t="s">
        <v>276</v>
      </c>
      <c r="B26" s="45" t="s">
        <v>353</v>
      </c>
      <c r="C26" s="45" t="s">
        <v>290</v>
      </c>
      <c r="D26" s="45" t="s">
        <v>291</v>
      </c>
      <c r="E26" s="54" t="s">
        <v>328</v>
      </c>
      <c r="F26" s="45" t="s">
        <v>302</v>
      </c>
      <c r="G26" s="54" t="s">
        <v>91</v>
      </c>
      <c r="H26" s="45" t="s">
        <v>298</v>
      </c>
      <c r="I26" s="45" t="s">
        <v>295</v>
      </c>
      <c r="J26" s="54" t="s">
        <v>330</v>
      </c>
    </row>
    <row r="27" ht="42" customHeight="1" spans="1:10">
      <c r="A27" s="157" t="s">
        <v>276</v>
      </c>
      <c r="B27" s="45" t="s">
        <v>353</v>
      </c>
      <c r="C27" s="45" t="s">
        <v>290</v>
      </c>
      <c r="D27" s="45" t="s">
        <v>300</v>
      </c>
      <c r="E27" s="54" t="s">
        <v>331</v>
      </c>
      <c r="F27" s="45" t="s">
        <v>302</v>
      </c>
      <c r="G27" s="54" t="s">
        <v>332</v>
      </c>
      <c r="H27" s="45" t="s">
        <v>325</v>
      </c>
      <c r="I27" s="45" t="s">
        <v>305</v>
      </c>
      <c r="J27" s="54" t="s">
        <v>333</v>
      </c>
    </row>
    <row r="28" ht="42" customHeight="1" spans="1:10">
      <c r="A28" s="157" t="s">
        <v>276</v>
      </c>
      <c r="B28" s="45" t="s">
        <v>353</v>
      </c>
      <c r="C28" s="45" t="s">
        <v>290</v>
      </c>
      <c r="D28" s="45" t="s">
        <v>300</v>
      </c>
      <c r="E28" s="54" t="s">
        <v>334</v>
      </c>
      <c r="F28" s="45" t="s">
        <v>302</v>
      </c>
      <c r="G28" s="54" t="s">
        <v>332</v>
      </c>
      <c r="H28" s="45" t="s">
        <v>325</v>
      </c>
      <c r="I28" s="45" t="s">
        <v>305</v>
      </c>
      <c r="J28" s="54" t="s">
        <v>335</v>
      </c>
    </row>
    <row r="29" ht="42" customHeight="1" spans="1:10">
      <c r="A29" s="157" t="s">
        <v>276</v>
      </c>
      <c r="B29" s="45" t="s">
        <v>353</v>
      </c>
      <c r="C29" s="45" t="s">
        <v>290</v>
      </c>
      <c r="D29" s="45" t="s">
        <v>338</v>
      </c>
      <c r="E29" s="54" t="s">
        <v>339</v>
      </c>
      <c r="F29" s="45" t="s">
        <v>302</v>
      </c>
      <c r="G29" s="54" t="s">
        <v>332</v>
      </c>
      <c r="H29" s="45" t="s">
        <v>325</v>
      </c>
      <c r="I29" s="45" t="s">
        <v>305</v>
      </c>
      <c r="J29" s="54" t="s">
        <v>341</v>
      </c>
    </row>
    <row r="30" ht="42" customHeight="1" spans="1:10">
      <c r="A30" s="157" t="s">
        <v>276</v>
      </c>
      <c r="B30" s="45" t="s">
        <v>353</v>
      </c>
      <c r="C30" s="45" t="s">
        <v>312</v>
      </c>
      <c r="D30" s="45" t="s">
        <v>313</v>
      </c>
      <c r="E30" s="54" t="s">
        <v>342</v>
      </c>
      <c r="F30" s="45" t="s">
        <v>302</v>
      </c>
      <c r="G30" s="54" t="s">
        <v>340</v>
      </c>
      <c r="H30" s="45" t="s">
        <v>304</v>
      </c>
      <c r="I30" s="45" t="s">
        <v>305</v>
      </c>
      <c r="J30" s="54" t="s">
        <v>343</v>
      </c>
    </row>
    <row r="31" ht="42" customHeight="1" spans="1:10">
      <c r="A31" s="157" t="s">
        <v>276</v>
      </c>
      <c r="B31" s="45" t="s">
        <v>353</v>
      </c>
      <c r="C31" s="45" t="s">
        <v>321</v>
      </c>
      <c r="D31" s="45" t="s">
        <v>322</v>
      </c>
      <c r="E31" s="54" t="s">
        <v>323</v>
      </c>
      <c r="F31" s="45" t="s">
        <v>293</v>
      </c>
      <c r="G31" s="54" t="s">
        <v>344</v>
      </c>
      <c r="H31" s="45" t="s">
        <v>325</v>
      </c>
      <c r="I31" s="45" t="s">
        <v>305</v>
      </c>
      <c r="J31" s="54" t="s">
        <v>354</v>
      </c>
    </row>
    <row r="32" ht="42" customHeight="1" spans="1:10">
      <c r="A32" s="157" t="s">
        <v>278</v>
      </c>
      <c r="B32" s="45" t="s">
        <v>355</v>
      </c>
      <c r="C32" s="45" t="s">
        <v>290</v>
      </c>
      <c r="D32" s="45" t="s">
        <v>291</v>
      </c>
      <c r="E32" s="54" t="s">
        <v>356</v>
      </c>
      <c r="F32" s="45" t="s">
        <v>293</v>
      </c>
      <c r="G32" s="54" t="s">
        <v>357</v>
      </c>
      <c r="H32" s="45" t="s">
        <v>298</v>
      </c>
      <c r="I32" s="45" t="s">
        <v>295</v>
      </c>
      <c r="J32" s="54" t="s">
        <v>358</v>
      </c>
    </row>
    <row r="33" ht="42" customHeight="1" spans="1:10">
      <c r="A33" s="157" t="s">
        <v>278</v>
      </c>
      <c r="B33" s="45" t="s">
        <v>355</v>
      </c>
      <c r="C33" s="45" t="s">
        <v>290</v>
      </c>
      <c r="D33" s="45" t="s">
        <v>291</v>
      </c>
      <c r="E33" s="54" t="s">
        <v>359</v>
      </c>
      <c r="F33" s="45" t="s">
        <v>293</v>
      </c>
      <c r="G33" s="54" t="s">
        <v>360</v>
      </c>
      <c r="H33" s="45" t="s">
        <v>361</v>
      </c>
      <c r="I33" s="45" t="s">
        <v>295</v>
      </c>
      <c r="J33" s="54" t="s">
        <v>362</v>
      </c>
    </row>
    <row r="34" ht="42" customHeight="1" spans="1:10">
      <c r="A34" s="157" t="s">
        <v>278</v>
      </c>
      <c r="B34" s="45" t="s">
        <v>355</v>
      </c>
      <c r="C34" s="45" t="s">
        <v>290</v>
      </c>
      <c r="D34" s="45" t="s">
        <v>300</v>
      </c>
      <c r="E34" s="54" t="s">
        <v>363</v>
      </c>
      <c r="F34" s="45" t="s">
        <v>293</v>
      </c>
      <c r="G34" s="54" t="s">
        <v>332</v>
      </c>
      <c r="H34" s="45" t="s">
        <v>325</v>
      </c>
      <c r="I34" s="45" t="s">
        <v>305</v>
      </c>
      <c r="J34" s="54" t="s">
        <v>364</v>
      </c>
    </row>
    <row r="35" ht="42" customHeight="1" spans="1:10">
      <c r="A35" s="157" t="s">
        <v>278</v>
      </c>
      <c r="B35" s="45" t="s">
        <v>355</v>
      </c>
      <c r="C35" s="45" t="s">
        <v>290</v>
      </c>
      <c r="D35" s="45" t="s">
        <v>338</v>
      </c>
      <c r="E35" s="54" t="s">
        <v>365</v>
      </c>
      <c r="F35" s="45" t="s">
        <v>293</v>
      </c>
      <c r="G35" s="54" t="s">
        <v>366</v>
      </c>
      <c r="H35" s="45" t="s">
        <v>325</v>
      </c>
      <c r="I35" s="45" t="s">
        <v>305</v>
      </c>
      <c r="J35" s="54" t="s">
        <v>367</v>
      </c>
    </row>
    <row r="36" ht="42" customHeight="1" spans="1:10">
      <c r="A36" s="157" t="s">
        <v>278</v>
      </c>
      <c r="B36" s="45" t="s">
        <v>355</v>
      </c>
      <c r="C36" s="45" t="s">
        <v>290</v>
      </c>
      <c r="D36" s="45" t="s">
        <v>307</v>
      </c>
      <c r="E36" s="54" t="s">
        <v>308</v>
      </c>
      <c r="F36" s="45" t="s">
        <v>302</v>
      </c>
      <c r="G36" s="54" t="s">
        <v>368</v>
      </c>
      <c r="H36" s="45" t="s">
        <v>310</v>
      </c>
      <c r="I36" s="45" t="s">
        <v>295</v>
      </c>
      <c r="J36" s="54" t="s">
        <v>369</v>
      </c>
    </row>
    <row r="37" ht="42" customHeight="1" spans="1:10">
      <c r="A37" s="157" t="s">
        <v>278</v>
      </c>
      <c r="B37" s="45" t="s">
        <v>355</v>
      </c>
      <c r="C37" s="45" t="s">
        <v>312</v>
      </c>
      <c r="D37" s="45" t="s">
        <v>313</v>
      </c>
      <c r="E37" s="54" t="s">
        <v>370</v>
      </c>
      <c r="F37" s="45" t="s">
        <v>302</v>
      </c>
      <c r="G37" s="54" t="s">
        <v>340</v>
      </c>
      <c r="H37" s="45" t="s">
        <v>304</v>
      </c>
      <c r="I37" s="45" t="s">
        <v>305</v>
      </c>
      <c r="J37" s="54" t="s">
        <v>371</v>
      </c>
    </row>
    <row r="38" ht="42" customHeight="1" spans="1:10">
      <c r="A38" s="157" t="s">
        <v>278</v>
      </c>
      <c r="B38" s="45" t="s">
        <v>355</v>
      </c>
      <c r="C38" s="45" t="s">
        <v>321</v>
      </c>
      <c r="D38" s="45" t="s">
        <v>322</v>
      </c>
      <c r="E38" s="54" t="s">
        <v>372</v>
      </c>
      <c r="F38" s="45" t="s">
        <v>293</v>
      </c>
      <c r="G38" s="54" t="s">
        <v>344</v>
      </c>
      <c r="H38" s="45" t="s">
        <v>325</v>
      </c>
      <c r="I38" s="45" t="s">
        <v>305</v>
      </c>
      <c r="J38" s="54" t="s">
        <v>371</v>
      </c>
    </row>
    <row r="39" ht="42" customHeight="1" spans="1:10">
      <c r="A39" s="157" t="s">
        <v>272</v>
      </c>
      <c r="B39" s="45" t="s">
        <v>347</v>
      </c>
      <c r="C39" s="45" t="s">
        <v>290</v>
      </c>
      <c r="D39" s="45" t="s">
        <v>291</v>
      </c>
      <c r="E39" s="54" t="s">
        <v>348</v>
      </c>
      <c r="F39" s="45" t="s">
        <v>302</v>
      </c>
      <c r="G39" s="54" t="s">
        <v>349</v>
      </c>
      <c r="H39" s="45" t="s">
        <v>298</v>
      </c>
      <c r="I39" s="45" t="s">
        <v>295</v>
      </c>
      <c r="J39" s="54" t="s">
        <v>330</v>
      </c>
    </row>
    <row r="40" ht="42" customHeight="1" spans="1:10">
      <c r="A40" s="157" t="s">
        <v>272</v>
      </c>
      <c r="B40" s="45" t="s">
        <v>347</v>
      </c>
      <c r="C40" s="45" t="s">
        <v>290</v>
      </c>
      <c r="D40" s="45" t="s">
        <v>300</v>
      </c>
      <c r="E40" s="54" t="s">
        <v>334</v>
      </c>
      <c r="F40" s="45" t="s">
        <v>302</v>
      </c>
      <c r="G40" s="54" t="s">
        <v>332</v>
      </c>
      <c r="H40" s="45" t="s">
        <v>325</v>
      </c>
      <c r="I40" s="45" t="s">
        <v>305</v>
      </c>
      <c r="J40" s="54" t="s">
        <v>373</v>
      </c>
    </row>
    <row r="41" ht="42" customHeight="1" spans="1:10">
      <c r="A41" s="157" t="s">
        <v>272</v>
      </c>
      <c r="B41" s="45" t="s">
        <v>347</v>
      </c>
      <c r="C41" s="45" t="s">
        <v>290</v>
      </c>
      <c r="D41" s="45" t="s">
        <v>300</v>
      </c>
      <c r="E41" s="54" t="s">
        <v>336</v>
      </c>
      <c r="F41" s="45" t="s">
        <v>302</v>
      </c>
      <c r="G41" s="54" t="s">
        <v>332</v>
      </c>
      <c r="H41" s="45" t="s">
        <v>325</v>
      </c>
      <c r="I41" s="45" t="s">
        <v>305</v>
      </c>
      <c r="J41" s="54" t="s">
        <v>337</v>
      </c>
    </row>
    <row r="42" ht="42" customHeight="1" spans="1:10">
      <c r="A42" s="157" t="s">
        <v>272</v>
      </c>
      <c r="B42" s="45" t="s">
        <v>347</v>
      </c>
      <c r="C42" s="45" t="s">
        <v>290</v>
      </c>
      <c r="D42" s="45" t="s">
        <v>338</v>
      </c>
      <c r="E42" s="54" t="s">
        <v>374</v>
      </c>
      <c r="F42" s="45" t="s">
        <v>302</v>
      </c>
      <c r="G42" s="54" t="s">
        <v>332</v>
      </c>
      <c r="H42" s="45" t="s">
        <v>325</v>
      </c>
      <c r="I42" s="45" t="s">
        <v>305</v>
      </c>
      <c r="J42" s="54" t="s">
        <v>375</v>
      </c>
    </row>
    <row r="43" ht="42" customHeight="1" spans="1:10">
      <c r="A43" s="157" t="s">
        <v>272</v>
      </c>
      <c r="B43" s="45" t="s">
        <v>347</v>
      </c>
      <c r="C43" s="45" t="s">
        <v>312</v>
      </c>
      <c r="D43" s="45" t="s">
        <v>313</v>
      </c>
      <c r="E43" s="54" t="s">
        <v>342</v>
      </c>
      <c r="F43" s="45" t="s">
        <v>302</v>
      </c>
      <c r="G43" s="54" t="s">
        <v>340</v>
      </c>
      <c r="H43" s="45" t="s">
        <v>304</v>
      </c>
      <c r="I43" s="45" t="s">
        <v>305</v>
      </c>
      <c r="J43" s="54" t="s">
        <v>376</v>
      </c>
    </row>
    <row r="44" ht="42" customHeight="1" spans="1:10">
      <c r="A44" s="157" t="s">
        <v>272</v>
      </c>
      <c r="B44" s="45" t="s">
        <v>347</v>
      </c>
      <c r="C44" s="45" t="s">
        <v>321</v>
      </c>
      <c r="D44" s="45" t="s">
        <v>322</v>
      </c>
      <c r="E44" s="54" t="s">
        <v>323</v>
      </c>
      <c r="F44" s="45" t="s">
        <v>293</v>
      </c>
      <c r="G44" s="54" t="s">
        <v>344</v>
      </c>
      <c r="H44" s="45" t="s">
        <v>325</v>
      </c>
      <c r="I44" s="45" t="s">
        <v>295</v>
      </c>
      <c r="J44" s="54" t="s">
        <v>345</v>
      </c>
    </row>
    <row r="45" ht="42" customHeight="1" spans="1:10">
      <c r="A45" s="157" t="s">
        <v>265</v>
      </c>
      <c r="B45" s="45" t="s">
        <v>377</v>
      </c>
      <c r="C45" s="45" t="s">
        <v>290</v>
      </c>
      <c r="D45" s="45" t="s">
        <v>291</v>
      </c>
      <c r="E45" s="54" t="s">
        <v>378</v>
      </c>
      <c r="F45" s="45" t="s">
        <v>379</v>
      </c>
      <c r="G45" s="54" t="s">
        <v>380</v>
      </c>
      <c r="H45" s="45" t="s">
        <v>298</v>
      </c>
      <c r="I45" s="45" t="s">
        <v>295</v>
      </c>
      <c r="J45" s="54" t="s">
        <v>381</v>
      </c>
    </row>
    <row r="46" ht="42" customHeight="1" spans="1:10">
      <c r="A46" s="157" t="s">
        <v>265</v>
      </c>
      <c r="B46" s="45" t="s">
        <v>377</v>
      </c>
      <c r="C46" s="45" t="s">
        <v>290</v>
      </c>
      <c r="D46" s="45" t="s">
        <v>300</v>
      </c>
      <c r="E46" s="54" t="s">
        <v>382</v>
      </c>
      <c r="F46" s="45" t="s">
        <v>302</v>
      </c>
      <c r="G46" s="54" t="s">
        <v>340</v>
      </c>
      <c r="H46" s="45" t="s">
        <v>304</v>
      </c>
      <c r="I46" s="45" t="s">
        <v>305</v>
      </c>
      <c r="J46" s="54" t="s">
        <v>383</v>
      </c>
    </row>
    <row r="47" ht="42" customHeight="1" spans="1:10">
      <c r="A47" s="157" t="s">
        <v>265</v>
      </c>
      <c r="B47" s="45" t="s">
        <v>377</v>
      </c>
      <c r="C47" s="45" t="s">
        <v>290</v>
      </c>
      <c r="D47" s="45" t="s">
        <v>338</v>
      </c>
      <c r="E47" s="54" t="s">
        <v>384</v>
      </c>
      <c r="F47" s="45" t="s">
        <v>302</v>
      </c>
      <c r="G47" s="54" t="s">
        <v>385</v>
      </c>
      <c r="H47" s="45" t="s">
        <v>386</v>
      </c>
      <c r="I47" s="45" t="s">
        <v>295</v>
      </c>
      <c r="J47" s="54" t="s">
        <v>387</v>
      </c>
    </row>
    <row r="48" ht="42" customHeight="1" spans="1:10">
      <c r="A48" s="157" t="s">
        <v>265</v>
      </c>
      <c r="B48" s="45" t="s">
        <v>377</v>
      </c>
      <c r="C48" s="45" t="s">
        <v>312</v>
      </c>
      <c r="D48" s="45" t="s">
        <v>313</v>
      </c>
      <c r="E48" s="54" t="s">
        <v>388</v>
      </c>
      <c r="F48" s="45" t="s">
        <v>302</v>
      </c>
      <c r="G48" s="54" t="s">
        <v>340</v>
      </c>
      <c r="H48" s="45" t="s">
        <v>304</v>
      </c>
      <c r="I48" s="45" t="s">
        <v>305</v>
      </c>
      <c r="J48" s="54" t="s">
        <v>389</v>
      </c>
    </row>
    <row r="49" ht="42" customHeight="1" spans="1:10">
      <c r="A49" s="157" t="s">
        <v>265</v>
      </c>
      <c r="B49" s="45" t="s">
        <v>377</v>
      </c>
      <c r="C49" s="45" t="s">
        <v>312</v>
      </c>
      <c r="D49" s="45" t="s">
        <v>317</v>
      </c>
      <c r="E49" s="54" t="s">
        <v>390</v>
      </c>
      <c r="F49" s="45" t="s">
        <v>302</v>
      </c>
      <c r="G49" s="54" t="s">
        <v>391</v>
      </c>
      <c r="H49" s="45" t="s">
        <v>304</v>
      </c>
      <c r="I49" s="45" t="s">
        <v>305</v>
      </c>
      <c r="J49" s="54" t="s">
        <v>392</v>
      </c>
    </row>
    <row r="50" ht="42" customHeight="1" spans="1:10">
      <c r="A50" s="157" t="s">
        <v>265</v>
      </c>
      <c r="B50" s="45" t="s">
        <v>377</v>
      </c>
      <c r="C50" s="45" t="s">
        <v>321</v>
      </c>
      <c r="D50" s="45" t="s">
        <v>322</v>
      </c>
      <c r="E50" s="54" t="s">
        <v>393</v>
      </c>
      <c r="F50" s="45" t="s">
        <v>302</v>
      </c>
      <c r="G50" s="54" t="s">
        <v>344</v>
      </c>
      <c r="H50" s="45" t="s">
        <v>325</v>
      </c>
      <c r="I50" s="45" t="s">
        <v>305</v>
      </c>
      <c r="J50" s="54" t="s">
        <v>394</v>
      </c>
    </row>
  </sheetData>
  <mergeCells count="16">
    <mergeCell ref="A3:J3"/>
    <mergeCell ref="A4:H4"/>
    <mergeCell ref="A9:A15"/>
    <mergeCell ref="A16:A22"/>
    <mergeCell ref="A23:A25"/>
    <mergeCell ref="A26:A31"/>
    <mergeCell ref="A32:A38"/>
    <mergeCell ref="A39:A44"/>
    <mergeCell ref="A45:A50"/>
    <mergeCell ref="B9:B15"/>
    <mergeCell ref="B16:B22"/>
    <mergeCell ref="B23:B25"/>
    <mergeCell ref="B26:B31"/>
    <mergeCell ref="B32:B38"/>
    <mergeCell ref="B39:B44"/>
    <mergeCell ref="B45:B5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2025-02-21T02:08:00Z</dcterms:created>
  <dcterms:modified xsi:type="dcterms:W3CDTF">2025-05-13T09:16:43Z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E3AEB1D3F4744E1F9CEB01DFD9BD7B9A_12</vt:lpwstr>
  </property>
</Properties>
</file>