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<sst xmlns="http://schemas.openxmlformats.org/spreadsheetml/2006/main" count="971" uniqueCount="436">
  <si>
    <t>附件：昆明市东川区铜都中学2025年部门预算公开情况表</t>
  </si>
  <si>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</si>
  <si>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</si>
  <si>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</si>
  <si>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</si>
  <si>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</si>
  <si>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</si>
  <si>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</si>
  <si>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</si>
  <si>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</si>
  <si>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</si>
  <si>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</si>
  <si>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</si>
  <si>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</si>
  <si>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</si>
  <si>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</si>
  <si>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</si>
  <si>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</si>
  <si>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</si>
  <si>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</si>
  <si>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</si>
  <si>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</si>
  <si>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</si>
  <si>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</si>
  <si>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</si>
  <si>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</si>
  <si>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</si>
  <si>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</si>
  <si>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</si>
  <si>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</si>
  <si>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</si>
  <si>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</si>
  <si>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</si>
  <si>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</si>
  <si>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</si>
  <si>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</si>
  <si>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</si>
  <si>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</si>
  <si>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</si>
  <si>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</si>
  <si>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</si>
  <si>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</si>
  <si>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</si>
  <si>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</si>
  <si>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</si>
  <si>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</si>
  <si>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</si>
  <si>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</si>
  <si>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</si>
  <si>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</si>
  <si>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</si>
  <si>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</si>
  <si>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</si>
  <si>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</si>
  <si>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</si>
  <si>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</si>
  <si>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</si>
  <si>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</si>
  <si>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</si>
  <si>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</si>
  <si>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</si>
  <si>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</si>
  <si>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</si>
  <si>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</si>
  <si>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</si>
  <si>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</si>
  <si>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</si>
  <si>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</si>
  <si>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</si>
  <si>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</si>
  <si>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105011</t>
  </si>
  <si>
    <t>昆明市东川区铜都中学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</si>
  <si>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</si>
  <si>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</si>
  <si>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</si>
  <si>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</si>
  <si>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</si>
  <si>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</si>
  <si>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</si>
  <si>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</si>
  <si>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</si>
  <si>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</si>
  <si>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</si>
  <si>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</si>
  <si>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</si>
  <si>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</si>
  <si>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</si>
  <si>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</si>
  <si>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</si>
  <si>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</si>
  <si>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</si>
  <si>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</si>
  <si>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</si>
  <si>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</si>
  <si>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</si>
  <si>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</si>
  <si>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</si>
  <si>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</si>
  <si>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</si>
  <si>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</si>
  <si>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</si>
  <si>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</si>
  <si>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</si>
  <si>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</si>
  <si>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</si>
  <si>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</si>
  <si>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</si>
  <si>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</si>
  <si>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</si>
  <si>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</si>
  <si>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</si>
  <si>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</si>
  <si>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</si>
  <si>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</si>
  <si>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</si>
  <si>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</si>
  <si>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</si>
  <si>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</si>
  <si>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</si>
  <si>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</si>
  <si>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</si>
  <si>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</si>
  <si>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</si>
  <si>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</si>
  <si>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</si>
  <si>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</si>
  <si>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</si>
  <si>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</si>
  <si>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</si>
  <si>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</si>
  <si>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</si>
  <si>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</si>
  <si>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217</t>
  </si>
  <si>
    <t>金融支出</t>
  </si>
  <si>
    <t>21799</t>
  </si>
  <si>
    <t>其他金融支出</t>
  </si>
  <si>
    <t>2179999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</si>
  <si>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</si>
  <si>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</si>
  <si>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</si>
  <si>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</si>
  <si>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</si>
  <si>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</si>
  <si>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</si>
  <si>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</si>
  <si>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</si>
  <si>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</si>
  <si>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</si>
  <si>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</si>
  <si>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</si>
  <si>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</si>
  <si>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</si>
  <si>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</si>
  <si>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</si>
  <si>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</si>
  <si>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</si>
  <si>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</si>
  <si>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</si>
  <si>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</si>
  <si>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</si>
  <si>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</si>
  <si>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</si>
  <si>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</si>
  <si>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</si>
  <si>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</si>
  <si>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</si>
  <si>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</si>
  <si>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</si>
  <si>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</si>
  <si>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</si>
  <si>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</si>
  <si>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</si>
  <si>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</si>
  <si>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</si>
  <si>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</si>
  <si>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</si>
  <si>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</si>
  <si>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</si>
  <si>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</si>
  <si>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</si>
  <si>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</si>
  <si>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</si>
  <si>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</si>
  <si>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</si>
  <si>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</si>
  <si>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</si>
  <si>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</si>
  <si>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</si>
  <si>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</si>
  <si>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备注：昆明市东川区铜都中学2025年度无2025年一般公共预算“三公”经费支出预算支出情况，此表无数据。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</si>
  <si>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</si>
  <si>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</si>
  <si>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</si>
  <si>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</si>
  <si>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</si>
  <si>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</si>
  <si>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</si>
  <si>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</si>
  <si>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</si>
  <si>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</si>
  <si>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</si>
  <si>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</si>
  <si>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</si>
  <si>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</si>
  <si>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</si>
  <si>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</si>
  <si>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</si>
  <si>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</si>
  <si>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</si>
  <si>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</si>
  <si>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昆明市东川区教育体育局</t>
  </si>
  <si>
    <t>530113210000000002599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</si>
  <si>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</si>
  <si>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</si>
  <si>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</si>
  <si>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</si>
  <si>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</si>
  <si>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</si>
  <si>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</si>
  <si>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</si>
  <si>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</si>
  <si>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530113210000000002600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</si>
  <si>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</si>
  <si>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</si>
  <si>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</si>
  <si>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</si>
  <si>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</si>
  <si>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</si>
  <si>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</si>
  <si>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</si>
  <si>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</si>
  <si>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</si>
  <si>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</si>
  <si>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530113210000000002601</t>
  </si>
  <si>
    <t>30113</t>
  </si>
  <si>
    <t>530113210000000002602</t>
  </si>
  <si>
    <t>抚恤金</t>
  </si>
  <si>
    <t>30304</t>
  </si>
  <si>
    <t>530113210000000002604</t>
  </si>
  <si>
    <t>遗属补助</t>
  </si>
  <si>
    <t>30305</t>
  </si>
  <si>
    <t>生活补助</t>
  </si>
  <si>
    <t>530113210000000002610</t>
  </si>
  <si>
    <t>离退休公用经费</t>
  </si>
  <si>
    <t>30299</t>
  </si>
  <si>
    <t>其他商品和服务支出</t>
  </si>
  <si>
    <t>530113210000000002612</t>
  </si>
  <si>
    <t>一般公用支出</t>
  </si>
  <si>
    <t>30229</t>
  </si>
  <si>
    <t>福利费</t>
  </si>
  <si>
    <t>530113221100000323469</t>
  </si>
  <si>
    <t>离退休生活补助</t>
  </si>
  <si>
    <t>530113231100001513755</t>
  </si>
  <si>
    <t>事业人员绩效奖励</t>
  </si>
  <si>
    <t>530113241100002271234</t>
  </si>
  <si>
    <t>编外聘用人员支出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</si>
  <si>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</si>
  <si>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</si>
  <si>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</si>
  <si>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</si>
  <si>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</si>
  <si>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</si>
  <si>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</si>
  <si>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</si>
  <si>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</si>
  <si>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</si>
  <si>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530113251100003716924</t>
  </si>
  <si>
    <t>单位资金收支专户利息资金</t>
  </si>
  <si>
    <t>30201</t>
  </si>
  <si>
    <t>办公费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</si>
  <si>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</si>
  <si>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</si>
  <si>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</si>
  <si>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</si>
  <si>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</si>
  <si>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</si>
  <si>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</si>
  <si>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</si>
  <si>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</si>
  <si>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</si>
  <si>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</si>
  <si>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时效指标</t>
  </si>
  <si>
    <t>项目完成时间</t>
  </si>
  <si>
    <t>=</t>
  </si>
  <si>
    <t>当年完成</t>
  </si>
  <si>
    <t>%</t>
  </si>
  <si>
    <t>定性指标</t>
  </si>
  <si>
    <t>效益指标</t>
  </si>
  <si>
    <t>社会效益</t>
  </si>
  <si>
    <t>提升资金使用效率</t>
  </si>
  <si>
    <t>得到提升</t>
  </si>
  <si>
    <t>满意度指标</t>
  </si>
  <si>
    <t>服务对象满意度</t>
  </si>
  <si>
    <t>群众满意度</t>
  </si>
  <si>
    <t>&gt;=</t>
  </si>
  <si>
    <t>90</t>
  </si>
  <si>
    <t>定量指标</t>
  </si>
  <si>
    <t>预算06表</t>
  </si>
  <si>
    <t>政府性基金预算支出预算表</t>
  </si>
  <si>
    <t>单位名称：昆明市发展和改革委员会</t>
  </si>
  <si>
    <t>政府性基金预算支出</t>
  </si>
  <si>
    <t>备注：昆明市东川区铜都中学2025年度无2025年政府性基金预算支出情况，此表无数据。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</si>
  <si>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</si>
  <si>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</si>
  <si>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</si>
  <si>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</si>
  <si>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</si>
  <si>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</si>
  <si>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</si>
  <si>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</si>
  <si>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</si>
  <si>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</si>
  <si>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</si>
  <si>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</si>
  <si>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备注：昆明市东川区铜都中学2025年度无2025年部门政府采购预算支出情况，此表无数据。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</si>
  <si>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</si>
  <si>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</si>
  <si>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</si>
  <si>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</si>
  <si>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</si>
  <si>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</si>
  <si>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</si>
  <si>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r>
      <rPr>
        <sz val="10"/>
        <rFont val="宋体"/>
        <charset val="134"/>
      </rPr>
      <t>备注：昆明市东川区铜都中学2025年度无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年政府购买服务预算支出情况，此表无数据。</t>
    </r>
  </si>
  <si>
    <t>预算09-1表</t>
  </si>
  <si>
    <t>单位名称（项目）</t>
  </si>
  <si>
    <t>地区</t>
  </si>
  <si>
    <t>备注：昆明市东川区铜都中学2025年度无2025年对下转移支付预算支出情况，此表无数据。</t>
  </si>
  <si>
    <t>预算09-2表</t>
  </si>
  <si>
    <t>备注：昆明市东川区铜都中学2025年度无2025年对下转移支付绩效目标支出情况，此表无数据。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</si>
  <si>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</si>
  <si>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</si>
  <si>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</si>
  <si>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</si>
  <si>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</si>
  <si>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</si>
  <si>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</si>
  <si>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</si>
  <si>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备注：昆明市东川区铜都中学2025年度无2025年新增资产配置支出情况，此表无数据。</t>
  </si>
  <si>
    <t>预算11表</t>
  </si>
  <si>
    <t>上级补助</t>
  </si>
  <si>
    <t>备注：昆明市东川区铜都中学2025年度无2025年上级转移支付补助项目支出预算支出情况，此表无数据。</t>
  </si>
  <si>
    <t>预算12表</t>
  </si>
  <si>
    <t>项目级次</t>
  </si>
  <si>
    <t/>
  </si>
  <si>
    <t>备注：昆明市东川区铜都中学2025年度无2025年部门项目中期规划预算支出情况，此表无数据。</t>
  </si>
  <si>
    <t>13表</t>
  </si>
  <si>
    <t>2025年部门整体支出绩效目标表</t>
  </si>
  <si>
    <t>单位名称：昆明市东川区铜都中学</t>
  </si>
  <si>
    <t>部门编码</t>
  </si>
  <si>
    <t>部门名称</t>
  </si>
  <si>
    <t>内容</t>
  </si>
  <si>
    <t>说明</t>
  </si>
  <si>
    <t>部门总体目标</t>
  </si>
  <si>
    <t>部门职责</t>
  </si>
  <si>
    <t>实施初中义务教育，促进基础教育发展。初中学历教育，相关社会服务。</t>
  </si>
  <si>
    <t>根据三定方案归纳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</si>
  <si>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</si>
  <si>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>1、树立依法依规治校理念，积极稳妥地推进课堂教学模式改革，进一步规范对各项工作的检查、督促、记录、评比，使各块工作落到实处。2、继续推进各项工作向“制度化、规范化、系统化、科学化、精细化、高效化”的方向迈进，树立“依法依规治校、用制度管人管事”的观念。3、继续强化安全工作，加强对校卫人员履职的检查督促，对管制刀具的检查必须做到经常化，杜绝进入校园；安全教育要进校会及班会课，对专题安全教育要系统安排、专项检查、记录，促使安全教育工作取得实效。4、大力推进素质教育，强化“以人为本，法德并举，民主科学，求实创新，彰显特色，和谐发展”的办学理念，树立“做人第一，学识第二”的育人观念，加强学生的思想品德教育及思想品德评定工作，狠抓“六个习惯、六个意识、四个观念”的养成教育、感恩教育及诚信教育，促进学生彰显特长，全面发展。5、结合学业水平考试改革，加强对八、九年级学业水平考试的研讨，文化考试及体育考试形成具有学校特色的应考套路，争取学业水平考试取得更好成绩。</t>
  </si>
  <si>
    <t>根据部门职责，中长期规划，省委，省政府要求归纳</t>
  </si>
  <si>
    <t>部门年度目标</t>
  </si>
  <si>
    <t>预算年度（2025年）
绩效目标</t>
  </si>
  <si>
    <t>一、整体目标
教学质量稳步提高、校园安全和谐稳定、德育工作抓细抓实、后勤保障高效及时。
二、具体目标
1.安全责任事故为零。2.做好新型冠状病毒性肺炎的防控工作，学校不发生传染病疫情爆发。3.学校各块工作做到精细化、系统化、电子化管理，档案管理更加科学规范。4.教育教学质量稳步提高，七年级统测科目成绩实现“保五争三”，八、九年级统测科目成绩全区排名有所上升。5.继续完善学校各项规章制度和考核评价办法，对教职工评价更加科学合理。6.改造教室门窗，完成学校操场塑胶跑道。7.制定完成《铜都中学学生手册》，作为规范学生行为读本。8.学生学习习惯、行为习惯、文明礼貌有明显提升。9.推进完成班级文化建设工作。10.继续提升大课间活动质量，队形整齐，精神饱满。11.国旗班组建训练完成，能够胜任升旗任务。12.组织好学校第十三届文化艺术节系列活动。13. 圆满完成学业水平考试各项工作。14. 完成教学楼各个楼层走廊盆栽绿植花卉，美化教学环境。15. 完成简易洗车场所建设，提供给教职工使用。16. 完成上级部门安排的各项工作。</t>
  </si>
  <si>
    <t>部门年度重点工作任务对应的目标或措施预计的产出和效果，每项工作任务都有明确的一项或几项目标。</t>
  </si>
  <si>
    <t>部门年度重点工作任务</t>
  </si>
  <si>
    <t>一级项目管理</t>
  </si>
  <si>
    <t>主要内容</t>
  </si>
  <si>
    <t>对应项目</t>
  </si>
  <si>
    <t>预算申报金额（元）</t>
  </si>
  <si>
    <t>总额</t>
  </si>
  <si>
    <t>财政拨款</t>
  </si>
  <si>
    <t>其他资金</t>
  </si>
  <si>
    <t>2025年昆明市东川区铜都中学工资福利支出</t>
  </si>
  <si>
    <t>工资福利支出</t>
  </si>
  <si>
    <t>2025年昆明市东川区铜都中学商品和服务支出</t>
  </si>
  <si>
    <t>商品和服务支出</t>
  </si>
  <si>
    <t>2025年昆明市东川区铜都中学对个人和家庭补助</t>
  </si>
  <si>
    <t>对个人和家庭补助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</si>
  <si>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</si>
  <si>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</si>
  <si>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</si>
  <si>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</si>
  <si>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</si>
  <si>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数量指标</t>
  </si>
  <si>
    <t>在职教职工人数</t>
  </si>
  <si>
    <t>88</t>
  </si>
  <si>
    <t>人</t>
  </si>
  <si>
    <t>学校在职职工统计</t>
  </si>
  <si>
    <t>保障99名教职工正常办公和生活</t>
  </si>
  <si>
    <t>昆明市东川区铜都中学2025年工作任务目标</t>
  </si>
  <si>
    <t>在校学生人数</t>
  </si>
  <si>
    <t>761</t>
  </si>
  <si>
    <t>学校2022年秋学生人数统计</t>
  </si>
  <si>
    <t>保障全校975名学生正常教学秩序</t>
  </si>
  <si>
    <t>质量指标</t>
  </si>
  <si>
    <t>保证教育教学设备正常运转</t>
  </si>
  <si>
    <t>100%</t>
  </si>
  <si>
    <t>学校基本支出预算经费</t>
  </si>
  <si>
    <t>学校各项管理正常运转</t>
  </si>
  <si>
    <t>及时完成工资等支付</t>
  </si>
  <si>
    <t>每月发放一次教职工工资</t>
  </si>
  <si>
    <t>及时上缴各类社保资金</t>
  </si>
  <si>
    <t>基本支出社会保障缴费要求</t>
  </si>
  <si>
    <t>每月15日前足额上缴单位承担部分</t>
  </si>
  <si>
    <t>及时发放普通高中学学生资助</t>
  </si>
  <si>
    <t>学生资助和预算相关要求</t>
  </si>
  <si>
    <t>收到相关款项后按时足额发放</t>
  </si>
  <si>
    <t>有效开展学校教育活动</t>
  </si>
  <si>
    <t>学校公用经费</t>
  </si>
  <si>
    <t>规范使用公用经费</t>
  </si>
  <si>
    <t>生态效益指标</t>
  </si>
  <si>
    <t>促进地区教育发展，培养优秀学生</t>
  </si>
  <si>
    <t>&gt;</t>
  </si>
  <si>
    <t>95%以上的学生能够比上一学期认知和礼仪有提高</t>
  </si>
  <si>
    <t>上级教育主管部门的考核评价结果</t>
  </si>
  <si>
    <t>根据学校目标考核认定</t>
  </si>
  <si>
    <t>可持续影响指标</t>
  </si>
  <si>
    <t>保持学校教学水平，让学生养成良好的学习生活习惯</t>
  </si>
  <si>
    <t>95%以上的学生能够在老师的指导下安质按量的完成学习任务</t>
  </si>
  <si>
    <t>教育部门职责要求</t>
  </si>
  <si>
    <t>通过学校教育，不断提高人口素质</t>
  </si>
  <si>
    <t>社会效益指标</t>
  </si>
  <si>
    <t>提高全民重视教育的程度。</t>
  </si>
  <si>
    <t>90%以上的家庭重视教育，知道教育提升人的素质</t>
  </si>
  <si>
    <t>社会效益调查</t>
  </si>
  <si>
    <t>通过问卷调查</t>
  </si>
  <si>
    <t>经济效益指标</t>
  </si>
  <si>
    <t>通过项目的实施，提高办学条件。</t>
  </si>
  <si>
    <t>完成高中阶段的教学任务，收支基本平衡。</t>
  </si>
  <si>
    <t>年</t>
  </si>
  <si>
    <t>执行区财政预算相关要求</t>
  </si>
  <si>
    <t>根据实际执行情况调整</t>
  </si>
  <si>
    <t>服务对象满意度指标</t>
  </si>
  <si>
    <t xml:space="preserve">提高教育教学质量，争办社会满意、家长放心的教育。
</t>
  </si>
  <si>
    <t>95%</t>
  </si>
  <si>
    <t>问卷测评结果统计</t>
  </si>
  <si>
    <t>家长、学生、社会问卷调查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</si>
</sst>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hh:mm:ss"/>
    <numFmt numFmtId="177" formatCode="yyyy/mm/dd\ hh:mm:ss"/>
    <numFmt numFmtId="178" formatCode="yyyy/mm/dd"/>
    <numFmt numFmtId="179" formatCode="#,##0;\-#,##0;;@"/>
    <numFmt numFmtId="180" formatCode="#,##0.00;\-#,##0.00;;@"/>
    <numFmt numFmtId="181" formatCode="###,###,###,###,##0.00;[=0]&quot;&quot;"/>
  </numFmts>
  <fonts count="5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"/>
    </font>
    <font>
      <sz val="9"/>
      <color indexed="8"/>
      <name val="宋体"/>
      <charset val="134"/>
    </font>
    <font>
      <sz val="12"/>
      <color rgb="FF000000"/>
      <name val="宋体"/>
      <charset val="1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10"/>
      <name val="宋体"/>
      <charset val="1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Microsoft YaHei UI"/>
      <charset val="1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1" fillId="11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3" fillId="0" borderId="15">
      <alignment horizontal="right" vertical="center"/>
    </xf>
    <xf numFmtId="0" fontId="38" fillId="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23" fillId="0" borderId="15">
      <alignment horizontal="right" vertical="center"/>
    </xf>
    <xf numFmtId="0" fontId="43" fillId="0" borderId="0" applyNumberFormat="0" applyFill="0" applyBorder="0" applyAlignment="0" applyProtection="0">
      <alignment vertical="center"/>
    </xf>
    <xf numFmtId="0" fontId="0" fillId="16" borderId="31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9" fillId="9" borderId="29" applyNumberFormat="0" applyAlignment="0" applyProtection="0">
      <alignment vertical="center"/>
    </xf>
    <xf numFmtId="0" fontId="46" fillId="9" borderId="30" applyNumberFormat="0" applyAlignment="0" applyProtection="0">
      <alignment vertical="center"/>
    </xf>
    <xf numFmtId="0" fontId="48" fillId="21" borderId="32" applyNumberFormat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10" fontId="23" fillId="0" borderId="15">
      <alignment horizontal="right"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80" fontId="23" fillId="0" borderId="15">
      <alignment horizontal="right" vertical="center"/>
    </xf>
    <xf numFmtId="49" fontId="23" fillId="0" borderId="15">
      <alignment horizontal="left" vertical="center" wrapText="1"/>
    </xf>
    <xf numFmtId="180" fontId="23" fillId="0" borderId="15">
      <alignment horizontal="right" vertical="center"/>
    </xf>
    <xf numFmtId="176" fontId="23" fillId="0" borderId="15">
      <alignment horizontal="right" vertical="center"/>
    </xf>
    <xf numFmtId="179" fontId="23" fillId="0" borderId="15">
      <alignment horizontal="right" vertical="center"/>
    </xf>
    <xf numFmtId="0" fontId="21" fillId="0" borderId="0"/>
    <xf numFmtId="0" fontId="21" fillId="0" borderId="0"/>
    <xf numFmtId="0" fontId="31" fillId="0" borderId="0">
      <alignment vertical="top"/>
      <protection locked="0"/>
    </xf>
  </cellStyleXfs>
  <cellXfs count="257">
    <xf numFmtId="0" fontId="0" fillId="0" borderId="0" xfId="0" applyFont="1" applyBorder="1"/>
    <xf numFmtId="0" fontId="1" fillId="0" borderId="0" xfId="0" applyFont="1" applyFill="1" applyBorder="1" applyAlignment="1"/>
    <xf numFmtId="0" fontId="0" fillId="0" borderId="0" xfId="0" applyFont="1" applyFill="1" applyBorder="1" applyAlignment="1" applyProtection="1">
      <alignment vertical="center"/>
    </xf>
    <xf numFmtId="0" fontId="2" fillId="0" borderId="0" xfId="58" applyFont="1" applyFill="1" applyAlignment="1">
      <alignment horizontal="center" vertical="center"/>
    </xf>
    <xf numFmtId="0" fontId="1" fillId="0" borderId="0" xfId="58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8" fillId="0" borderId="8" xfId="59" applyNumberFormat="1" applyFont="1" applyFill="1" applyBorder="1" applyAlignment="1" applyProtection="1">
      <alignment horizontal="left" vertical="center" wrapText="1"/>
    </xf>
    <xf numFmtId="49" fontId="8" fillId="0" borderId="9" xfId="59" applyNumberFormat="1" applyFont="1" applyFill="1" applyBorder="1" applyAlignment="1" applyProtection="1">
      <alignment horizontal="left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8" fillId="0" borderId="8" xfId="59" applyFont="1" applyFill="1" applyBorder="1" applyAlignment="1" applyProtection="1">
      <alignment horizontal="left" vertical="center" wrapText="1"/>
    </xf>
    <xf numFmtId="0" fontId="8" fillId="0" borderId="9" xfId="59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" fontId="11" fillId="0" borderId="15" xfId="59" applyNumberFormat="1" applyFont="1" applyFill="1" applyBorder="1" applyAlignment="1" applyProtection="1">
      <alignment horizontal="right" vertical="center" wrapText="1"/>
      <protection locked="0"/>
    </xf>
    <xf numFmtId="49" fontId="12" fillId="0" borderId="16" xfId="0" applyNumberFormat="1" applyFont="1" applyFill="1" applyBorder="1" applyAlignment="1">
      <alignment horizontal="left" vertical="center" wrapText="1"/>
    </xf>
    <xf numFmtId="49" fontId="12" fillId="0" borderId="16" xfId="0" applyNumberFormat="1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>
      <alignment horizontal="left" vertical="center" wrapText="1"/>
    </xf>
    <xf numFmtId="49" fontId="12" fillId="0" borderId="18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49" fontId="2" fillId="0" borderId="7" xfId="58" applyNumberFormat="1" applyFont="1" applyFill="1" applyBorder="1" applyAlignment="1">
      <alignment horizontal="center" vertical="center" wrapText="1"/>
    </xf>
    <xf numFmtId="49" fontId="2" fillId="0" borderId="7" xfId="58" applyNumberFormat="1" applyFont="1" applyFill="1" applyBorder="1" applyAlignment="1">
      <alignment horizontal="center" vertical="center"/>
    </xf>
    <xf numFmtId="49" fontId="2" fillId="0" borderId="7" xfId="58" applyNumberFormat="1" applyFont="1" applyFill="1" applyBorder="1" applyAlignment="1">
      <alignment vertical="center" wrapText="1"/>
    </xf>
    <xf numFmtId="49" fontId="13" fillId="0" borderId="15" xfId="59" applyNumberFormat="1" applyFont="1" applyFill="1" applyBorder="1" applyAlignment="1" applyProtection="1">
      <alignment horizontal="center" vertical="center"/>
      <protection locked="0"/>
    </xf>
    <xf numFmtId="49" fontId="13" fillId="0" borderId="15" xfId="59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59" applyFont="1" applyFill="1" applyBorder="1" applyAlignment="1" applyProtection="1">
      <alignment horizontal="center" vertical="center"/>
    </xf>
    <xf numFmtId="0" fontId="14" fillId="0" borderId="0" xfId="57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 wrapText="1"/>
    </xf>
    <xf numFmtId="49" fontId="8" fillId="0" borderId="14" xfId="59" applyNumberFormat="1" applyFont="1" applyFill="1" applyBorder="1" applyAlignment="1" applyProtection="1">
      <alignment horizontal="lef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8" fillId="0" borderId="14" xfId="59" applyFont="1" applyFill="1" applyBorder="1" applyAlignment="1" applyProtection="1">
      <alignment horizontal="left" vertical="center" wrapText="1"/>
    </xf>
    <xf numFmtId="0" fontId="1" fillId="0" borderId="7" xfId="0" applyNumberFormat="1" applyFont="1" applyFill="1" applyBorder="1" applyAlignment="1">
      <alignment vertical="center" wrapText="1"/>
    </xf>
    <xf numFmtId="181" fontId="12" fillId="0" borderId="7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49" fontId="6" fillId="0" borderId="0" xfId="0" applyNumberFormat="1" applyFont="1" applyBorder="1"/>
    <xf numFmtId="0" fontId="4" fillId="0" borderId="0" xfId="0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4" fillId="0" borderId="0" xfId="0" applyFont="1" applyBorder="1" applyAlignment="1" applyProtection="1">
      <alignment horizontal="right"/>
      <protection locked="0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4" fontId="4" fillId="0" borderId="15" xfId="0" applyNumberFormat="1" applyFont="1" applyBorder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16" fillId="0" borderId="0" xfId="59" applyFont="1" applyFill="1" applyBorder="1" applyAlignment="1" applyProtection="1"/>
    <xf numFmtId="0" fontId="9" fillId="2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4" fontId="18" fillId="0" borderId="15" xfId="54" applyNumberFormat="1" applyFont="1" applyBorder="1">
      <alignment horizontal="right" vertical="center"/>
    </xf>
    <xf numFmtId="0" fontId="4" fillId="2" borderId="0" xfId="0" applyFont="1" applyFill="1" applyBorder="1" applyAlignment="1" applyProtection="1">
      <alignment horizontal="right" vertical="top" wrapText="1"/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19" fillId="0" borderId="0" xfId="0" applyFont="1" applyBorder="1" applyAlignment="1">
      <alignment vertical="top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/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right" vertical="center"/>
      <protection locked="0"/>
    </xf>
    <xf numFmtId="0" fontId="6" fillId="2" borderId="15" xfId="0" applyFont="1" applyFill="1" applyBorder="1" applyAlignment="1" applyProtection="1">
      <alignment horizontal="right"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left" vertical="center" wrapText="1"/>
    </xf>
    <xf numFmtId="3" fontId="4" fillId="2" borderId="15" xfId="0" applyNumberFormat="1" applyFont="1" applyFill="1" applyBorder="1" applyAlignment="1" applyProtection="1">
      <alignment horizontal="right" vertical="center"/>
      <protection locked="0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left"/>
    </xf>
    <xf numFmtId="0" fontId="4" fillId="2" borderId="15" xfId="0" applyFont="1" applyFill="1" applyBorder="1" applyAlignment="1">
      <alignment horizontal="right" vertical="center"/>
    </xf>
    <xf numFmtId="0" fontId="21" fillId="0" borderId="0" xfId="57" applyFill="1" applyBorder="1" applyAlignment="1">
      <alignment vertical="center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vertical="center" wrapText="1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23" fillId="0" borderId="0" xfId="59" applyFont="1" applyFill="1" applyBorder="1" applyAlignment="1" applyProtection="1">
      <alignment vertical="center"/>
    </xf>
    <xf numFmtId="0" fontId="6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9" fillId="0" borderId="2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80" fontId="18" fillId="0" borderId="15" xfId="0" applyNumberFormat="1" applyFont="1" applyBorder="1" applyAlignment="1">
      <alignment horizontal="right" vertical="center"/>
    </xf>
    <xf numFmtId="0" fontId="23" fillId="0" borderId="0" xfId="59" applyFont="1" applyFill="1" applyBorder="1" applyAlignment="1" applyProtection="1"/>
    <xf numFmtId="0" fontId="9" fillId="0" borderId="1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15" fillId="0" borderId="0" xfId="0" applyFont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21" fillId="0" borderId="0" xfId="0" applyFont="1" applyFill="1" applyBorder="1" applyAlignment="1"/>
    <xf numFmtId="0" fontId="4" fillId="0" borderId="0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179" fontId="18" fillId="0" borderId="15" xfId="56" applyNumberFormat="1" applyFont="1" applyBorder="1" applyAlignment="1">
      <alignment horizontal="center" vertical="center"/>
    </xf>
    <xf numFmtId="179" fontId="18" fillId="0" borderId="1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180" fontId="18" fillId="0" borderId="0" xfId="0" applyNumberFormat="1" applyFont="1" applyBorder="1" applyAlignment="1">
      <alignment horizontal="left" vertical="center"/>
    </xf>
    <xf numFmtId="0" fontId="21" fillId="0" borderId="0" xfId="59" applyFont="1" applyFill="1" applyBorder="1" applyAlignment="1" applyProtection="1"/>
    <xf numFmtId="0" fontId="4" fillId="0" borderId="0" xfId="0" applyFont="1" applyBorder="1" applyAlignment="1">
      <alignment horizontal="right"/>
    </xf>
    <xf numFmtId="0" fontId="24" fillId="0" borderId="0" xfId="0" applyFont="1" applyBorder="1" applyAlignment="1" applyProtection="1">
      <alignment horizontal="right"/>
      <protection locked="0"/>
    </xf>
    <xf numFmtId="49" fontId="24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right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49" fontId="21" fillId="0" borderId="0" xfId="59" applyNumberFormat="1" applyFont="1" applyFill="1" applyBorder="1" applyAlignment="1" applyProtection="1"/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vertical="top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top"/>
      <protection locked="0"/>
    </xf>
    <xf numFmtId="49" fontId="6" fillId="0" borderId="0" xfId="0" applyNumberFormat="1" applyFont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49" fontId="18" fillId="0" borderId="15" xfId="53" applyNumberFormat="1" applyFont="1" applyBorder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vertical="top" wrapText="1"/>
      <protection locked="0"/>
    </xf>
    <xf numFmtId="0" fontId="12" fillId="0" borderId="26" xfId="0" applyFont="1" applyFill="1" applyBorder="1" applyAlignment="1" applyProtection="1">
      <alignment horizontal="left" vertical="center" wrapText="1" readingOrder="1"/>
      <protection locked="0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 indent="2"/>
    </xf>
    <xf numFmtId="0" fontId="6" fillId="0" borderId="14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28" fillId="0" borderId="15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 wrapText="1"/>
      <protection locked="0"/>
    </xf>
    <xf numFmtId="180" fontId="29" fillId="0" borderId="15" xfId="0" applyNumberFormat="1" applyFont="1" applyBorder="1" applyAlignment="1">
      <alignment horizontal="right" vertical="center"/>
    </xf>
    <xf numFmtId="0" fontId="27" fillId="2" borderId="21" xfId="0" applyFont="1" applyFill="1" applyBorder="1" applyAlignment="1">
      <alignment horizontal="center" vertical="center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0" fontId="27" fillId="2" borderId="3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2"/>
    </xf>
    <xf numFmtId="0" fontId="4" fillId="2" borderId="8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19" fillId="0" borderId="15" xfId="0" applyFont="1" applyBorder="1" applyAlignment="1" applyProtection="1">
      <alignment vertical="top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right" vertical="center"/>
      <protection locked="0"/>
    </xf>
    <xf numFmtId="0" fontId="30" fillId="0" borderId="0" xfId="0" applyFont="1" applyBorder="1" applyAlignment="1">
      <alignment horizontal="left" vertical="center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 quotePrefix="1">
      <alignment horizontal="right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常规 3" xfId="58"/>
    <cellStyle name="Normal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13" sqref="A1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55" t="s">
        <v>0</v>
      </c>
      <c r="B1" s="53"/>
      <c r="C1" s="53"/>
      <c r="D1" s="53"/>
    </row>
    <row r="2" ht="15" customHeight="1" spans="1:4">
      <c r="A2" s="99"/>
      <c r="B2" s="99"/>
      <c r="C2" s="99"/>
      <c r="D2" s="117" t="s">
        <v>1</v>
      </c>
    </row>
    <row r="3" ht="41.25" customHeight="1" spans="1:1">
      <c r="A3" s="94" t="str">
        <f>"2025"&amp;"年部门财务收支预算总表"</f>
        <v>2025年部门财务收支预算总表</v>
      </c>
    </row>
    <row r="4" ht="17.25" customHeight="1" spans="1:4">
      <c r="A4" s="97" t="str">
        <f>"单位名称："&amp;"昆明市东川区铜都中学"</f>
        <v>单位名称：昆明市东川区铜都中学</v>
      </c>
      <c r="B4" s="221"/>
      <c r="D4" s="197" t="s">
        <v>2</v>
      </c>
    </row>
    <row r="5" ht="23.25" customHeight="1" spans="1:4">
      <c r="A5" s="222" t="s">
        <v>3</v>
      </c>
      <c r="B5" s="223"/>
      <c r="C5" s="222" t="s">
        <v>4</v>
      </c>
      <c r="D5" s="223"/>
    </row>
    <row r="6" ht="24" customHeight="1" spans="1:4">
      <c r="A6" s="222" t="s">
        <v>5</v>
      </c>
      <c r="B6" s="222" t="s">
        <v>6</v>
      </c>
      <c r="C6" s="222" t="s">
        <v>7</v>
      </c>
      <c r="D6" s="222" t="s">
        <v>6</v>
      </c>
    </row>
    <row r="7" ht="17.25" customHeight="1" spans="1:4">
      <c r="A7" s="224" t="s">
        <v>8</v>
      </c>
      <c r="B7" s="133">
        <v>18653684.6</v>
      </c>
      <c r="C7" s="224" t="s">
        <v>9</v>
      </c>
      <c r="D7" s="133"/>
    </row>
    <row r="8" ht="17.25" customHeight="1" spans="1:4">
      <c r="A8" s="224" t="s">
        <v>10</v>
      </c>
      <c r="B8" s="133"/>
      <c r="C8" s="224" t="s">
        <v>11</v>
      </c>
      <c r="D8" s="133"/>
    </row>
    <row r="9" ht="17.25" customHeight="1" spans="1:4">
      <c r="A9" s="224" t="s">
        <v>12</v>
      </c>
      <c r="B9" s="133"/>
      <c r="C9" s="256" t="s">
        <v>13</v>
      </c>
      <c r="D9" s="133"/>
    </row>
    <row r="10" ht="17.25" customHeight="1" spans="1:4">
      <c r="A10" s="224" t="s">
        <v>14</v>
      </c>
      <c r="B10" s="133"/>
      <c r="C10" s="256" t="s">
        <v>15</v>
      </c>
      <c r="D10" s="133"/>
    </row>
    <row r="11" ht="17.25" customHeight="1" spans="1:4">
      <c r="A11" s="224" t="s">
        <v>16</v>
      </c>
      <c r="B11" s="133">
        <v>2000</v>
      </c>
      <c r="C11" s="256" t="s">
        <v>17</v>
      </c>
      <c r="D11" s="133">
        <v>12430693.6</v>
      </c>
    </row>
    <row r="12" ht="17.25" customHeight="1" spans="1:4">
      <c r="A12" s="224" t="s">
        <v>18</v>
      </c>
      <c r="B12" s="133"/>
      <c r="C12" s="256" t="s">
        <v>19</v>
      </c>
      <c r="D12" s="133"/>
    </row>
    <row r="13" ht="17.25" customHeight="1" spans="1:4">
      <c r="A13" s="224" t="s">
        <v>20</v>
      </c>
      <c r="B13" s="133"/>
      <c r="C13" s="84" t="s">
        <v>21</v>
      </c>
      <c r="D13" s="133"/>
    </row>
    <row r="14" ht="17.25" customHeight="1" spans="1:4">
      <c r="A14" s="224" t="s">
        <v>22</v>
      </c>
      <c r="B14" s="133"/>
      <c r="C14" s="84" t="s">
        <v>23</v>
      </c>
      <c r="D14" s="133">
        <v>3244892</v>
      </c>
    </row>
    <row r="15" ht="17.25" customHeight="1" spans="1:4">
      <c r="A15" s="224" t="s">
        <v>24</v>
      </c>
      <c r="B15" s="133"/>
      <c r="C15" s="84" t="s">
        <v>25</v>
      </c>
      <c r="D15" s="133">
        <v>1627827</v>
      </c>
    </row>
    <row r="16" ht="17.25" customHeight="1" spans="1:4">
      <c r="A16" s="224" t="s">
        <v>26</v>
      </c>
      <c r="B16" s="133">
        <v>2000</v>
      </c>
      <c r="C16" s="84" t="s">
        <v>27</v>
      </c>
      <c r="D16" s="133"/>
    </row>
    <row r="17" ht="17.25" customHeight="1" spans="1:4">
      <c r="A17" s="202"/>
      <c r="B17" s="133"/>
      <c r="C17" s="84" t="s">
        <v>28</v>
      </c>
      <c r="D17" s="133"/>
    </row>
    <row r="18" ht="17.25" customHeight="1" spans="1:4">
      <c r="A18" s="225"/>
      <c r="B18" s="133"/>
      <c r="C18" s="84" t="s">
        <v>29</v>
      </c>
      <c r="D18" s="133"/>
    </row>
    <row r="19" ht="17.25" customHeight="1" spans="1:4">
      <c r="A19" s="225"/>
      <c r="B19" s="133"/>
      <c r="C19" s="84" t="s">
        <v>30</v>
      </c>
      <c r="D19" s="133"/>
    </row>
    <row r="20" ht="17.25" customHeight="1" spans="1:4">
      <c r="A20" s="225"/>
      <c r="B20" s="133"/>
      <c r="C20" s="84" t="s">
        <v>31</v>
      </c>
      <c r="D20" s="133"/>
    </row>
    <row r="21" ht="17.25" customHeight="1" spans="1:4">
      <c r="A21" s="225"/>
      <c r="B21" s="133"/>
      <c r="C21" s="84" t="s">
        <v>32</v>
      </c>
      <c r="D21" s="133"/>
    </row>
    <row r="22" ht="17.25" customHeight="1" spans="1:4">
      <c r="A22" s="225"/>
      <c r="B22" s="133"/>
      <c r="C22" s="84" t="s">
        <v>33</v>
      </c>
      <c r="D22" s="133">
        <v>2000</v>
      </c>
    </row>
    <row r="23" ht="17.25" customHeight="1" spans="1:4">
      <c r="A23" s="225"/>
      <c r="B23" s="133"/>
      <c r="C23" s="84" t="s">
        <v>34</v>
      </c>
      <c r="D23" s="133"/>
    </row>
    <row r="24" ht="17.25" customHeight="1" spans="1:4">
      <c r="A24" s="225"/>
      <c r="B24" s="133"/>
      <c r="C24" s="84" t="s">
        <v>35</v>
      </c>
      <c r="D24" s="133"/>
    </row>
    <row r="25" ht="17.25" customHeight="1" spans="1:4">
      <c r="A25" s="225"/>
      <c r="B25" s="133"/>
      <c r="C25" s="84" t="s">
        <v>36</v>
      </c>
      <c r="D25" s="133">
        <v>1350272</v>
      </c>
    </row>
    <row r="26" ht="17.25" customHeight="1" spans="1:4">
      <c r="A26" s="225"/>
      <c r="B26" s="133"/>
      <c r="C26" s="84" t="s">
        <v>37</v>
      </c>
      <c r="D26" s="133"/>
    </row>
    <row r="27" ht="17.25" customHeight="1" spans="1:4">
      <c r="A27" s="225"/>
      <c r="B27" s="133"/>
      <c r="C27" s="202" t="s">
        <v>38</v>
      </c>
      <c r="D27" s="133"/>
    </row>
    <row r="28" ht="17.25" customHeight="1" spans="1:4">
      <c r="A28" s="225"/>
      <c r="B28" s="133"/>
      <c r="C28" s="84" t="s">
        <v>39</v>
      </c>
      <c r="D28" s="133"/>
    </row>
    <row r="29" ht="16.5" customHeight="1" spans="1:4">
      <c r="A29" s="225"/>
      <c r="B29" s="133"/>
      <c r="C29" s="84" t="s">
        <v>40</v>
      </c>
      <c r="D29" s="133"/>
    </row>
    <row r="30" ht="16.5" customHeight="1" spans="1:4">
      <c r="A30" s="225"/>
      <c r="B30" s="133"/>
      <c r="C30" s="202" t="s">
        <v>41</v>
      </c>
      <c r="D30" s="133"/>
    </row>
    <row r="31" ht="17.25" customHeight="1" spans="1:4">
      <c r="A31" s="225"/>
      <c r="B31" s="133"/>
      <c r="C31" s="202" t="s">
        <v>42</v>
      </c>
      <c r="D31" s="133"/>
    </row>
    <row r="32" ht="17.25" customHeight="1" spans="1:4">
      <c r="A32" s="225"/>
      <c r="B32" s="133"/>
      <c r="C32" s="84" t="s">
        <v>43</v>
      </c>
      <c r="D32" s="133"/>
    </row>
    <row r="33" ht="16.5" customHeight="1" spans="1:4">
      <c r="A33" s="225" t="s">
        <v>44</v>
      </c>
      <c r="B33" s="133">
        <v>18655684.6</v>
      </c>
      <c r="C33" s="225" t="s">
        <v>45</v>
      </c>
      <c r="D33" s="133">
        <v>18655684.6</v>
      </c>
    </row>
    <row r="34" ht="16.5" customHeight="1" spans="1:4">
      <c r="A34" s="202" t="s">
        <v>46</v>
      </c>
      <c r="B34" s="133"/>
      <c r="C34" s="202" t="s">
        <v>47</v>
      </c>
      <c r="D34" s="133"/>
    </row>
    <row r="35" ht="16.5" customHeight="1" spans="1:4">
      <c r="A35" s="84" t="s">
        <v>48</v>
      </c>
      <c r="B35" s="133"/>
      <c r="C35" s="84" t="s">
        <v>48</v>
      </c>
      <c r="D35" s="133"/>
    </row>
    <row r="36" ht="16.5" customHeight="1" spans="1:4">
      <c r="A36" s="84" t="s">
        <v>49</v>
      </c>
      <c r="B36" s="133"/>
      <c r="C36" s="84" t="s">
        <v>50</v>
      </c>
      <c r="D36" s="133"/>
    </row>
    <row r="37" ht="16.5" customHeight="1" spans="1:4">
      <c r="A37" s="226" t="s">
        <v>51</v>
      </c>
      <c r="B37" s="133">
        <v>18655684.6</v>
      </c>
      <c r="C37" s="226" t="s">
        <v>52</v>
      </c>
      <c r="D37" s="133">
        <v>18655684.6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53"/>
      <c r="B1" s="53"/>
      <c r="C1" s="53"/>
      <c r="D1" s="53"/>
      <c r="E1" s="53"/>
      <c r="F1" s="53"/>
    </row>
    <row r="2" ht="12" customHeight="1" spans="1:6">
      <c r="A2" s="175">
        <v>1</v>
      </c>
      <c r="B2" s="176">
        <v>0</v>
      </c>
      <c r="C2" s="175">
        <v>1</v>
      </c>
      <c r="D2" s="177"/>
      <c r="E2" s="177"/>
      <c r="F2" s="174" t="s">
        <v>297</v>
      </c>
    </row>
    <row r="3" ht="42" customHeight="1" spans="1:6">
      <c r="A3" s="178" t="str">
        <f>"2025"&amp;"年部门政府性基金预算支出预算表"</f>
        <v>2025年部门政府性基金预算支出预算表</v>
      </c>
      <c r="B3" s="178" t="s">
        <v>298</v>
      </c>
      <c r="C3" s="179"/>
      <c r="D3" s="180"/>
      <c r="E3" s="180"/>
      <c r="F3" s="180"/>
    </row>
    <row r="4" ht="13.5" customHeight="1" spans="1:6">
      <c r="A4" s="57" t="str">
        <f>"单位名称："&amp;"昆明市东川区铜都中学"</f>
        <v>单位名称：昆明市东川区铜都中学</v>
      </c>
      <c r="B4" s="57" t="s">
        <v>299</v>
      </c>
      <c r="C4" s="175"/>
      <c r="D4" s="177"/>
      <c r="E4" s="177"/>
      <c r="F4" s="174" t="s">
        <v>2</v>
      </c>
    </row>
    <row r="5" ht="19.5" customHeight="1" spans="1:6">
      <c r="A5" s="181" t="s">
        <v>192</v>
      </c>
      <c r="B5" s="182" t="s">
        <v>73</v>
      </c>
      <c r="C5" s="181" t="s">
        <v>74</v>
      </c>
      <c r="D5" s="63" t="s">
        <v>300</v>
      </c>
      <c r="E5" s="64"/>
      <c r="F5" s="65"/>
    </row>
    <row r="6" ht="18.75" customHeight="1" spans="1:6">
      <c r="A6" s="183"/>
      <c r="B6" s="184"/>
      <c r="C6" s="183"/>
      <c r="D6" s="68" t="s">
        <v>56</v>
      </c>
      <c r="E6" s="63" t="s">
        <v>76</v>
      </c>
      <c r="F6" s="68" t="s">
        <v>77</v>
      </c>
    </row>
    <row r="7" ht="18.75" customHeight="1" spans="1:6">
      <c r="A7" s="121">
        <v>1</v>
      </c>
      <c r="B7" s="185" t="s">
        <v>84</v>
      </c>
      <c r="C7" s="121">
        <v>3</v>
      </c>
      <c r="D7" s="186">
        <v>4</v>
      </c>
      <c r="E7" s="186">
        <v>5</v>
      </c>
      <c r="F7" s="186">
        <v>6</v>
      </c>
    </row>
    <row r="8" ht="21" customHeight="1" spans="1:6">
      <c r="A8" s="73"/>
      <c r="B8" s="73"/>
      <c r="C8" s="73"/>
      <c r="D8" s="133"/>
      <c r="E8" s="133"/>
      <c r="F8" s="133"/>
    </row>
    <row r="9" ht="21" customHeight="1" spans="1:6">
      <c r="A9" s="73"/>
      <c r="B9" s="73"/>
      <c r="C9" s="73"/>
      <c r="D9" s="133"/>
      <c r="E9" s="133"/>
      <c r="F9" s="133"/>
    </row>
    <row r="10" ht="18.75" customHeight="1" spans="1:6">
      <c r="A10" s="187" t="s">
        <v>181</v>
      </c>
      <c r="B10" s="187" t="s">
        <v>181</v>
      </c>
      <c r="C10" s="188" t="s">
        <v>181</v>
      </c>
      <c r="D10" s="133"/>
      <c r="E10" s="133"/>
      <c r="F10" s="133"/>
    </row>
    <row r="12" customHeight="1" spans="1:1">
      <c r="A12" s="189" t="s">
        <v>301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ht="15.75" customHeight="1" spans="2:19">
      <c r="B2" s="137"/>
      <c r="C2" s="137"/>
      <c r="R2" s="55"/>
      <c r="S2" s="55" t="s">
        <v>302</v>
      </c>
    </row>
    <row r="3" ht="41.25" customHeight="1" spans="1:19">
      <c r="A3" s="126" t="str">
        <f>"2025"&amp;"年部门政府采购预算表"</f>
        <v>2025年部门政府采购预算表</v>
      </c>
      <c r="B3" s="119"/>
      <c r="C3" s="119"/>
      <c r="D3" s="56"/>
      <c r="E3" s="56"/>
      <c r="F3" s="56"/>
      <c r="G3" s="56"/>
      <c r="H3" s="56"/>
      <c r="I3" s="56"/>
      <c r="J3" s="56"/>
      <c r="K3" s="56"/>
      <c r="L3" s="56"/>
      <c r="M3" s="119"/>
      <c r="N3" s="56"/>
      <c r="O3" s="56"/>
      <c r="P3" s="119"/>
      <c r="Q3" s="56"/>
      <c r="R3" s="119"/>
      <c r="S3" s="119"/>
    </row>
    <row r="4" ht="18.75" customHeight="1" spans="1:19">
      <c r="A4" s="166" t="str">
        <f>"单位名称："&amp;"昆明市东川区铜都中学"</f>
        <v>单位名称：昆明市东川区铜都中学</v>
      </c>
      <c r="B4" s="139"/>
      <c r="C4" s="139"/>
      <c r="D4" s="59"/>
      <c r="E4" s="59"/>
      <c r="F4" s="59"/>
      <c r="G4" s="59"/>
      <c r="H4" s="59"/>
      <c r="I4" s="59"/>
      <c r="J4" s="59"/>
      <c r="K4" s="59"/>
      <c r="L4" s="59"/>
      <c r="R4" s="60"/>
      <c r="S4" s="174" t="s">
        <v>2</v>
      </c>
    </row>
    <row r="5" ht="15.75" customHeight="1" spans="1:19">
      <c r="A5" s="62" t="s">
        <v>191</v>
      </c>
      <c r="B5" s="140" t="s">
        <v>192</v>
      </c>
      <c r="C5" s="140" t="s">
        <v>303</v>
      </c>
      <c r="D5" s="141" t="s">
        <v>304</v>
      </c>
      <c r="E5" s="141" t="s">
        <v>305</v>
      </c>
      <c r="F5" s="141" t="s">
        <v>306</v>
      </c>
      <c r="G5" s="141" t="s">
        <v>307</v>
      </c>
      <c r="H5" s="141" t="s">
        <v>308</v>
      </c>
      <c r="I5" s="155" t="s">
        <v>199</v>
      </c>
      <c r="J5" s="155"/>
      <c r="K5" s="155"/>
      <c r="L5" s="155"/>
      <c r="M5" s="156"/>
      <c r="N5" s="155"/>
      <c r="O5" s="155"/>
      <c r="P5" s="163"/>
      <c r="Q5" s="155"/>
      <c r="R5" s="156"/>
      <c r="S5" s="135"/>
    </row>
    <row r="6" ht="17.25" customHeight="1" spans="1:19">
      <c r="A6" s="67"/>
      <c r="B6" s="142"/>
      <c r="C6" s="142"/>
      <c r="D6" s="143"/>
      <c r="E6" s="143"/>
      <c r="F6" s="143"/>
      <c r="G6" s="143"/>
      <c r="H6" s="143"/>
      <c r="I6" s="143" t="s">
        <v>56</v>
      </c>
      <c r="J6" s="143" t="s">
        <v>59</v>
      </c>
      <c r="K6" s="143" t="s">
        <v>309</v>
      </c>
      <c r="L6" s="143" t="s">
        <v>310</v>
      </c>
      <c r="M6" s="157" t="s">
        <v>311</v>
      </c>
      <c r="N6" s="158" t="s">
        <v>312</v>
      </c>
      <c r="O6" s="158"/>
      <c r="P6" s="164"/>
      <c r="Q6" s="158"/>
      <c r="R6" s="165"/>
      <c r="S6" s="144"/>
    </row>
    <row r="7" ht="54" customHeight="1" spans="1:19">
      <c r="A7" s="70"/>
      <c r="B7" s="144"/>
      <c r="C7" s="144"/>
      <c r="D7" s="145"/>
      <c r="E7" s="145"/>
      <c r="F7" s="145"/>
      <c r="G7" s="145"/>
      <c r="H7" s="145"/>
      <c r="I7" s="145"/>
      <c r="J7" s="145" t="s">
        <v>58</v>
      </c>
      <c r="K7" s="145"/>
      <c r="L7" s="145"/>
      <c r="M7" s="159"/>
      <c r="N7" s="145" t="s">
        <v>58</v>
      </c>
      <c r="O7" s="145" t="s">
        <v>65</v>
      </c>
      <c r="P7" s="144" t="s">
        <v>66</v>
      </c>
      <c r="Q7" s="145" t="s">
        <v>67</v>
      </c>
      <c r="R7" s="159" t="s">
        <v>68</v>
      </c>
      <c r="S7" s="144" t="s">
        <v>69</v>
      </c>
    </row>
    <row r="8" ht="18" customHeight="1" spans="1:19">
      <c r="A8" s="167">
        <v>1</v>
      </c>
      <c r="B8" s="167" t="s">
        <v>84</v>
      </c>
      <c r="C8" s="168">
        <v>3</v>
      </c>
      <c r="D8" s="168">
        <v>4</v>
      </c>
      <c r="E8" s="167">
        <v>5</v>
      </c>
      <c r="F8" s="167">
        <v>6</v>
      </c>
      <c r="G8" s="167">
        <v>7</v>
      </c>
      <c r="H8" s="167">
        <v>8</v>
      </c>
      <c r="I8" s="167">
        <v>9</v>
      </c>
      <c r="J8" s="167">
        <v>10</v>
      </c>
      <c r="K8" s="167">
        <v>11</v>
      </c>
      <c r="L8" s="167">
        <v>12</v>
      </c>
      <c r="M8" s="167">
        <v>13</v>
      </c>
      <c r="N8" s="167">
        <v>14</v>
      </c>
      <c r="O8" s="167">
        <v>15</v>
      </c>
      <c r="P8" s="167">
        <v>16</v>
      </c>
      <c r="Q8" s="167">
        <v>17</v>
      </c>
      <c r="R8" s="167">
        <v>18</v>
      </c>
      <c r="S8" s="167">
        <v>19</v>
      </c>
    </row>
    <row r="9" ht="21" customHeight="1" spans="1:19">
      <c r="A9" s="146"/>
      <c r="B9" s="147"/>
      <c r="C9" s="147"/>
      <c r="D9" s="148"/>
      <c r="E9" s="148"/>
      <c r="F9" s="148"/>
      <c r="G9" s="169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ht="21" customHeight="1" spans="1:19">
      <c r="A10" s="149" t="s">
        <v>181</v>
      </c>
      <c r="B10" s="150"/>
      <c r="C10" s="150"/>
      <c r="D10" s="151"/>
      <c r="E10" s="151"/>
      <c r="F10" s="151"/>
      <c r="G10" s="170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</row>
    <row r="11" ht="21" customHeight="1" spans="1:19">
      <c r="A11" s="166" t="s">
        <v>313</v>
      </c>
      <c r="B11" s="57"/>
      <c r="C11" s="57"/>
      <c r="D11" s="166"/>
      <c r="E11" s="166"/>
      <c r="F11" s="166"/>
      <c r="G11" s="171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</row>
    <row r="12" customHeight="1" spans="1:1">
      <c r="A12" s="173" t="s">
        <v>314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ht="16.5" customHeight="1" spans="1:20">
      <c r="A2" s="130"/>
      <c r="B2" s="137"/>
      <c r="C2" s="137"/>
      <c r="D2" s="137"/>
      <c r="E2" s="137"/>
      <c r="F2" s="137"/>
      <c r="G2" s="137"/>
      <c r="H2" s="130"/>
      <c r="I2" s="130"/>
      <c r="J2" s="130"/>
      <c r="K2" s="130"/>
      <c r="L2" s="130"/>
      <c r="M2" s="130"/>
      <c r="N2" s="153"/>
      <c r="O2" s="130"/>
      <c r="P2" s="130"/>
      <c r="Q2" s="137"/>
      <c r="R2" s="130"/>
      <c r="S2" s="161"/>
      <c r="T2" s="161" t="s">
        <v>315</v>
      </c>
    </row>
    <row r="3" ht="41.25" customHeight="1" spans="1:20">
      <c r="A3" s="126" t="str">
        <f>"2025"&amp;"年部门政府购买服务预算表"</f>
        <v>2025年部门政府购买服务预算表</v>
      </c>
      <c r="B3" s="119"/>
      <c r="C3" s="119"/>
      <c r="D3" s="119"/>
      <c r="E3" s="119"/>
      <c r="F3" s="119"/>
      <c r="G3" s="119"/>
      <c r="H3" s="138"/>
      <c r="I3" s="138"/>
      <c r="J3" s="138"/>
      <c r="K3" s="138"/>
      <c r="L3" s="138"/>
      <c r="M3" s="138"/>
      <c r="N3" s="154"/>
      <c r="O3" s="138"/>
      <c r="P3" s="138"/>
      <c r="Q3" s="119"/>
      <c r="R3" s="138"/>
      <c r="S3" s="154"/>
      <c r="T3" s="119"/>
    </row>
    <row r="4" ht="22.5" customHeight="1" spans="1:20">
      <c r="A4" s="127" t="str">
        <f>"单位名称："&amp;"昆明市东川区铜都中学"</f>
        <v>单位名称：昆明市东川区铜都中学</v>
      </c>
      <c r="B4" s="139"/>
      <c r="C4" s="139"/>
      <c r="D4" s="139"/>
      <c r="E4" s="139"/>
      <c r="F4" s="139"/>
      <c r="G4" s="139"/>
      <c r="H4" s="128"/>
      <c r="I4" s="128"/>
      <c r="J4" s="128"/>
      <c r="K4" s="128"/>
      <c r="L4" s="128"/>
      <c r="M4" s="128"/>
      <c r="N4" s="153"/>
      <c r="O4" s="130"/>
      <c r="P4" s="130"/>
      <c r="Q4" s="137"/>
      <c r="R4" s="130"/>
      <c r="S4" s="162"/>
      <c r="T4" s="161" t="s">
        <v>2</v>
      </c>
    </row>
    <row r="5" ht="24" customHeight="1" spans="1:20">
      <c r="A5" s="62" t="s">
        <v>191</v>
      </c>
      <c r="B5" s="140" t="s">
        <v>192</v>
      </c>
      <c r="C5" s="140" t="s">
        <v>303</v>
      </c>
      <c r="D5" s="140" t="s">
        <v>316</v>
      </c>
      <c r="E5" s="140" t="s">
        <v>317</v>
      </c>
      <c r="F5" s="140" t="s">
        <v>318</v>
      </c>
      <c r="G5" s="140" t="s">
        <v>319</v>
      </c>
      <c r="H5" s="141" t="s">
        <v>320</v>
      </c>
      <c r="I5" s="141" t="s">
        <v>321</v>
      </c>
      <c r="J5" s="155" t="s">
        <v>199</v>
      </c>
      <c r="K5" s="155"/>
      <c r="L5" s="155"/>
      <c r="M5" s="155"/>
      <c r="N5" s="156"/>
      <c r="O5" s="155"/>
      <c r="P5" s="155"/>
      <c r="Q5" s="163"/>
      <c r="R5" s="155"/>
      <c r="S5" s="156"/>
      <c r="T5" s="135"/>
    </row>
    <row r="6" ht="24" customHeight="1" spans="1:20">
      <c r="A6" s="67"/>
      <c r="B6" s="142"/>
      <c r="C6" s="142"/>
      <c r="D6" s="142"/>
      <c r="E6" s="142"/>
      <c r="F6" s="142"/>
      <c r="G6" s="142"/>
      <c r="H6" s="143"/>
      <c r="I6" s="143"/>
      <c r="J6" s="143" t="s">
        <v>56</v>
      </c>
      <c r="K6" s="143" t="s">
        <v>59</v>
      </c>
      <c r="L6" s="143" t="s">
        <v>309</v>
      </c>
      <c r="M6" s="143" t="s">
        <v>310</v>
      </c>
      <c r="N6" s="157" t="s">
        <v>311</v>
      </c>
      <c r="O6" s="158" t="s">
        <v>312</v>
      </c>
      <c r="P6" s="158"/>
      <c r="Q6" s="164"/>
      <c r="R6" s="158"/>
      <c r="S6" s="165"/>
      <c r="T6" s="144"/>
    </row>
    <row r="7" ht="54" customHeight="1" spans="1:20">
      <c r="A7" s="70"/>
      <c r="B7" s="144"/>
      <c r="C7" s="144"/>
      <c r="D7" s="144"/>
      <c r="E7" s="144"/>
      <c r="F7" s="144"/>
      <c r="G7" s="144"/>
      <c r="H7" s="145"/>
      <c r="I7" s="145"/>
      <c r="J7" s="145"/>
      <c r="K7" s="145" t="s">
        <v>58</v>
      </c>
      <c r="L7" s="145"/>
      <c r="M7" s="145"/>
      <c r="N7" s="159"/>
      <c r="O7" s="145" t="s">
        <v>58</v>
      </c>
      <c r="P7" s="145" t="s">
        <v>65</v>
      </c>
      <c r="Q7" s="144" t="s">
        <v>66</v>
      </c>
      <c r="R7" s="145" t="s">
        <v>67</v>
      </c>
      <c r="S7" s="159" t="s">
        <v>68</v>
      </c>
      <c r="T7" s="144" t="s">
        <v>69</v>
      </c>
    </row>
    <row r="8" ht="17.25" customHeight="1" spans="1:20">
      <c r="A8" s="71">
        <v>1</v>
      </c>
      <c r="B8" s="144">
        <v>2</v>
      </c>
      <c r="C8" s="71">
        <v>3</v>
      </c>
      <c r="D8" s="71">
        <v>4</v>
      </c>
      <c r="E8" s="144">
        <v>5</v>
      </c>
      <c r="F8" s="71">
        <v>6</v>
      </c>
      <c r="G8" s="71">
        <v>7</v>
      </c>
      <c r="H8" s="144">
        <v>8</v>
      </c>
      <c r="I8" s="71">
        <v>9</v>
      </c>
      <c r="J8" s="71">
        <v>10</v>
      </c>
      <c r="K8" s="144">
        <v>11</v>
      </c>
      <c r="L8" s="71">
        <v>12</v>
      </c>
      <c r="M8" s="71">
        <v>13</v>
      </c>
      <c r="N8" s="144">
        <v>14</v>
      </c>
      <c r="O8" s="71">
        <v>15</v>
      </c>
      <c r="P8" s="71">
        <v>16</v>
      </c>
      <c r="Q8" s="144">
        <v>17</v>
      </c>
      <c r="R8" s="71">
        <v>18</v>
      </c>
      <c r="S8" s="71">
        <v>19</v>
      </c>
      <c r="T8" s="71">
        <v>20</v>
      </c>
    </row>
    <row r="9" ht="21" customHeight="1" spans="1:20">
      <c r="A9" s="146"/>
      <c r="B9" s="147"/>
      <c r="C9" s="147"/>
      <c r="D9" s="147"/>
      <c r="E9" s="147"/>
      <c r="F9" s="147"/>
      <c r="G9" s="147"/>
      <c r="H9" s="148"/>
      <c r="I9" s="148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</row>
    <row r="10" ht="21" customHeight="1" spans="1:20">
      <c r="A10" s="149" t="s">
        <v>181</v>
      </c>
      <c r="B10" s="150"/>
      <c r="C10" s="150"/>
      <c r="D10" s="150"/>
      <c r="E10" s="150"/>
      <c r="F10" s="150"/>
      <c r="G10" s="150"/>
      <c r="H10" s="151"/>
      <c r="I10" s="160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</row>
    <row r="12" customHeight="1" spans="1:1">
      <c r="A12" s="152" t="s">
        <v>322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1" width="37.7083333333333" customWidth="1"/>
    <col min="2" max="13" width="20" customWidth="1"/>
  </cols>
  <sheetData>
    <row r="1" customHeight="1" spans="1:1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ht="17.25" customHeight="1" spans="4:13">
      <c r="D2" s="125"/>
      <c r="M2" s="55" t="s">
        <v>323</v>
      </c>
    </row>
    <row r="3" ht="41.25" customHeight="1" spans="1:13">
      <c r="A3" s="126" t="str">
        <f>"2025"&amp;"年对下转移支付预算表"</f>
        <v>2025年对下转移支付预算表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19"/>
    </row>
    <row r="4" ht="18" customHeight="1" spans="1:13">
      <c r="A4" s="127" t="str">
        <f>"单位名称："&amp;"昆明市东川区铜都中学"</f>
        <v>单位名称：昆明市东川区铜都中学</v>
      </c>
      <c r="B4" s="128"/>
      <c r="C4" s="128"/>
      <c r="D4" s="129"/>
      <c r="E4" s="130"/>
      <c r="F4" s="130"/>
      <c r="G4" s="130"/>
      <c r="H4" s="130"/>
      <c r="I4" s="130"/>
      <c r="M4" s="60" t="s">
        <v>2</v>
      </c>
    </row>
    <row r="5" ht="19.5" customHeight="1" spans="1:13">
      <c r="A5" s="80" t="s">
        <v>324</v>
      </c>
      <c r="B5" s="63" t="s">
        <v>199</v>
      </c>
      <c r="C5" s="64"/>
      <c r="D5" s="64"/>
      <c r="E5" s="63" t="s">
        <v>325</v>
      </c>
      <c r="F5" s="64"/>
      <c r="G5" s="64"/>
      <c r="H5" s="64"/>
      <c r="I5" s="64"/>
      <c r="J5" s="64"/>
      <c r="K5" s="64"/>
      <c r="L5" s="64"/>
      <c r="M5" s="135"/>
    </row>
    <row r="6" ht="40.5" customHeight="1" spans="1:13">
      <c r="A6" s="71"/>
      <c r="B6" s="81" t="s">
        <v>56</v>
      </c>
      <c r="C6" s="62" t="s">
        <v>59</v>
      </c>
      <c r="D6" s="131" t="s">
        <v>309</v>
      </c>
      <c r="E6" s="101"/>
      <c r="F6" s="101"/>
      <c r="G6" s="101"/>
      <c r="H6" s="101"/>
      <c r="I6" s="101"/>
      <c r="J6" s="101"/>
      <c r="K6" s="101"/>
      <c r="L6" s="101"/>
      <c r="M6" s="136"/>
    </row>
    <row r="7" ht="19.5" customHeight="1" spans="1:13">
      <c r="A7" s="72">
        <v>1</v>
      </c>
      <c r="B7" s="72">
        <v>2</v>
      </c>
      <c r="C7" s="72">
        <v>3</v>
      </c>
      <c r="D7" s="132">
        <v>4</v>
      </c>
      <c r="E7" s="89">
        <v>5</v>
      </c>
      <c r="F7" s="72">
        <v>6</v>
      </c>
      <c r="G7" s="72">
        <v>7</v>
      </c>
      <c r="H7" s="132">
        <v>8</v>
      </c>
      <c r="I7" s="72">
        <v>9</v>
      </c>
      <c r="J7" s="72">
        <v>10</v>
      </c>
      <c r="K7" s="72">
        <v>11</v>
      </c>
      <c r="L7" s="72">
        <v>13</v>
      </c>
      <c r="M7" s="89">
        <v>24</v>
      </c>
    </row>
    <row r="8" ht="19.5" customHeight="1" spans="1:13">
      <c r="A8" s="82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ht="19.5" customHeight="1" spans="1:13">
      <c r="A9" s="122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</row>
    <row r="11" customHeight="1" spans="1:1">
      <c r="A11" s="134" t="s">
        <v>326</v>
      </c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5" sqref="A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53"/>
      <c r="B1" s="53"/>
      <c r="C1" s="53"/>
      <c r="D1" s="53"/>
      <c r="E1" s="53"/>
      <c r="F1" s="53"/>
      <c r="G1" s="53"/>
      <c r="H1" s="53"/>
      <c r="I1" s="53"/>
      <c r="J1" s="53"/>
    </row>
    <row r="2" ht="16.5" customHeight="1" spans="10:10">
      <c r="J2" s="55" t="s">
        <v>327</v>
      </c>
    </row>
    <row r="3" ht="41.25" customHeight="1" spans="1:10">
      <c r="A3" s="118" t="str">
        <f>"2025"&amp;"年对下转移支付绩效目标表"</f>
        <v>2025年对下转移支付绩效目标表</v>
      </c>
      <c r="B3" s="56"/>
      <c r="C3" s="56"/>
      <c r="D3" s="56"/>
      <c r="E3" s="56"/>
      <c r="F3" s="119"/>
      <c r="G3" s="56"/>
      <c r="H3" s="119"/>
      <c r="I3" s="119"/>
      <c r="J3" s="56"/>
    </row>
    <row r="4" ht="17.25" customHeight="1" spans="1:1">
      <c r="A4" s="57" t="str">
        <f>"单位名称："&amp;"昆明市东川区铜都中学"</f>
        <v>单位名称：昆明市东川区铜都中学</v>
      </c>
    </row>
    <row r="5" ht="44.25" customHeight="1" spans="1:10">
      <c r="A5" s="120" t="s">
        <v>324</v>
      </c>
      <c r="B5" s="120" t="s">
        <v>271</v>
      </c>
      <c r="C5" s="120" t="s">
        <v>272</v>
      </c>
      <c r="D5" s="120" t="s">
        <v>273</v>
      </c>
      <c r="E5" s="120" t="s">
        <v>274</v>
      </c>
      <c r="F5" s="121" t="s">
        <v>275</v>
      </c>
      <c r="G5" s="120" t="s">
        <v>276</v>
      </c>
      <c r="H5" s="121" t="s">
        <v>277</v>
      </c>
      <c r="I5" s="121" t="s">
        <v>278</v>
      </c>
      <c r="J5" s="120" t="s">
        <v>279</v>
      </c>
    </row>
    <row r="6" ht="14.25" customHeight="1" spans="1:10">
      <c r="A6" s="120">
        <v>1</v>
      </c>
      <c r="B6" s="120">
        <v>2</v>
      </c>
      <c r="C6" s="120">
        <v>3</v>
      </c>
      <c r="D6" s="120">
        <v>4</v>
      </c>
      <c r="E6" s="120">
        <v>5</v>
      </c>
      <c r="F6" s="121">
        <v>6</v>
      </c>
      <c r="G6" s="120">
        <v>7</v>
      </c>
      <c r="H6" s="121">
        <v>8</v>
      </c>
      <c r="I6" s="121">
        <v>9</v>
      </c>
      <c r="J6" s="120">
        <v>10</v>
      </c>
    </row>
    <row r="7" ht="42" customHeight="1" spans="1:10">
      <c r="A7" s="82"/>
      <c r="B7" s="122"/>
      <c r="C7" s="122"/>
      <c r="D7" s="122"/>
      <c r="E7" s="107"/>
      <c r="F7" s="123"/>
      <c r="G7" s="107"/>
      <c r="H7" s="123"/>
      <c r="I7" s="123"/>
      <c r="J7" s="107"/>
    </row>
    <row r="8" ht="42" customHeight="1" spans="1:10">
      <c r="A8" s="82"/>
      <c r="B8" s="73"/>
      <c r="C8" s="73"/>
      <c r="D8" s="73"/>
      <c r="E8" s="82"/>
      <c r="F8" s="73"/>
      <c r="G8" s="82"/>
      <c r="H8" s="73"/>
      <c r="I8" s="73"/>
      <c r="J8" s="82"/>
    </row>
    <row r="10" customHeight="1" spans="1:1">
      <c r="A10" s="124" t="s">
        <v>328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53"/>
      <c r="B1" s="53"/>
      <c r="C1" s="53"/>
      <c r="D1" s="53"/>
      <c r="E1" s="53"/>
      <c r="F1" s="53"/>
      <c r="G1" s="53"/>
      <c r="H1" s="53"/>
      <c r="I1" s="53"/>
    </row>
    <row r="2" customHeight="1" spans="1:9">
      <c r="A2" s="91" t="s">
        <v>329</v>
      </c>
      <c r="B2" s="92"/>
      <c r="C2" s="92"/>
      <c r="D2" s="93"/>
      <c r="E2" s="93"/>
      <c r="F2" s="93"/>
      <c r="G2" s="92"/>
      <c r="H2" s="92"/>
      <c r="I2" s="93"/>
    </row>
    <row r="3" ht="41.25" customHeight="1" spans="1:9">
      <c r="A3" s="94" t="str">
        <f>"2025"&amp;"年新增资产配置预算表"</f>
        <v>2025年新增资产配置预算表</v>
      </c>
      <c r="B3" s="95"/>
      <c r="C3" s="95"/>
      <c r="D3" s="96"/>
      <c r="E3" s="96"/>
      <c r="F3" s="96"/>
      <c r="G3" s="95"/>
      <c r="H3" s="95"/>
      <c r="I3" s="96"/>
    </row>
    <row r="4" customHeight="1" spans="1:9">
      <c r="A4" s="97" t="str">
        <f>"单位名称："&amp;"昆明市东川区铜都中学"</f>
        <v>单位名称：昆明市东川区铜都中学</v>
      </c>
      <c r="B4" s="98"/>
      <c r="C4" s="98"/>
      <c r="D4" s="99"/>
      <c r="F4" s="96"/>
      <c r="G4" s="95"/>
      <c r="H4" s="95"/>
      <c r="I4" s="117" t="s">
        <v>2</v>
      </c>
    </row>
    <row r="5" ht="28.5" customHeight="1" spans="1:9">
      <c r="A5" s="100" t="s">
        <v>191</v>
      </c>
      <c r="B5" s="101" t="s">
        <v>192</v>
      </c>
      <c r="C5" s="102" t="s">
        <v>330</v>
      </c>
      <c r="D5" s="100" t="s">
        <v>331</v>
      </c>
      <c r="E5" s="100" t="s">
        <v>332</v>
      </c>
      <c r="F5" s="100" t="s">
        <v>333</v>
      </c>
      <c r="G5" s="101" t="s">
        <v>334</v>
      </c>
      <c r="H5" s="89"/>
      <c r="I5" s="100"/>
    </row>
    <row r="6" ht="21" customHeight="1" spans="1:9">
      <c r="A6" s="102"/>
      <c r="B6" s="103"/>
      <c r="C6" s="103"/>
      <c r="D6" s="104"/>
      <c r="E6" s="103"/>
      <c r="F6" s="103"/>
      <c r="G6" s="101" t="s">
        <v>307</v>
      </c>
      <c r="H6" s="101" t="s">
        <v>335</v>
      </c>
      <c r="I6" s="101" t="s">
        <v>336</v>
      </c>
    </row>
    <row r="7" ht="17.25" customHeight="1" spans="1:9">
      <c r="A7" s="105" t="s">
        <v>83</v>
      </c>
      <c r="B7" s="106" t="s">
        <v>84</v>
      </c>
      <c r="C7" s="105" t="s">
        <v>85</v>
      </c>
      <c r="D7" s="107" t="s">
        <v>86</v>
      </c>
      <c r="E7" s="105" t="s">
        <v>87</v>
      </c>
      <c r="F7" s="106" t="s">
        <v>88</v>
      </c>
      <c r="G7" s="108" t="s">
        <v>89</v>
      </c>
      <c r="H7" s="107" t="s">
        <v>90</v>
      </c>
      <c r="I7" s="107">
        <v>9</v>
      </c>
    </row>
    <row r="8" ht="19.5" customHeight="1" spans="1:9">
      <c r="A8" s="109"/>
      <c r="B8" s="84"/>
      <c r="C8" s="84"/>
      <c r="D8" s="82"/>
      <c r="E8" s="73"/>
      <c r="F8" s="108"/>
      <c r="G8" s="110"/>
      <c r="H8" s="111"/>
      <c r="I8" s="111"/>
    </row>
    <row r="9" ht="19.5" customHeight="1" spans="1:9">
      <c r="A9" s="112" t="s">
        <v>56</v>
      </c>
      <c r="B9" s="113"/>
      <c r="C9" s="113"/>
      <c r="D9" s="114"/>
      <c r="E9" s="115"/>
      <c r="F9" s="115"/>
      <c r="G9" s="110"/>
      <c r="H9" s="111"/>
      <c r="I9" s="111"/>
    </row>
    <row r="11" customHeight="1" spans="1:1">
      <c r="A11" s="116" t="s">
        <v>337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customHeight="1" spans="4:11">
      <c r="D2" s="54"/>
      <c r="E2" s="54"/>
      <c r="F2" s="54"/>
      <c r="G2" s="54"/>
      <c r="K2" s="55" t="s">
        <v>338</v>
      </c>
    </row>
    <row r="3" ht="41.25" customHeight="1" spans="1:11">
      <c r="A3" s="56" t="str">
        <f>"2025"&amp;"年上级转移支付补助项目支出预算表"</f>
        <v>2025年上级转移支付补助项目支出预算表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ht="13.5" customHeight="1" spans="1:11">
      <c r="A4" s="57" t="str">
        <f>"单位名称："&amp;"昆明市东川区铜都中学"</f>
        <v>单位名称：昆明市东川区铜都中学</v>
      </c>
      <c r="B4" s="58"/>
      <c r="C4" s="58"/>
      <c r="D4" s="58"/>
      <c r="E4" s="58"/>
      <c r="F4" s="58"/>
      <c r="G4" s="58"/>
      <c r="H4" s="59"/>
      <c r="I4" s="59"/>
      <c r="J4" s="59"/>
      <c r="K4" s="60" t="s">
        <v>2</v>
      </c>
    </row>
    <row r="5" ht="21.75" customHeight="1" spans="1:11">
      <c r="A5" s="61" t="s">
        <v>259</v>
      </c>
      <c r="B5" s="61" t="s">
        <v>194</v>
      </c>
      <c r="C5" s="61" t="s">
        <v>260</v>
      </c>
      <c r="D5" s="62" t="s">
        <v>195</v>
      </c>
      <c r="E5" s="62" t="s">
        <v>196</v>
      </c>
      <c r="F5" s="62" t="s">
        <v>261</v>
      </c>
      <c r="G5" s="62" t="s">
        <v>262</v>
      </c>
      <c r="H5" s="80" t="s">
        <v>56</v>
      </c>
      <c r="I5" s="63" t="s">
        <v>339</v>
      </c>
      <c r="J5" s="64"/>
      <c r="K5" s="65"/>
    </row>
    <row r="6" ht="21.75" customHeight="1" spans="1:11">
      <c r="A6" s="66"/>
      <c r="B6" s="66"/>
      <c r="C6" s="66"/>
      <c r="D6" s="67"/>
      <c r="E6" s="67"/>
      <c r="F6" s="67"/>
      <c r="G6" s="67"/>
      <c r="H6" s="81"/>
      <c r="I6" s="62" t="s">
        <v>59</v>
      </c>
      <c r="J6" s="62" t="s">
        <v>60</v>
      </c>
      <c r="K6" s="62" t="s">
        <v>61</v>
      </c>
    </row>
    <row r="7" ht="40.5" customHeight="1" spans="1:11">
      <c r="A7" s="69"/>
      <c r="B7" s="69"/>
      <c r="C7" s="69"/>
      <c r="D7" s="70"/>
      <c r="E7" s="70"/>
      <c r="F7" s="70"/>
      <c r="G7" s="70"/>
      <c r="H7" s="71"/>
      <c r="I7" s="70" t="s">
        <v>58</v>
      </c>
      <c r="J7" s="70"/>
      <c r="K7" s="70"/>
    </row>
    <row r="8" ht="15" customHeight="1" spans="1:11">
      <c r="A8" s="72">
        <v>1</v>
      </c>
      <c r="B8" s="72">
        <v>2</v>
      </c>
      <c r="C8" s="72">
        <v>3</v>
      </c>
      <c r="D8" s="72">
        <v>4</v>
      </c>
      <c r="E8" s="72">
        <v>5</v>
      </c>
      <c r="F8" s="72">
        <v>6</v>
      </c>
      <c r="G8" s="72">
        <v>7</v>
      </c>
      <c r="H8" s="72">
        <v>8</v>
      </c>
      <c r="I8" s="72">
        <v>9</v>
      </c>
      <c r="J8" s="89">
        <v>10</v>
      </c>
      <c r="K8" s="89">
        <v>11</v>
      </c>
    </row>
    <row r="9" ht="18.75" customHeight="1" spans="1:11">
      <c r="A9" s="82"/>
      <c r="B9" s="73"/>
      <c r="C9" s="82"/>
      <c r="D9" s="82"/>
      <c r="E9" s="82"/>
      <c r="F9" s="82"/>
      <c r="G9" s="82"/>
      <c r="H9" s="83"/>
      <c r="I9" s="90"/>
      <c r="J9" s="90"/>
      <c r="K9" s="83"/>
    </row>
    <row r="10" ht="18.75" customHeight="1" spans="1:11">
      <c r="A10" s="84"/>
      <c r="B10" s="73"/>
      <c r="C10" s="73"/>
      <c r="D10" s="73"/>
      <c r="E10" s="73"/>
      <c r="F10" s="73"/>
      <c r="G10" s="73"/>
      <c r="H10" s="75"/>
      <c r="I10" s="75"/>
      <c r="J10" s="75"/>
      <c r="K10" s="83"/>
    </row>
    <row r="11" ht="18.75" customHeight="1" spans="1:11">
      <c r="A11" s="85" t="s">
        <v>181</v>
      </c>
      <c r="B11" s="86"/>
      <c r="C11" s="86"/>
      <c r="D11" s="86"/>
      <c r="E11" s="86"/>
      <c r="F11" s="86"/>
      <c r="G11" s="87"/>
      <c r="H11" s="75"/>
      <c r="I11" s="75"/>
      <c r="J11" s="75"/>
      <c r="K11" s="83"/>
    </row>
    <row r="13" customHeight="1" spans="1:1">
      <c r="A13" s="88" t="s">
        <v>340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53"/>
      <c r="B1" s="53"/>
      <c r="C1" s="53"/>
      <c r="D1" s="53"/>
      <c r="E1" s="53"/>
      <c r="F1" s="53"/>
      <c r="G1" s="53"/>
    </row>
    <row r="2" ht="13.5" customHeight="1" spans="4:7">
      <c r="D2" s="54"/>
      <c r="G2" s="55" t="s">
        <v>341</v>
      </c>
    </row>
    <row r="3" ht="41.25" customHeight="1" spans="1:7">
      <c r="A3" s="56" t="str">
        <f>"2025"&amp;"年部门项目中期规划预算表"</f>
        <v>2025年部门项目中期规划预算表</v>
      </c>
      <c r="B3" s="56"/>
      <c r="C3" s="56"/>
      <c r="D3" s="56"/>
      <c r="E3" s="56"/>
      <c r="F3" s="56"/>
      <c r="G3" s="56"/>
    </row>
    <row r="4" ht="13.5" customHeight="1" spans="1:7">
      <c r="A4" s="57" t="str">
        <f>"单位名称："&amp;"昆明市东川区铜都中学"</f>
        <v>单位名称：昆明市东川区铜都中学</v>
      </c>
      <c r="B4" s="58"/>
      <c r="C4" s="58"/>
      <c r="D4" s="58"/>
      <c r="E4" s="59"/>
      <c r="F4" s="59"/>
      <c r="G4" s="60" t="s">
        <v>2</v>
      </c>
    </row>
    <row r="5" ht="21.75" customHeight="1" spans="1:7">
      <c r="A5" s="61" t="s">
        <v>260</v>
      </c>
      <c r="B5" s="61" t="s">
        <v>259</v>
      </c>
      <c r="C5" s="61" t="s">
        <v>194</v>
      </c>
      <c r="D5" s="62" t="s">
        <v>342</v>
      </c>
      <c r="E5" s="63" t="s">
        <v>59</v>
      </c>
      <c r="F5" s="64"/>
      <c r="G5" s="65"/>
    </row>
    <row r="6" ht="21.75" customHeight="1" spans="1:7">
      <c r="A6" s="66"/>
      <c r="B6" s="66"/>
      <c r="C6" s="66"/>
      <c r="D6" s="67"/>
      <c r="E6" s="68" t="str">
        <f>"2025"&amp;"年"</f>
        <v>2025年</v>
      </c>
      <c r="F6" s="62" t="str">
        <f>("2025"+1)&amp;"年"</f>
        <v>2026年</v>
      </c>
      <c r="G6" s="62" t="str">
        <f>("2025"+2)&amp;"年"</f>
        <v>2027年</v>
      </c>
    </row>
    <row r="7" ht="40.5" customHeight="1" spans="1:7">
      <c r="A7" s="69"/>
      <c r="B7" s="69"/>
      <c r="C7" s="69"/>
      <c r="D7" s="70"/>
      <c r="E7" s="71"/>
      <c r="F7" s="70" t="s">
        <v>58</v>
      </c>
      <c r="G7" s="70"/>
    </row>
    <row r="8" ht="15" customHeight="1" spans="1:7">
      <c r="A8" s="72">
        <v>1</v>
      </c>
      <c r="B8" s="72">
        <v>2</v>
      </c>
      <c r="C8" s="72">
        <v>3</v>
      </c>
      <c r="D8" s="72">
        <v>4</v>
      </c>
      <c r="E8" s="72">
        <v>5</v>
      </c>
      <c r="F8" s="72">
        <v>6</v>
      </c>
      <c r="G8" s="72">
        <v>7</v>
      </c>
    </row>
    <row r="9" ht="17.25" customHeight="1" spans="1:7">
      <c r="A9" s="73"/>
      <c r="B9" s="74"/>
      <c r="C9" s="74"/>
      <c r="D9" s="73"/>
      <c r="E9" s="75"/>
      <c r="F9" s="75"/>
      <c r="G9" s="75"/>
    </row>
    <row r="10" ht="18.75" customHeight="1" spans="1:7">
      <c r="A10" s="73"/>
      <c r="B10" s="73"/>
      <c r="C10" s="73"/>
      <c r="D10" s="73"/>
      <c r="E10" s="75"/>
      <c r="F10" s="75"/>
      <c r="G10" s="75"/>
    </row>
    <row r="11" ht="18.75" customHeight="1" spans="1:7">
      <c r="A11" s="76" t="s">
        <v>56</v>
      </c>
      <c r="B11" s="77" t="s">
        <v>343</v>
      </c>
      <c r="C11" s="77"/>
      <c r="D11" s="78"/>
      <c r="E11" s="75"/>
      <c r="F11" s="75"/>
      <c r="G11" s="75"/>
    </row>
    <row r="13" customHeight="1" spans="1:1">
      <c r="A13" s="79" t="s">
        <v>344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63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view="pageBreakPreview" zoomScaleNormal="100" zoomScaleSheetLayoutView="100" topLeftCell="A7" workbookViewId="0">
      <selection activeCell="H10" sqref="H10:J10"/>
    </sheetView>
  </sheetViews>
  <sheetFormatPr defaultColWidth="8.86666666666667" defaultRowHeight="13.5"/>
  <cols>
    <col min="1" max="1" width="15.125" style="1" customWidth="1"/>
    <col min="2" max="2" width="25.9" style="1" customWidth="1"/>
    <col min="3" max="3" width="15.25" style="1" customWidth="1"/>
    <col min="4" max="4" width="14.375" style="1" customWidth="1"/>
    <col min="5" max="5" width="15.8666666666667" style="1" customWidth="1"/>
    <col min="6" max="6" width="9.125" style="1" customWidth="1"/>
    <col min="7" max="7" width="9" style="1" customWidth="1"/>
    <col min="8" max="8" width="15.5" style="1" customWidth="1"/>
    <col min="9" max="9" width="10.5" style="1" customWidth="1"/>
    <col min="10" max="10" width="42.625" style="1" customWidth="1"/>
    <col min="11" max="16384" width="8.86666666666667" style="1"/>
  </cols>
  <sheetData>
    <row r="1" s="1" customFormat="1" spans="10:10">
      <c r="J1" s="46" t="s">
        <v>345</v>
      </c>
    </row>
    <row r="2" s="1" customFormat="1" ht="35" customHeight="1" spans="1:10">
      <c r="A2" s="5" t="s">
        <v>346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.25" customHeight="1" spans="1:10">
      <c r="A3" s="6" t="s">
        <v>347</v>
      </c>
      <c r="B3" s="6"/>
      <c r="C3" s="7"/>
      <c r="D3" s="8"/>
      <c r="E3" s="8"/>
      <c r="F3" s="8"/>
      <c r="G3" s="8"/>
      <c r="H3" s="8"/>
      <c r="I3" s="8"/>
      <c r="J3" s="257" t="s">
        <v>2</v>
      </c>
    </row>
    <row r="4" s="2" customFormat="1" ht="30" customHeight="1" spans="1:10">
      <c r="A4" s="9" t="s">
        <v>348</v>
      </c>
      <c r="B4" s="10">
        <v>105011</v>
      </c>
      <c r="C4" s="11"/>
      <c r="D4" s="11"/>
      <c r="E4" s="12"/>
      <c r="F4" s="13" t="s">
        <v>349</v>
      </c>
      <c r="G4" s="12"/>
      <c r="H4" s="14" t="s">
        <v>71</v>
      </c>
      <c r="I4" s="11"/>
      <c r="J4" s="12"/>
    </row>
    <row r="5" s="1" customFormat="1" ht="32.1" customHeight="1" spans="1:10">
      <c r="A5" s="15" t="s">
        <v>350</v>
      </c>
      <c r="B5" s="15"/>
      <c r="C5" s="15"/>
      <c r="D5" s="15"/>
      <c r="E5" s="15"/>
      <c r="F5" s="15"/>
      <c r="G5" s="15"/>
      <c r="H5" s="15"/>
      <c r="I5" s="15"/>
      <c r="J5" s="15" t="s">
        <v>351</v>
      </c>
    </row>
    <row r="6" s="1" customFormat="1" ht="48" customHeight="1" spans="1:10">
      <c r="A6" s="15" t="s">
        <v>352</v>
      </c>
      <c r="B6" s="16" t="s">
        <v>353</v>
      </c>
      <c r="C6" s="17" t="s">
        <v>354</v>
      </c>
      <c r="D6" s="18"/>
      <c r="E6" s="18"/>
      <c r="F6" s="18"/>
      <c r="G6" s="18"/>
      <c r="H6" s="18"/>
      <c r="I6" s="48"/>
      <c r="J6" s="49" t="s">
        <v>355</v>
      </c>
    </row>
    <row r="7" s="1" customFormat="1" ht="102" customHeight="1" spans="1:10">
      <c r="A7" s="15"/>
      <c r="B7" s="19" t="s">
        <v>356</v>
      </c>
      <c r="C7" s="17" t="s">
        <v>357</v>
      </c>
      <c r="D7" s="18"/>
      <c r="E7" s="18"/>
      <c r="F7" s="18"/>
      <c r="G7" s="18"/>
      <c r="H7" s="18"/>
      <c r="I7" s="48"/>
      <c r="J7" s="49" t="s">
        <v>358</v>
      </c>
    </row>
    <row r="8" s="1" customFormat="1" ht="124" customHeight="1" spans="1:10">
      <c r="A8" s="16" t="s">
        <v>359</v>
      </c>
      <c r="B8" s="20" t="s">
        <v>360</v>
      </c>
      <c r="C8" s="21" t="s">
        <v>361</v>
      </c>
      <c r="D8" s="22"/>
      <c r="E8" s="22"/>
      <c r="F8" s="22"/>
      <c r="G8" s="22"/>
      <c r="H8" s="22"/>
      <c r="I8" s="50"/>
      <c r="J8" s="51" t="s">
        <v>362</v>
      </c>
    </row>
    <row r="9" s="1" customFormat="1" ht="24" customHeight="1" spans="1:10">
      <c r="A9" s="23" t="s">
        <v>363</v>
      </c>
      <c r="B9" s="23"/>
      <c r="C9" s="23"/>
      <c r="D9" s="23"/>
      <c r="E9" s="23"/>
      <c r="F9" s="23"/>
      <c r="G9" s="23"/>
      <c r="H9" s="23"/>
      <c r="I9" s="23"/>
      <c r="J9" s="23"/>
    </row>
    <row r="10" s="1" customFormat="1" ht="32.1" customHeight="1" spans="1:10">
      <c r="A10" s="24" t="s">
        <v>364</v>
      </c>
      <c r="B10" s="25"/>
      <c r="C10" s="15" t="s">
        <v>365</v>
      </c>
      <c r="D10" s="15"/>
      <c r="E10" s="15"/>
      <c r="F10" s="15" t="s">
        <v>366</v>
      </c>
      <c r="G10" s="15"/>
      <c r="H10" s="15" t="s">
        <v>367</v>
      </c>
      <c r="I10" s="15"/>
      <c r="J10" s="15"/>
    </row>
    <row r="11" s="1" customFormat="1" ht="23" customHeight="1" spans="1:10">
      <c r="A11" s="26"/>
      <c r="B11" s="27"/>
      <c r="C11" s="15"/>
      <c r="D11" s="15"/>
      <c r="E11" s="15"/>
      <c r="F11" s="15"/>
      <c r="G11" s="15"/>
      <c r="H11" s="16" t="s">
        <v>368</v>
      </c>
      <c r="I11" s="16" t="s">
        <v>369</v>
      </c>
      <c r="J11" s="16" t="s">
        <v>370</v>
      </c>
    </row>
    <row r="12" s="1" customFormat="1" ht="23" customHeight="1" spans="1:10">
      <c r="A12" s="26"/>
      <c r="B12" s="27"/>
      <c r="C12" s="28" t="s">
        <v>56</v>
      </c>
      <c r="D12" s="29"/>
      <c r="E12" s="30"/>
      <c r="F12" s="28"/>
      <c r="G12" s="30"/>
      <c r="H12" s="31">
        <v>18655684.6</v>
      </c>
      <c r="I12" s="31">
        <v>18655684.6</v>
      </c>
      <c r="J12" s="16"/>
    </row>
    <row r="13" s="1" customFormat="1" ht="23" customHeight="1" spans="1:10">
      <c r="A13" s="26"/>
      <c r="B13" s="27"/>
      <c r="C13" s="32" t="s">
        <v>371</v>
      </c>
      <c r="D13" s="32"/>
      <c r="E13" s="32"/>
      <c r="F13" s="33" t="s">
        <v>372</v>
      </c>
      <c r="G13" s="33"/>
      <c r="H13" s="31">
        <v>17746005.6</v>
      </c>
      <c r="I13" s="31">
        <v>17746005.6</v>
      </c>
      <c r="J13" s="16"/>
    </row>
    <row r="14" s="1" customFormat="1" ht="23" customHeight="1" spans="1:10">
      <c r="A14" s="26"/>
      <c r="B14" s="27"/>
      <c r="C14" s="32" t="s">
        <v>373</v>
      </c>
      <c r="D14" s="32"/>
      <c r="E14" s="32"/>
      <c r="F14" s="33" t="s">
        <v>374</v>
      </c>
      <c r="G14" s="33"/>
      <c r="H14" s="31">
        <v>232200</v>
      </c>
      <c r="I14" s="31">
        <v>232200</v>
      </c>
      <c r="J14" s="16"/>
    </row>
    <row r="15" s="1" customFormat="1" ht="23" customHeight="1" spans="1:10">
      <c r="A15" s="34" t="s">
        <v>343</v>
      </c>
      <c r="B15" s="35"/>
      <c r="C15" s="32" t="s">
        <v>375</v>
      </c>
      <c r="D15" s="32"/>
      <c r="E15" s="32"/>
      <c r="F15" s="36" t="s">
        <v>376</v>
      </c>
      <c r="G15" s="37"/>
      <c r="H15" s="31">
        <v>677479</v>
      </c>
      <c r="I15" s="31">
        <v>677479</v>
      </c>
      <c r="J15" s="52">
        <v>0</v>
      </c>
    </row>
    <row r="16" s="1" customFormat="1" ht="27" customHeight="1" spans="1:10">
      <c r="A16" s="38" t="s">
        <v>377</v>
      </c>
      <c r="B16" s="38"/>
      <c r="C16" s="38"/>
      <c r="D16" s="38"/>
      <c r="E16" s="38"/>
      <c r="F16" s="38"/>
      <c r="G16" s="38"/>
      <c r="H16" s="38"/>
      <c r="I16" s="38"/>
      <c r="J16" s="38"/>
    </row>
    <row r="17" s="1" customFormat="1" ht="32.1" customHeight="1" spans="1:10">
      <c r="A17" s="39" t="s">
        <v>378</v>
      </c>
      <c r="B17" s="39"/>
      <c r="C17" s="39"/>
      <c r="D17" s="39"/>
      <c r="E17" s="39"/>
      <c r="F17" s="39"/>
      <c r="G17" s="39"/>
      <c r="H17" s="40" t="s">
        <v>379</v>
      </c>
      <c r="I17" s="41" t="s">
        <v>279</v>
      </c>
      <c r="J17" s="40" t="s">
        <v>380</v>
      </c>
    </row>
    <row r="18" s="3" customFormat="1" ht="32.1" customHeight="1" spans="1:10">
      <c r="A18" s="41" t="s">
        <v>272</v>
      </c>
      <c r="B18" s="41" t="s">
        <v>381</v>
      </c>
      <c r="C18" s="40" t="s">
        <v>274</v>
      </c>
      <c r="D18" s="40" t="s">
        <v>275</v>
      </c>
      <c r="E18" s="40" t="s">
        <v>276</v>
      </c>
      <c r="F18" s="42" t="s">
        <v>277</v>
      </c>
      <c r="G18" s="42" t="s">
        <v>278</v>
      </c>
      <c r="H18" s="40"/>
      <c r="I18" s="41"/>
      <c r="J18" s="40"/>
    </row>
    <row r="19" s="4" customFormat="1" ht="32.1" customHeight="1" spans="1:10">
      <c r="A19" s="43" t="s">
        <v>280</v>
      </c>
      <c r="B19" s="43" t="s">
        <v>382</v>
      </c>
      <c r="C19" s="44" t="s">
        <v>383</v>
      </c>
      <c r="D19" s="44" t="s">
        <v>283</v>
      </c>
      <c r="E19" s="44" t="s">
        <v>384</v>
      </c>
      <c r="F19" s="44" t="s">
        <v>385</v>
      </c>
      <c r="G19" s="44" t="s">
        <v>296</v>
      </c>
      <c r="H19" s="45" t="s">
        <v>386</v>
      </c>
      <c r="I19" s="45" t="s">
        <v>387</v>
      </c>
      <c r="J19" s="45" t="s">
        <v>388</v>
      </c>
    </row>
    <row r="20" ht="14.25" spans="1:10">
      <c r="A20" s="43" t="s">
        <v>280</v>
      </c>
      <c r="B20" s="43" t="s">
        <v>382</v>
      </c>
      <c r="C20" s="44" t="s">
        <v>389</v>
      </c>
      <c r="D20" s="44" t="s">
        <v>283</v>
      </c>
      <c r="E20" s="44" t="s">
        <v>390</v>
      </c>
      <c r="F20" s="44" t="s">
        <v>385</v>
      </c>
      <c r="G20" s="44" t="s">
        <v>296</v>
      </c>
      <c r="H20" s="45" t="s">
        <v>391</v>
      </c>
      <c r="I20" s="45" t="s">
        <v>392</v>
      </c>
      <c r="J20" s="45" t="s">
        <v>388</v>
      </c>
    </row>
    <row r="21" ht="28.5" spans="1:10">
      <c r="A21" s="43" t="s">
        <v>280</v>
      </c>
      <c r="B21" s="43" t="s">
        <v>393</v>
      </c>
      <c r="C21" s="44" t="s">
        <v>394</v>
      </c>
      <c r="D21" s="44" t="s">
        <v>283</v>
      </c>
      <c r="E21" s="44" t="s">
        <v>395</v>
      </c>
      <c r="F21" s="44" t="s">
        <v>285</v>
      </c>
      <c r="G21" s="44" t="s">
        <v>286</v>
      </c>
      <c r="H21" s="45" t="s">
        <v>396</v>
      </c>
      <c r="I21" s="45" t="s">
        <v>397</v>
      </c>
      <c r="J21" s="45" t="s">
        <v>388</v>
      </c>
    </row>
    <row r="22" ht="28.5" spans="1:10">
      <c r="A22" s="43" t="s">
        <v>280</v>
      </c>
      <c r="B22" s="43" t="s">
        <v>281</v>
      </c>
      <c r="C22" s="44" t="s">
        <v>398</v>
      </c>
      <c r="D22" s="44" t="s">
        <v>283</v>
      </c>
      <c r="E22" s="44" t="s">
        <v>395</v>
      </c>
      <c r="F22" s="44" t="s">
        <v>285</v>
      </c>
      <c r="G22" s="44" t="s">
        <v>286</v>
      </c>
      <c r="H22" s="45" t="s">
        <v>396</v>
      </c>
      <c r="I22" s="45" t="s">
        <v>399</v>
      </c>
      <c r="J22" s="45" t="s">
        <v>388</v>
      </c>
    </row>
    <row r="23" ht="28.5" spans="1:10">
      <c r="A23" s="43" t="s">
        <v>280</v>
      </c>
      <c r="B23" s="43" t="s">
        <v>281</v>
      </c>
      <c r="C23" s="44" t="s">
        <v>400</v>
      </c>
      <c r="D23" s="44" t="s">
        <v>283</v>
      </c>
      <c r="E23" s="44" t="s">
        <v>395</v>
      </c>
      <c r="F23" s="44" t="s">
        <v>285</v>
      </c>
      <c r="G23" s="44" t="s">
        <v>286</v>
      </c>
      <c r="H23" s="45" t="s">
        <v>401</v>
      </c>
      <c r="I23" s="45" t="s">
        <v>402</v>
      </c>
      <c r="J23" s="45" t="s">
        <v>388</v>
      </c>
    </row>
    <row r="24" ht="28.5" spans="1:10">
      <c r="A24" s="43" t="s">
        <v>280</v>
      </c>
      <c r="B24" s="43" t="s">
        <v>281</v>
      </c>
      <c r="C24" s="44" t="s">
        <v>403</v>
      </c>
      <c r="D24" s="44" t="s">
        <v>283</v>
      </c>
      <c r="E24" s="44" t="s">
        <v>395</v>
      </c>
      <c r="F24" s="44" t="s">
        <v>285</v>
      </c>
      <c r="G24" s="44" t="s">
        <v>286</v>
      </c>
      <c r="H24" s="45" t="s">
        <v>404</v>
      </c>
      <c r="I24" s="45" t="s">
        <v>405</v>
      </c>
      <c r="J24" s="45" t="s">
        <v>388</v>
      </c>
    </row>
    <row r="25" ht="28.5" spans="1:10">
      <c r="A25" s="43" t="s">
        <v>280</v>
      </c>
      <c r="B25" s="43" t="s">
        <v>393</v>
      </c>
      <c r="C25" s="44" t="s">
        <v>406</v>
      </c>
      <c r="D25" s="44" t="s">
        <v>283</v>
      </c>
      <c r="E25" s="44" t="s">
        <v>395</v>
      </c>
      <c r="F25" s="44" t="s">
        <v>285</v>
      </c>
      <c r="G25" s="44" t="s">
        <v>286</v>
      </c>
      <c r="H25" s="45" t="s">
        <v>407</v>
      </c>
      <c r="I25" s="45" t="s">
        <v>408</v>
      </c>
      <c r="J25" s="45" t="s">
        <v>388</v>
      </c>
    </row>
    <row r="26" ht="42.75" spans="1:10">
      <c r="A26" s="43" t="s">
        <v>287</v>
      </c>
      <c r="B26" s="43" t="s">
        <v>409</v>
      </c>
      <c r="C26" s="44" t="s">
        <v>410</v>
      </c>
      <c r="D26" s="44" t="s">
        <v>411</v>
      </c>
      <c r="E26" s="44" t="s">
        <v>412</v>
      </c>
      <c r="F26" s="44" t="s">
        <v>285</v>
      </c>
      <c r="G26" s="44" t="s">
        <v>286</v>
      </c>
      <c r="H26" s="45" t="s">
        <v>413</v>
      </c>
      <c r="I26" s="45" t="s">
        <v>414</v>
      </c>
      <c r="J26" s="45" t="s">
        <v>388</v>
      </c>
    </row>
    <row r="27" ht="57" spans="1:10">
      <c r="A27" s="43" t="s">
        <v>287</v>
      </c>
      <c r="B27" s="43" t="s">
        <v>415</v>
      </c>
      <c r="C27" s="44" t="s">
        <v>416</v>
      </c>
      <c r="D27" s="44" t="s">
        <v>411</v>
      </c>
      <c r="E27" s="44" t="s">
        <v>417</v>
      </c>
      <c r="F27" s="44" t="s">
        <v>285</v>
      </c>
      <c r="G27" s="44" t="s">
        <v>286</v>
      </c>
      <c r="H27" s="45" t="s">
        <v>418</v>
      </c>
      <c r="I27" s="45" t="s">
        <v>419</v>
      </c>
      <c r="J27" s="45" t="s">
        <v>388</v>
      </c>
    </row>
    <row r="28" ht="42.75" spans="1:10">
      <c r="A28" s="43" t="s">
        <v>287</v>
      </c>
      <c r="B28" s="43" t="s">
        <v>420</v>
      </c>
      <c r="C28" s="44" t="s">
        <v>421</v>
      </c>
      <c r="D28" s="44" t="s">
        <v>411</v>
      </c>
      <c r="E28" s="44" t="s">
        <v>422</v>
      </c>
      <c r="F28" s="44" t="s">
        <v>285</v>
      </c>
      <c r="G28" s="44" t="s">
        <v>286</v>
      </c>
      <c r="H28" s="45" t="s">
        <v>423</v>
      </c>
      <c r="I28" s="45" t="s">
        <v>424</v>
      </c>
      <c r="J28" s="45" t="s">
        <v>388</v>
      </c>
    </row>
    <row r="29" ht="42.75" spans="1:10">
      <c r="A29" s="43" t="s">
        <v>287</v>
      </c>
      <c r="B29" s="43" t="s">
        <v>425</v>
      </c>
      <c r="C29" s="44" t="s">
        <v>426</v>
      </c>
      <c r="D29" s="44" t="s">
        <v>283</v>
      </c>
      <c r="E29" s="44" t="s">
        <v>427</v>
      </c>
      <c r="F29" s="44" t="s">
        <v>428</v>
      </c>
      <c r="G29" s="44" t="s">
        <v>296</v>
      </c>
      <c r="H29" s="45" t="s">
        <v>429</v>
      </c>
      <c r="I29" s="45" t="s">
        <v>430</v>
      </c>
      <c r="J29" s="45" t="s">
        <v>388</v>
      </c>
    </row>
    <row r="30" ht="71.25" spans="1:10">
      <c r="A30" s="43" t="s">
        <v>291</v>
      </c>
      <c r="B30" s="43" t="s">
        <v>431</v>
      </c>
      <c r="C30" s="44" t="s">
        <v>432</v>
      </c>
      <c r="D30" s="44" t="s">
        <v>411</v>
      </c>
      <c r="E30" s="44" t="s">
        <v>433</v>
      </c>
      <c r="F30" s="44" t="s">
        <v>285</v>
      </c>
      <c r="G30" s="44" t="s">
        <v>296</v>
      </c>
      <c r="H30" s="45" t="s">
        <v>434</v>
      </c>
      <c r="I30" s="45" t="s">
        <v>435</v>
      </c>
      <c r="J30" s="45" t="s">
        <v>388</v>
      </c>
    </row>
  </sheetData>
  <mergeCells count="29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C12:E12"/>
    <mergeCell ref="F12:G12"/>
    <mergeCell ref="C13:E13"/>
    <mergeCell ref="F13:G13"/>
    <mergeCell ref="C14:E14"/>
    <mergeCell ref="F14:G14"/>
    <mergeCell ref="A15:B15"/>
    <mergeCell ref="C15:E15"/>
    <mergeCell ref="F15:G15"/>
    <mergeCell ref="A16:J16"/>
    <mergeCell ref="A17:G17"/>
    <mergeCell ref="A6:A7"/>
    <mergeCell ref="H17:H18"/>
    <mergeCell ref="I17:I18"/>
    <mergeCell ref="J17:J18"/>
    <mergeCell ref="A10:B11"/>
    <mergeCell ref="C10:E11"/>
    <mergeCell ref="F10:G11"/>
  </mergeCells>
  <pageMargins left="0.75" right="1.0625" top="1" bottom="1" header="0.5" footer="0.5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ht="17.25" customHeight="1" spans="1:1">
      <c r="A2" s="117" t="s">
        <v>53</v>
      </c>
    </row>
    <row r="3" ht="41.25" customHeight="1" spans="1:1">
      <c r="A3" s="94" t="str">
        <f>"2025"&amp;"年部门收入预算表"</f>
        <v>2025年部门收入预算表</v>
      </c>
    </row>
    <row r="4" ht="17.25" customHeight="1" spans="1:19">
      <c r="A4" s="97" t="str">
        <f>"单位名称："&amp;"昆明市东川区铜都中学"</f>
        <v>单位名称：昆明市东川区铜都中学</v>
      </c>
      <c r="S4" s="99" t="s">
        <v>2</v>
      </c>
    </row>
    <row r="5" ht="21.75" customHeight="1" spans="1:19">
      <c r="A5" s="242" t="s">
        <v>54</v>
      </c>
      <c r="B5" s="243" t="s">
        <v>55</v>
      </c>
      <c r="C5" s="243" t="s">
        <v>56</v>
      </c>
      <c r="D5" s="244" t="s">
        <v>57</v>
      </c>
      <c r="E5" s="244"/>
      <c r="F5" s="244"/>
      <c r="G5" s="244"/>
      <c r="H5" s="244"/>
      <c r="I5" s="187"/>
      <c r="J5" s="244"/>
      <c r="K5" s="244"/>
      <c r="L5" s="244"/>
      <c r="M5" s="244"/>
      <c r="N5" s="250"/>
      <c r="O5" s="244" t="s">
        <v>46</v>
      </c>
      <c r="P5" s="244"/>
      <c r="Q5" s="244"/>
      <c r="R5" s="244"/>
      <c r="S5" s="250"/>
    </row>
    <row r="6" ht="27" customHeight="1" spans="1:19">
      <c r="A6" s="245"/>
      <c r="B6" s="246"/>
      <c r="C6" s="246"/>
      <c r="D6" s="246" t="s">
        <v>58</v>
      </c>
      <c r="E6" s="246" t="s">
        <v>59</v>
      </c>
      <c r="F6" s="246" t="s">
        <v>60</v>
      </c>
      <c r="G6" s="246" t="s">
        <v>61</v>
      </c>
      <c r="H6" s="246" t="s">
        <v>62</v>
      </c>
      <c r="I6" s="251" t="s">
        <v>63</v>
      </c>
      <c r="J6" s="252"/>
      <c r="K6" s="252"/>
      <c r="L6" s="252"/>
      <c r="M6" s="252"/>
      <c r="N6" s="253"/>
      <c r="O6" s="246" t="s">
        <v>58</v>
      </c>
      <c r="P6" s="246" t="s">
        <v>59</v>
      </c>
      <c r="Q6" s="246" t="s">
        <v>60</v>
      </c>
      <c r="R6" s="246" t="s">
        <v>61</v>
      </c>
      <c r="S6" s="246" t="s">
        <v>64</v>
      </c>
    </row>
    <row r="7" ht="30" customHeight="1" spans="1:19">
      <c r="A7" s="247"/>
      <c r="B7" s="160"/>
      <c r="C7" s="170"/>
      <c r="D7" s="170"/>
      <c r="E7" s="170"/>
      <c r="F7" s="170"/>
      <c r="G7" s="170"/>
      <c r="H7" s="170"/>
      <c r="I7" s="123" t="s">
        <v>58</v>
      </c>
      <c r="J7" s="253" t="s">
        <v>65</v>
      </c>
      <c r="K7" s="253" t="s">
        <v>66</v>
      </c>
      <c r="L7" s="253" t="s">
        <v>67</v>
      </c>
      <c r="M7" s="253" t="s">
        <v>68</v>
      </c>
      <c r="N7" s="253" t="s">
        <v>69</v>
      </c>
      <c r="O7" s="254"/>
      <c r="P7" s="254"/>
      <c r="Q7" s="254"/>
      <c r="R7" s="254"/>
      <c r="S7" s="170"/>
    </row>
    <row r="8" ht="15" customHeight="1" spans="1:19">
      <c r="A8" s="248">
        <v>1</v>
      </c>
      <c r="B8" s="248">
        <v>2</v>
      </c>
      <c r="C8" s="248">
        <v>3</v>
      </c>
      <c r="D8" s="248">
        <v>4</v>
      </c>
      <c r="E8" s="248">
        <v>5</v>
      </c>
      <c r="F8" s="248">
        <v>6</v>
      </c>
      <c r="G8" s="248">
        <v>7</v>
      </c>
      <c r="H8" s="248">
        <v>8</v>
      </c>
      <c r="I8" s="123">
        <v>9</v>
      </c>
      <c r="J8" s="248">
        <v>10</v>
      </c>
      <c r="K8" s="248">
        <v>11</v>
      </c>
      <c r="L8" s="248">
        <v>12</v>
      </c>
      <c r="M8" s="248">
        <v>13</v>
      </c>
      <c r="N8" s="248">
        <v>14</v>
      </c>
      <c r="O8" s="248">
        <v>15</v>
      </c>
      <c r="P8" s="248">
        <v>16</v>
      </c>
      <c r="Q8" s="248">
        <v>17</v>
      </c>
      <c r="R8" s="248">
        <v>18</v>
      </c>
      <c r="S8" s="248">
        <v>19</v>
      </c>
    </row>
    <row r="9" ht="18" customHeight="1" spans="1:19">
      <c r="A9" s="73" t="s">
        <v>70</v>
      </c>
      <c r="B9" s="73" t="s">
        <v>71</v>
      </c>
      <c r="C9" s="133">
        <v>18655684.6</v>
      </c>
      <c r="D9" s="133">
        <v>18655684.6</v>
      </c>
      <c r="E9" s="133">
        <v>18653684.6</v>
      </c>
      <c r="F9" s="133"/>
      <c r="G9" s="133"/>
      <c r="H9" s="133"/>
      <c r="I9" s="133">
        <v>2000</v>
      </c>
      <c r="J9" s="133"/>
      <c r="K9" s="133"/>
      <c r="L9" s="133"/>
      <c r="M9" s="133"/>
      <c r="N9" s="133">
        <v>2000</v>
      </c>
      <c r="O9" s="133"/>
      <c r="P9" s="133"/>
      <c r="Q9" s="133"/>
      <c r="R9" s="133"/>
      <c r="S9" s="133"/>
    </row>
    <row r="10" ht="18" customHeight="1" spans="1:19">
      <c r="A10" s="102" t="s">
        <v>56</v>
      </c>
      <c r="B10" s="249"/>
      <c r="C10" s="133">
        <v>18655684.6</v>
      </c>
      <c r="D10" s="133">
        <v>18655684.6</v>
      </c>
      <c r="E10" s="133">
        <v>18653684.6</v>
      </c>
      <c r="F10" s="133"/>
      <c r="G10" s="133"/>
      <c r="H10" s="133"/>
      <c r="I10" s="133">
        <v>2000</v>
      </c>
      <c r="J10" s="133"/>
      <c r="K10" s="133"/>
      <c r="L10" s="133"/>
      <c r="M10" s="133"/>
      <c r="N10" s="133">
        <v>2000</v>
      </c>
      <c r="O10" s="133"/>
      <c r="P10" s="133"/>
      <c r="Q10" s="133"/>
      <c r="R10" s="133"/>
      <c r="S10" s="133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GridLines="0" showZeros="0" workbookViewId="0">
      <pane ySplit="1" topLeftCell="A14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17.25" customHeight="1" spans="1:1">
      <c r="A2" s="99" t="s">
        <v>72</v>
      </c>
    </row>
    <row r="3" ht="41.25" customHeight="1" spans="1:1">
      <c r="A3" s="94" t="str">
        <f>"2025"&amp;"年部门支出预算表"</f>
        <v>2025年部门支出预算表</v>
      </c>
    </row>
    <row r="4" ht="17.25" customHeight="1" spans="1:15">
      <c r="A4" s="97" t="str">
        <f>"单位名称："&amp;"昆明市东川区铜都中学"</f>
        <v>单位名称：昆明市东川区铜都中学</v>
      </c>
      <c r="O4" s="99" t="s">
        <v>2</v>
      </c>
    </row>
    <row r="5" ht="27" customHeight="1" spans="1:15">
      <c r="A5" s="228" t="s">
        <v>73</v>
      </c>
      <c r="B5" s="228" t="s">
        <v>74</v>
      </c>
      <c r="C5" s="228" t="s">
        <v>56</v>
      </c>
      <c r="D5" s="229" t="s">
        <v>59</v>
      </c>
      <c r="E5" s="230"/>
      <c r="F5" s="231"/>
      <c r="G5" s="232" t="s">
        <v>60</v>
      </c>
      <c r="H5" s="232" t="s">
        <v>61</v>
      </c>
      <c r="I5" s="232" t="s">
        <v>75</v>
      </c>
      <c r="J5" s="229" t="s">
        <v>63</v>
      </c>
      <c r="K5" s="230"/>
      <c r="L5" s="230"/>
      <c r="M5" s="230"/>
      <c r="N5" s="239"/>
      <c r="O5" s="240"/>
    </row>
    <row r="6" ht="42" customHeight="1" spans="1:15">
      <c r="A6" s="233"/>
      <c r="B6" s="233"/>
      <c r="C6" s="234"/>
      <c r="D6" s="235" t="s">
        <v>58</v>
      </c>
      <c r="E6" s="235" t="s">
        <v>76</v>
      </c>
      <c r="F6" s="235" t="s">
        <v>77</v>
      </c>
      <c r="G6" s="234"/>
      <c r="H6" s="234"/>
      <c r="I6" s="241"/>
      <c r="J6" s="235" t="s">
        <v>58</v>
      </c>
      <c r="K6" s="222" t="s">
        <v>78</v>
      </c>
      <c r="L6" s="222" t="s">
        <v>79</v>
      </c>
      <c r="M6" s="222" t="s">
        <v>80</v>
      </c>
      <c r="N6" s="222" t="s">
        <v>81</v>
      </c>
      <c r="O6" s="222" t="s">
        <v>82</v>
      </c>
    </row>
    <row r="7" ht="18" customHeight="1" spans="1:15">
      <c r="A7" s="105" t="s">
        <v>83</v>
      </c>
      <c r="B7" s="105" t="s">
        <v>84</v>
      </c>
      <c r="C7" s="105" t="s">
        <v>85</v>
      </c>
      <c r="D7" s="108" t="s">
        <v>86</v>
      </c>
      <c r="E7" s="108" t="s">
        <v>87</v>
      </c>
      <c r="F7" s="108" t="s">
        <v>88</v>
      </c>
      <c r="G7" s="108" t="s">
        <v>89</v>
      </c>
      <c r="H7" s="108" t="s">
        <v>90</v>
      </c>
      <c r="I7" s="108" t="s">
        <v>91</v>
      </c>
      <c r="J7" s="108" t="s">
        <v>92</v>
      </c>
      <c r="K7" s="108" t="s">
        <v>93</v>
      </c>
      <c r="L7" s="108" t="s">
        <v>94</v>
      </c>
      <c r="M7" s="108" t="s">
        <v>95</v>
      </c>
      <c r="N7" s="105" t="s">
        <v>96</v>
      </c>
      <c r="O7" s="108" t="s">
        <v>97</v>
      </c>
    </row>
    <row r="8" ht="21" customHeight="1" spans="1:15">
      <c r="A8" s="109" t="s">
        <v>98</v>
      </c>
      <c r="B8" s="109" t="s">
        <v>99</v>
      </c>
      <c r="C8" s="133">
        <v>12430693.6</v>
      </c>
      <c r="D8" s="133">
        <v>12430693.6</v>
      </c>
      <c r="E8" s="133">
        <v>12430693.6</v>
      </c>
      <c r="F8" s="133"/>
      <c r="G8" s="133"/>
      <c r="H8" s="133"/>
      <c r="I8" s="133"/>
      <c r="J8" s="133"/>
      <c r="K8" s="133"/>
      <c r="L8" s="133"/>
      <c r="M8" s="133"/>
      <c r="N8" s="133"/>
      <c r="O8" s="133"/>
    </row>
    <row r="9" ht="21" customHeight="1" spans="1:15">
      <c r="A9" s="236" t="s">
        <v>100</v>
      </c>
      <c r="B9" s="236" t="s">
        <v>101</v>
      </c>
      <c r="C9" s="133">
        <v>12430693.6</v>
      </c>
      <c r="D9" s="133">
        <v>12430693.6</v>
      </c>
      <c r="E9" s="133">
        <v>12430693.6</v>
      </c>
      <c r="F9" s="133"/>
      <c r="G9" s="133"/>
      <c r="H9" s="133"/>
      <c r="I9" s="133"/>
      <c r="J9" s="133"/>
      <c r="K9" s="133"/>
      <c r="L9" s="133"/>
      <c r="M9" s="133"/>
      <c r="N9" s="133"/>
      <c r="O9" s="133"/>
    </row>
    <row r="10" ht="21" customHeight="1" spans="1:15">
      <c r="A10" s="237" t="s">
        <v>102</v>
      </c>
      <c r="B10" s="237" t="s">
        <v>103</v>
      </c>
      <c r="C10" s="133">
        <v>11942380</v>
      </c>
      <c r="D10" s="133">
        <v>11942380</v>
      </c>
      <c r="E10" s="133">
        <v>11942380</v>
      </c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ht="21" customHeight="1" spans="1:15">
      <c r="A11" s="237" t="s">
        <v>104</v>
      </c>
      <c r="B11" s="237" t="s">
        <v>105</v>
      </c>
      <c r="C11" s="133">
        <v>488313.6</v>
      </c>
      <c r="D11" s="133">
        <v>488313.6</v>
      </c>
      <c r="E11" s="133">
        <v>488313.6</v>
      </c>
      <c r="F11" s="133"/>
      <c r="G11" s="133"/>
      <c r="H11" s="133"/>
      <c r="I11" s="133"/>
      <c r="J11" s="133"/>
      <c r="K11" s="133"/>
      <c r="L11" s="133"/>
      <c r="M11" s="133"/>
      <c r="N11" s="133"/>
      <c r="O11" s="133"/>
    </row>
    <row r="12" ht="21" customHeight="1" spans="1:15">
      <c r="A12" s="109" t="s">
        <v>106</v>
      </c>
      <c r="B12" s="109" t="s">
        <v>107</v>
      </c>
      <c r="C12" s="133">
        <v>3244892</v>
      </c>
      <c r="D12" s="133">
        <v>3244892</v>
      </c>
      <c r="E12" s="133">
        <v>3244892</v>
      </c>
      <c r="F12" s="133"/>
      <c r="G12" s="133"/>
      <c r="H12" s="133"/>
      <c r="I12" s="133"/>
      <c r="J12" s="133"/>
      <c r="K12" s="133"/>
      <c r="L12" s="133"/>
      <c r="M12" s="133"/>
      <c r="N12" s="133"/>
      <c r="O12" s="133"/>
    </row>
    <row r="13" ht="21" customHeight="1" spans="1:15">
      <c r="A13" s="236" t="s">
        <v>108</v>
      </c>
      <c r="B13" s="236" t="s">
        <v>109</v>
      </c>
      <c r="C13" s="133">
        <v>3137413</v>
      </c>
      <c r="D13" s="133">
        <v>3137413</v>
      </c>
      <c r="E13" s="133">
        <v>3137413</v>
      </c>
      <c r="F13" s="133"/>
      <c r="G13" s="133"/>
      <c r="H13" s="133"/>
      <c r="I13" s="133"/>
      <c r="J13" s="133"/>
      <c r="K13" s="133"/>
      <c r="L13" s="133"/>
      <c r="M13" s="133"/>
      <c r="N13" s="133"/>
      <c r="O13" s="133"/>
    </row>
    <row r="14" ht="21" customHeight="1" spans="1:15">
      <c r="A14" s="237" t="s">
        <v>110</v>
      </c>
      <c r="B14" s="237" t="s">
        <v>111</v>
      </c>
      <c r="C14" s="133">
        <v>591000</v>
      </c>
      <c r="D14" s="133">
        <v>591000</v>
      </c>
      <c r="E14" s="133">
        <v>591000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ht="21" customHeight="1" spans="1:15">
      <c r="A15" s="237" t="s">
        <v>112</v>
      </c>
      <c r="B15" s="237" t="s">
        <v>113</v>
      </c>
      <c r="C15" s="133">
        <v>1773200</v>
      </c>
      <c r="D15" s="133">
        <v>1773200</v>
      </c>
      <c r="E15" s="133">
        <v>1773200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ht="21" customHeight="1" spans="1:15">
      <c r="A16" s="237" t="s">
        <v>114</v>
      </c>
      <c r="B16" s="237" t="s">
        <v>115</v>
      </c>
      <c r="C16" s="133">
        <v>773213</v>
      </c>
      <c r="D16" s="133">
        <v>773213</v>
      </c>
      <c r="E16" s="133">
        <v>773213</v>
      </c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ht="21" customHeight="1" spans="1:15">
      <c r="A17" s="236" t="s">
        <v>116</v>
      </c>
      <c r="B17" s="236" t="s">
        <v>117</v>
      </c>
      <c r="C17" s="133">
        <v>107479</v>
      </c>
      <c r="D17" s="133">
        <v>107479</v>
      </c>
      <c r="E17" s="133">
        <v>107479</v>
      </c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ht="21" customHeight="1" spans="1:15">
      <c r="A18" s="237" t="s">
        <v>118</v>
      </c>
      <c r="B18" s="237" t="s">
        <v>119</v>
      </c>
      <c r="C18" s="133">
        <v>73309</v>
      </c>
      <c r="D18" s="133">
        <v>73309</v>
      </c>
      <c r="E18" s="133">
        <v>73309</v>
      </c>
      <c r="F18" s="133"/>
      <c r="G18" s="133"/>
      <c r="H18" s="133"/>
      <c r="I18" s="133"/>
      <c r="J18" s="133"/>
      <c r="K18" s="133"/>
      <c r="L18" s="133"/>
      <c r="M18" s="133"/>
      <c r="N18" s="133"/>
      <c r="O18" s="133"/>
    </row>
    <row r="19" ht="21" customHeight="1" spans="1:15">
      <c r="A19" s="237" t="s">
        <v>120</v>
      </c>
      <c r="B19" s="237" t="s">
        <v>121</v>
      </c>
      <c r="C19" s="133">
        <v>34170</v>
      </c>
      <c r="D19" s="133">
        <v>34170</v>
      </c>
      <c r="E19" s="133">
        <v>34170</v>
      </c>
      <c r="F19" s="133"/>
      <c r="G19" s="133"/>
      <c r="H19" s="133"/>
      <c r="I19" s="133"/>
      <c r="J19" s="133"/>
      <c r="K19" s="133"/>
      <c r="L19" s="133"/>
      <c r="M19" s="133"/>
      <c r="N19" s="133"/>
      <c r="O19" s="133"/>
    </row>
    <row r="20" ht="21" customHeight="1" spans="1:15">
      <c r="A20" s="109" t="s">
        <v>122</v>
      </c>
      <c r="B20" s="109" t="s">
        <v>123</v>
      </c>
      <c r="C20" s="133">
        <v>1627827</v>
      </c>
      <c r="D20" s="133">
        <v>1627827</v>
      </c>
      <c r="E20" s="133">
        <v>1627827</v>
      </c>
      <c r="F20" s="133"/>
      <c r="G20" s="133"/>
      <c r="H20" s="133"/>
      <c r="I20" s="133"/>
      <c r="J20" s="133"/>
      <c r="K20" s="133"/>
      <c r="L20" s="133"/>
      <c r="M20" s="133"/>
      <c r="N20" s="133"/>
      <c r="O20" s="133"/>
    </row>
    <row r="21" ht="21" customHeight="1" spans="1:15">
      <c r="A21" s="236" t="s">
        <v>124</v>
      </c>
      <c r="B21" s="236" t="s">
        <v>125</v>
      </c>
      <c r="C21" s="133">
        <v>1627827</v>
      </c>
      <c r="D21" s="133">
        <v>1627827</v>
      </c>
      <c r="E21" s="133">
        <v>1627827</v>
      </c>
      <c r="F21" s="133"/>
      <c r="G21" s="133"/>
      <c r="H21" s="133"/>
      <c r="I21" s="133"/>
      <c r="J21" s="133"/>
      <c r="K21" s="133"/>
      <c r="L21" s="133"/>
      <c r="M21" s="133"/>
      <c r="N21" s="133"/>
      <c r="O21" s="133"/>
    </row>
    <row r="22" ht="21" customHeight="1" spans="1:15">
      <c r="A22" s="237" t="s">
        <v>126</v>
      </c>
      <c r="B22" s="237" t="s">
        <v>127</v>
      </c>
      <c r="C22" s="133">
        <v>885417</v>
      </c>
      <c r="D22" s="133">
        <v>885417</v>
      </c>
      <c r="E22" s="133">
        <v>885417</v>
      </c>
      <c r="F22" s="133"/>
      <c r="G22" s="133"/>
      <c r="H22" s="133"/>
      <c r="I22" s="133"/>
      <c r="J22" s="133"/>
      <c r="K22" s="133"/>
      <c r="L22" s="133"/>
      <c r="M22" s="133"/>
      <c r="N22" s="133"/>
      <c r="O22" s="133"/>
    </row>
    <row r="23" ht="21" customHeight="1" spans="1:15">
      <c r="A23" s="237" t="s">
        <v>128</v>
      </c>
      <c r="B23" s="237" t="s">
        <v>129</v>
      </c>
      <c r="C23" s="133">
        <v>700962</v>
      </c>
      <c r="D23" s="133">
        <v>700962</v>
      </c>
      <c r="E23" s="133">
        <v>700962</v>
      </c>
      <c r="F23" s="133"/>
      <c r="G23" s="133"/>
      <c r="H23" s="133"/>
      <c r="I23" s="133"/>
      <c r="J23" s="133"/>
      <c r="K23" s="133"/>
      <c r="L23" s="133"/>
      <c r="M23" s="133"/>
      <c r="N23" s="133"/>
      <c r="O23" s="133"/>
    </row>
    <row r="24" ht="21" customHeight="1" spans="1:15">
      <c r="A24" s="237" t="s">
        <v>130</v>
      </c>
      <c r="B24" s="237" t="s">
        <v>131</v>
      </c>
      <c r="C24" s="133">
        <v>41448</v>
      </c>
      <c r="D24" s="133">
        <v>41448</v>
      </c>
      <c r="E24" s="133">
        <v>41448</v>
      </c>
      <c r="F24" s="133"/>
      <c r="G24" s="133"/>
      <c r="H24" s="133"/>
      <c r="I24" s="133"/>
      <c r="J24" s="133"/>
      <c r="K24" s="133"/>
      <c r="L24" s="133"/>
      <c r="M24" s="133"/>
      <c r="N24" s="133"/>
      <c r="O24" s="133"/>
    </row>
    <row r="25" ht="21" customHeight="1" spans="1:15">
      <c r="A25" s="109" t="s">
        <v>132</v>
      </c>
      <c r="B25" s="109" t="s">
        <v>133</v>
      </c>
      <c r="C25" s="133">
        <v>2000</v>
      </c>
      <c r="D25" s="133"/>
      <c r="E25" s="133"/>
      <c r="F25" s="133"/>
      <c r="G25" s="133"/>
      <c r="H25" s="133"/>
      <c r="I25" s="133"/>
      <c r="J25" s="133">
        <v>2000</v>
      </c>
      <c r="K25" s="133"/>
      <c r="L25" s="133"/>
      <c r="M25" s="133"/>
      <c r="N25" s="133"/>
      <c r="O25" s="133">
        <v>2000</v>
      </c>
    </row>
    <row r="26" ht="21" customHeight="1" spans="1:15">
      <c r="A26" s="236" t="s">
        <v>134</v>
      </c>
      <c r="B26" s="236" t="s">
        <v>135</v>
      </c>
      <c r="C26" s="133">
        <v>2000</v>
      </c>
      <c r="D26" s="133"/>
      <c r="E26" s="133"/>
      <c r="F26" s="133"/>
      <c r="G26" s="133"/>
      <c r="H26" s="133"/>
      <c r="I26" s="133"/>
      <c r="J26" s="133">
        <v>2000</v>
      </c>
      <c r="K26" s="133"/>
      <c r="L26" s="133"/>
      <c r="M26" s="133"/>
      <c r="N26" s="133"/>
      <c r="O26" s="133">
        <v>2000</v>
      </c>
    </row>
    <row r="27" ht="21" customHeight="1" spans="1:15">
      <c r="A27" s="237" t="s">
        <v>136</v>
      </c>
      <c r="B27" s="237" t="s">
        <v>135</v>
      </c>
      <c r="C27" s="133">
        <v>2000</v>
      </c>
      <c r="D27" s="133"/>
      <c r="E27" s="133"/>
      <c r="F27" s="133"/>
      <c r="G27" s="133"/>
      <c r="H27" s="133"/>
      <c r="I27" s="133"/>
      <c r="J27" s="133">
        <v>2000</v>
      </c>
      <c r="K27" s="133"/>
      <c r="L27" s="133"/>
      <c r="M27" s="133"/>
      <c r="N27" s="133"/>
      <c r="O27" s="133">
        <v>2000</v>
      </c>
    </row>
    <row r="28" ht="21" customHeight="1" spans="1:15">
      <c r="A28" s="109" t="s">
        <v>137</v>
      </c>
      <c r="B28" s="109" t="s">
        <v>138</v>
      </c>
      <c r="C28" s="133">
        <v>1350272</v>
      </c>
      <c r="D28" s="133">
        <v>1350272</v>
      </c>
      <c r="E28" s="133">
        <v>1350272</v>
      </c>
      <c r="F28" s="133"/>
      <c r="G28" s="133"/>
      <c r="H28" s="133"/>
      <c r="I28" s="133"/>
      <c r="J28" s="133"/>
      <c r="K28" s="133"/>
      <c r="L28" s="133"/>
      <c r="M28" s="133"/>
      <c r="N28" s="133"/>
      <c r="O28" s="133"/>
    </row>
    <row r="29" ht="21" customHeight="1" spans="1:15">
      <c r="A29" s="236" t="s">
        <v>139</v>
      </c>
      <c r="B29" s="236" t="s">
        <v>140</v>
      </c>
      <c r="C29" s="133">
        <v>1350272</v>
      </c>
      <c r="D29" s="133">
        <v>1350272</v>
      </c>
      <c r="E29" s="133">
        <v>1350272</v>
      </c>
      <c r="F29" s="133"/>
      <c r="G29" s="133"/>
      <c r="H29" s="133"/>
      <c r="I29" s="133"/>
      <c r="J29" s="133"/>
      <c r="K29" s="133"/>
      <c r="L29" s="133"/>
      <c r="M29" s="133"/>
      <c r="N29" s="133"/>
      <c r="O29" s="133"/>
    </row>
    <row r="30" ht="21" customHeight="1" spans="1:15">
      <c r="A30" s="237" t="s">
        <v>141</v>
      </c>
      <c r="B30" s="237" t="s">
        <v>142</v>
      </c>
      <c r="C30" s="133">
        <v>1350272</v>
      </c>
      <c r="D30" s="133">
        <v>1350272</v>
      </c>
      <c r="E30" s="133">
        <v>1350272</v>
      </c>
      <c r="F30" s="133"/>
      <c r="G30" s="133"/>
      <c r="H30" s="133"/>
      <c r="I30" s="133"/>
      <c r="J30" s="133"/>
      <c r="K30" s="133"/>
      <c r="L30" s="133"/>
      <c r="M30" s="133"/>
      <c r="N30" s="133"/>
      <c r="O30" s="133"/>
    </row>
    <row r="31" ht="21" customHeight="1" spans="1:15">
      <c r="A31" s="238" t="s">
        <v>56</v>
      </c>
      <c r="B31" s="87"/>
      <c r="C31" s="133">
        <v>18655684.6</v>
      </c>
      <c r="D31" s="133">
        <v>18653684.6</v>
      </c>
      <c r="E31" s="133">
        <v>18653684.6</v>
      </c>
      <c r="F31" s="133"/>
      <c r="G31" s="133"/>
      <c r="H31" s="133"/>
      <c r="I31" s="133"/>
      <c r="J31" s="133">
        <v>2000</v>
      </c>
      <c r="K31" s="133"/>
      <c r="L31" s="133"/>
      <c r="M31" s="133"/>
      <c r="N31" s="133"/>
      <c r="O31" s="133">
        <v>2000</v>
      </c>
    </row>
  </sheetData>
  <mergeCells count="12">
    <mergeCell ref="A2:O2"/>
    <mergeCell ref="A3:O3"/>
    <mergeCell ref="A4:B4"/>
    <mergeCell ref="D5:F5"/>
    <mergeCell ref="J5:O5"/>
    <mergeCell ref="A31:B3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7" activePane="bottomLeft" state="frozen"/>
      <selection/>
      <selection pane="bottomLeft" activeCell="B19" sqref="B19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53"/>
      <c r="B1" s="53"/>
      <c r="C1" s="53"/>
      <c r="D1" s="53"/>
    </row>
    <row r="2" ht="15" customHeight="1" spans="1:4">
      <c r="A2" s="95"/>
      <c r="B2" s="99"/>
      <c r="C2" s="99"/>
      <c r="D2" s="99" t="s">
        <v>143</v>
      </c>
    </row>
    <row r="3" ht="41.25" customHeight="1" spans="1:1">
      <c r="A3" s="94" t="str">
        <f>"2025"&amp;"年部门财政拨款收支预算总表"</f>
        <v>2025年部门财政拨款收支预算总表</v>
      </c>
    </row>
    <row r="4" ht="17.25" customHeight="1" spans="1:4">
      <c r="A4" s="97" t="str">
        <f>"单位名称："&amp;"昆明市东川区铜都中学"</f>
        <v>单位名称：昆明市东川区铜都中学</v>
      </c>
      <c r="B4" s="221"/>
      <c r="D4" s="99" t="s">
        <v>2</v>
      </c>
    </row>
    <row r="5" ht="17.25" customHeight="1" spans="1:4">
      <c r="A5" s="222" t="s">
        <v>3</v>
      </c>
      <c r="B5" s="223"/>
      <c r="C5" s="222" t="s">
        <v>4</v>
      </c>
      <c r="D5" s="223"/>
    </row>
    <row r="6" ht="18.75" customHeight="1" spans="1:4">
      <c r="A6" s="222" t="s">
        <v>5</v>
      </c>
      <c r="B6" s="222" t="s">
        <v>6</v>
      </c>
      <c r="C6" s="222" t="s">
        <v>7</v>
      </c>
      <c r="D6" s="222" t="s">
        <v>6</v>
      </c>
    </row>
    <row r="7" ht="16.5" customHeight="1" spans="1:4">
      <c r="A7" s="224" t="s">
        <v>144</v>
      </c>
      <c r="B7" s="133">
        <v>18653684.6</v>
      </c>
      <c r="C7" s="224" t="s">
        <v>145</v>
      </c>
      <c r="D7" s="133">
        <v>18653684.6</v>
      </c>
    </row>
    <row r="8" ht="16.5" customHeight="1" spans="1:4">
      <c r="A8" s="224" t="s">
        <v>146</v>
      </c>
      <c r="B8" s="133">
        <v>18653684.6</v>
      </c>
      <c r="C8" s="224" t="s">
        <v>147</v>
      </c>
      <c r="D8" s="133"/>
    </row>
    <row r="9" ht="16.5" customHeight="1" spans="1:4">
      <c r="A9" s="224" t="s">
        <v>148</v>
      </c>
      <c r="B9" s="133"/>
      <c r="C9" s="224" t="s">
        <v>149</v>
      </c>
      <c r="D9" s="133"/>
    </row>
    <row r="10" ht="16.5" customHeight="1" spans="1:4">
      <c r="A10" s="224" t="s">
        <v>150</v>
      </c>
      <c r="B10" s="133"/>
      <c r="C10" s="224" t="s">
        <v>151</v>
      </c>
      <c r="D10" s="133"/>
    </row>
    <row r="11" ht="16.5" customHeight="1" spans="1:4">
      <c r="A11" s="224" t="s">
        <v>152</v>
      </c>
      <c r="B11" s="133"/>
      <c r="C11" s="224" t="s">
        <v>153</v>
      </c>
      <c r="D11" s="133"/>
    </row>
    <row r="12" ht="16.5" customHeight="1" spans="1:4">
      <c r="A12" s="224" t="s">
        <v>146</v>
      </c>
      <c r="B12" s="133"/>
      <c r="C12" s="224" t="s">
        <v>154</v>
      </c>
      <c r="D12" s="133">
        <v>12430693.6</v>
      </c>
    </row>
    <row r="13" ht="16.5" customHeight="1" spans="1:4">
      <c r="A13" s="202" t="s">
        <v>148</v>
      </c>
      <c r="B13" s="133"/>
      <c r="C13" s="122" t="s">
        <v>155</v>
      </c>
      <c r="D13" s="133"/>
    </row>
    <row r="14" ht="16.5" customHeight="1" spans="1:4">
      <c r="A14" s="202" t="s">
        <v>150</v>
      </c>
      <c r="B14" s="133"/>
      <c r="C14" s="122" t="s">
        <v>156</v>
      </c>
      <c r="D14" s="133"/>
    </row>
    <row r="15" ht="16.5" customHeight="1" spans="1:4">
      <c r="A15" s="225"/>
      <c r="B15" s="133"/>
      <c r="C15" s="122" t="s">
        <v>157</v>
      </c>
      <c r="D15" s="133">
        <v>3244892</v>
      </c>
    </row>
    <row r="16" ht="16.5" customHeight="1" spans="1:4">
      <c r="A16" s="225"/>
      <c r="B16" s="133"/>
      <c r="C16" s="122" t="s">
        <v>158</v>
      </c>
      <c r="D16" s="133">
        <v>1627827</v>
      </c>
    </row>
    <row r="17" ht="16.5" customHeight="1" spans="1:4">
      <c r="A17" s="225"/>
      <c r="B17" s="133"/>
      <c r="C17" s="122" t="s">
        <v>159</v>
      </c>
      <c r="D17" s="133"/>
    </row>
    <row r="18" ht="16.5" customHeight="1" spans="1:4">
      <c r="A18" s="225"/>
      <c r="B18" s="133"/>
      <c r="C18" s="122" t="s">
        <v>160</v>
      </c>
      <c r="D18" s="133"/>
    </row>
    <row r="19" ht="16.5" customHeight="1" spans="1:4">
      <c r="A19" s="225"/>
      <c r="B19" s="133"/>
      <c r="C19" s="122" t="s">
        <v>161</v>
      </c>
      <c r="D19" s="133"/>
    </row>
    <row r="20" ht="16.5" customHeight="1" spans="1:4">
      <c r="A20" s="225"/>
      <c r="B20" s="133"/>
      <c r="C20" s="122" t="s">
        <v>162</v>
      </c>
      <c r="D20" s="133"/>
    </row>
    <row r="21" ht="16.5" customHeight="1" spans="1:4">
      <c r="A21" s="225"/>
      <c r="B21" s="133"/>
      <c r="C21" s="122" t="s">
        <v>163</v>
      </c>
      <c r="D21" s="133"/>
    </row>
    <row r="22" ht="16.5" customHeight="1" spans="1:4">
      <c r="A22" s="225"/>
      <c r="B22" s="133"/>
      <c r="C22" s="122" t="s">
        <v>164</v>
      </c>
      <c r="D22" s="133"/>
    </row>
    <row r="23" ht="16.5" customHeight="1" spans="1:4">
      <c r="A23" s="225"/>
      <c r="B23" s="133"/>
      <c r="C23" s="122" t="s">
        <v>165</v>
      </c>
      <c r="D23" s="133"/>
    </row>
    <row r="24" ht="16.5" customHeight="1" spans="1:4">
      <c r="A24" s="225"/>
      <c r="B24" s="133"/>
      <c r="C24" s="122" t="s">
        <v>166</v>
      </c>
      <c r="D24" s="133"/>
    </row>
    <row r="25" ht="16.5" customHeight="1" spans="1:4">
      <c r="A25" s="225"/>
      <c r="B25" s="133"/>
      <c r="C25" s="122" t="s">
        <v>167</v>
      </c>
      <c r="D25" s="133"/>
    </row>
    <row r="26" ht="16.5" customHeight="1" spans="1:4">
      <c r="A26" s="225"/>
      <c r="B26" s="133"/>
      <c r="C26" s="122" t="s">
        <v>168</v>
      </c>
      <c r="D26" s="133">
        <v>1350272</v>
      </c>
    </row>
    <row r="27" ht="16.5" customHeight="1" spans="1:4">
      <c r="A27" s="225"/>
      <c r="B27" s="133"/>
      <c r="C27" s="122" t="s">
        <v>169</v>
      </c>
      <c r="D27" s="133"/>
    </row>
    <row r="28" ht="16.5" customHeight="1" spans="1:4">
      <c r="A28" s="225"/>
      <c r="B28" s="133"/>
      <c r="C28" s="122" t="s">
        <v>170</v>
      </c>
      <c r="D28" s="133"/>
    </row>
    <row r="29" ht="16.5" customHeight="1" spans="1:4">
      <c r="A29" s="225"/>
      <c r="B29" s="133"/>
      <c r="C29" s="122" t="s">
        <v>171</v>
      </c>
      <c r="D29" s="133"/>
    </row>
    <row r="30" ht="16.5" customHeight="1" spans="1:4">
      <c r="A30" s="225"/>
      <c r="B30" s="133"/>
      <c r="C30" s="122" t="s">
        <v>172</v>
      </c>
      <c r="D30" s="133"/>
    </row>
    <row r="31" ht="16.5" customHeight="1" spans="1:4">
      <c r="A31" s="225"/>
      <c r="B31" s="133"/>
      <c r="C31" s="122" t="s">
        <v>173</v>
      </c>
      <c r="D31" s="133"/>
    </row>
    <row r="32" ht="16.5" customHeight="1" spans="1:4">
      <c r="A32" s="225"/>
      <c r="B32" s="133"/>
      <c r="C32" s="202" t="s">
        <v>174</v>
      </c>
      <c r="D32" s="133"/>
    </row>
    <row r="33" ht="16.5" customHeight="1" spans="1:4">
      <c r="A33" s="225"/>
      <c r="B33" s="133"/>
      <c r="C33" s="202" t="s">
        <v>175</v>
      </c>
      <c r="D33" s="133"/>
    </row>
    <row r="34" ht="16.5" customHeight="1" spans="1:4">
      <c r="A34" s="225"/>
      <c r="B34" s="133"/>
      <c r="C34" s="82" t="s">
        <v>176</v>
      </c>
      <c r="D34" s="133"/>
    </row>
    <row r="35" ht="15" customHeight="1" spans="1:4">
      <c r="A35" s="226" t="s">
        <v>51</v>
      </c>
      <c r="B35" s="227">
        <v>18653684.6</v>
      </c>
      <c r="C35" s="226" t="s">
        <v>52</v>
      </c>
      <c r="D35" s="227">
        <v>18653684.6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8" activePane="bottomLeft" state="frozen"/>
      <selection/>
      <selection pane="bottomLeft" activeCell="J12" sqref="J1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53"/>
      <c r="B1" s="53"/>
      <c r="C1" s="53"/>
      <c r="D1" s="53"/>
      <c r="E1" s="53"/>
      <c r="F1" s="53"/>
      <c r="G1" s="53"/>
    </row>
    <row r="2" customHeight="1" spans="4:7">
      <c r="D2" s="192"/>
      <c r="F2" s="125"/>
      <c r="G2" s="197" t="s">
        <v>177</v>
      </c>
    </row>
    <row r="3" ht="41.25" customHeight="1" spans="1:7">
      <c r="A3" s="180" t="str">
        <f>"2025"&amp;"年一般公共预算支出预算表（按功能科目分类）"</f>
        <v>2025年一般公共预算支出预算表（按功能科目分类）</v>
      </c>
      <c r="B3" s="180"/>
      <c r="C3" s="180"/>
      <c r="D3" s="180"/>
      <c r="E3" s="180"/>
      <c r="F3" s="180"/>
      <c r="G3" s="180"/>
    </row>
    <row r="4" ht="18" customHeight="1" spans="1:7">
      <c r="A4" s="57" t="str">
        <f>"单位名称："&amp;"昆明市东川区铜都中学"</f>
        <v>单位名称：昆明市东川区铜都中学</v>
      </c>
      <c r="F4" s="177"/>
      <c r="G4" s="197" t="s">
        <v>2</v>
      </c>
    </row>
    <row r="5" ht="20.25" customHeight="1" spans="1:7">
      <c r="A5" s="216" t="s">
        <v>178</v>
      </c>
      <c r="B5" s="217"/>
      <c r="C5" s="181" t="s">
        <v>56</v>
      </c>
      <c r="D5" s="205" t="s">
        <v>76</v>
      </c>
      <c r="E5" s="64"/>
      <c r="F5" s="65"/>
      <c r="G5" s="194" t="s">
        <v>77</v>
      </c>
    </row>
    <row r="6" ht="20.25" customHeight="1" spans="1:7">
      <c r="A6" s="218" t="s">
        <v>73</v>
      </c>
      <c r="B6" s="218" t="s">
        <v>74</v>
      </c>
      <c r="C6" s="71"/>
      <c r="D6" s="186" t="s">
        <v>58</v>
      </c>
      <c r="E6" s="186" t="s">
        <v>179</v>
      </c>
      <c r="F6" s="186" t="s">
        <v>180</v>
      </c>
      <c r="G6" s="196"/>
    </row>
    <row r="7" ht="15" customHeight="1" spans="1:7">
      <c r="A7" s="112" t="s">
        <v>83</v>
      </c>
      <c r="B7" s="112" t="s">
        <v>84</v>
      </c>
      <c r="C7" s="112" t="s">
        <v>85</v>
      </c>
      <c r="D7" s="112" t="s">
        <v>86</v>
      </c>
      <c r="E7" s="112" t="s">
        <v>87</v>
      </c>
      <c r="F7" s="112" t="s">
        <v>88</v>
      </c>
      <c r="G7" s="112" t="s">
        <v>89</v>
      </c>
    </row>
    <row r="8" ht="18" customHeight="1" spans="1:7">
      <c r="A8" s="82" t="s">
        <v>98</v>
      </c>
      <c r="B8" s="82" t="s">
        <v>99</v>
      </c>
      <c r="C8" s="133">
        <v>12430693.6</v>
      </c>
      <c r="D8" s="133">
        <v>12430693.6</v>
      </c>
      <c r="E8" s="133">
        <v>12219493.6</v>
      </c>
      <c r="F8" s="133">
        <v>211200</v>
      </c>
      <c r="G8" s="133"/>
    </row>
    <row r="9" ht="18" customHeight="1" spans="1:7">
      <c r="A9" s="191" t="s">
        <v>100</v>
      </c>
      <c r="B9" s="191" t="s">
        <v>101</v>
      </c>
      <c r="C9" s="133">
        <v>12430693.6</v>
      </c>
      <c r="D9" s="133">
        <v>12430693.6</v>
      </c>
      <c r="E9" s="133">
        <v>12219493.6</v>
      </c>
      <c r="F9" s="133">
        <v>211200</v>
      </c>
      <c r="G9" s="133"/>
    </row>
    <row r="10" customFormat="1" ht="18" customHeight="1" spans="1:7">
      <c r="A10" s="191" t="s">
        <v>102</v>
      </c>
      <c r="B10" s="191" t="s">
        <v>103</v>
      </c>
      <c r="C10" s="133">
        <v>11942380</v>
      </c>
      <c r="D10" s="133">
        <v>11942380</v>
      </c>
      <c r="E10" s="133">
        <v>11731180</v>
      </c>
      <c r="F10" s="133">
        <v>211200</v>
      </c>
      <c r="G10" s="133"/>
    </row>
    <row r="11" ht="18" customHeight="1" spans="1:7">
      <c r="A11" s="219" t="s">
        <v>104</v>
      </c>
      <c r="B11" s="219" t="s">
        <v>105</v>
      </c>
      <c r="C11" s="133">
        <v>488313.6</v>
      </c>
      <c r="D11" s="133">
        <v>488313.6</v>
      </c>
      <c r="E11" s="133">
        <v>488313.6</v>
      </c>
      <c r="F11" s="133"/>
      <c r="G11" s="133"/>
    </row>
    <row r="12" ht="18" customHeight="1" spans="1:7">
      <c r="A12" s="82" t="s">
        <v>106</v>
      </c>
      <c r="B12" s="82" t="s">
        <v>107</v>
      </c>
      <c r="C12" s="133">
        <v>3244892</v>
      </c>
      <c r="D12" s="133">
        <v>3244892</v>
      </c>
      <c r="E12" s="133">
        <v>3223892</v>
      </c>
      <c r="F12" s="133">
        <v>21000</v>
      </c>
      <c r="G12" s="133"/>
    </row>
    <row r="13" ht="18" customHeight="1" spans="1:7">
      <c r="A13" s="191" t="s">
        <v>108</v>
      </c>
      <c r="B13" s="191" t="s">
        <v>109</v>
      </c>
      <c r="C13" s="133">
        <v>3137413</v>
      </c>
      <c r="D13" s="133">
        <v>3137413</v>
      </c>
      <c r="E13" s="133">
        <v>3116413</v>
      </c>
      <c r="F13" s="133">
        <v>21000</v>
      </c>
      <c r="G13" s="133"/>
    </row>
    <row r="14" ht="18" customHeight="1" spans="1:7">
      <c r="A14" s="219" t="s">
        <v>110</v>
      </c>
      <c r="B14" s="219" t="s">
        <v>111</v>
      </c>
      <c r="C14" s="133">
        <v>591000</v>
      </c>
      <c r="D14" s="133">
        <v>591000</v>
      </c>
      <c r="E14" s="133">
        <v>570000</v>
      </c>
      <c r="F14" s="133">
        <v>21000</v>
      </c>
      <c r="G14" s="133"/>
    </row>
    <row r="15" ht="18" customHeight="1" spans="1:7">
      <c r="A15" s="219" t="s">
        <v>112</v>
      </c>
      <c r="B15" s="219" t="s">
        <v>113</v>
      </c>
      <c r="C15" s="133">
        <v>1773200</v>
      </c>
      <c r="D15" s="133">
        <v>1773200</v>
      </c>
      <c r="E15" s="133">
        <v>1773200</v>
      </c>
      <c r="F15" s="133"/>
      <c r="G15" s="133"/>
    </row>
    <row r="16" ht="18" customHeight="1" spans="1:7">
      <c r="A16" s="219" t="s">
        <v>114</v>
      </c>
      <c r="B16" s="219" t="s">
        <v>115</v>
      </c>
      <c r="C16" s="133">
        <v>773213</v>
      </c>
      <c r="D16" s="133">
        <v>773213</v>
      </c>
      <c r="E16" s="133">
        <v>773213</v>
      </c>
      <c r="F16" s="133"/>
      <c r="G16" s="133"/>
    </row>
    <row r="17" ht="18" customHeight="1" spans="1:7">
      <c r="A17" s="191" t="s">
        <v>116</v>
      </c>
      <c r="B17" s="191" t="s">
        <v>117</v>
      </c>
      <c r="C17" s="133">
        <v>107479</v>
      </c>
      <c r="D17" s="133">
        <v>107479</v>
      </c>
      <c r="E17" s="133">
        <v>107479</v>
      </c>
      <c r="F17" s="133"/>
      <c r="G17" s="133"/>
    </row>
    <row r="18" ht="18" customHeight="1" spans="1:7">
      <c r="A18" s="219" t="s">
        <v>118</v>
      </c>
      <c r="B18" s="219" t="s">
        <v>119</v>
      </c>
      <c r="C18" s="133">
        <v>73309</v>
      </c>
      <c r="D18" s="133">
        <v>73309</v>
      </c>
      <c r="E18" s="133">
        <v>73309</v>
      </c>
      <c r="F18" s="133"/>
      <c r="G18" s="133"/>
    </row>
    <row r="19" ht="18" customHeight="1" spans="1:7">
      <c r="A19" s="219" t="s">
        <v>120</v>
      </c>
      <c r="B19" s="219" t="s">
        <v>121</v>
      </c>
      <c r="C19" s="133">
        <v>34170</v>
      </c>
      <c r="D19" s="133">
        <v>34170</v>
      </c>
      <c r="E19" s="133">
        <v>34170</v>
      </c>
      <c r="F19" s="133"/>
      <c r="G19" s="133"/>
    </row>
    <row r="20" ht="18" customHeight="1" spans="1:7">
      <c r="A20" s="82" t="s">
        <v>122</v>
      </c>
      <c r="B20" s="82" t="s">
        <v>123</v>
      </c>
      <c r="C20" s="133">
        <v>1627827</v>
      </c>
      <c r="D20" s="133">
        <v>1627827</v>
      </c>
      <c r="E20" s="133">
        <v>1627827</v>
      </c>
      <c r="F20" s="133"/>
      <c r="G20" s="133"/>
    </row>
    <row r="21" ht="18" customHeight="1" spans="1:7">
      <c r="A21" s="191" t="s">
        <v>124</v>
      </c>
      <c r="B21" s="191" t="s">
        <v>125</v>
      </c>
      <c r="C21" s="133">
        <v>1627827</v>
      </c>
      <c r="D21" s="133">
        <v>1627827</v>
      </c>
      <c r="E21" s="133">
        <v>1627827</v>
      </c>
      <c r="F21" s="133"/>
      <c r="G21" s="133"/>
    </row>
    <row r="22" ht="18" customHeight="1" spans="1:7">
      <c r="A22" s="219" t="s">
        <v>126</v>
      </c>
      <c r="B22" s="219" t="s">
        <v>127</v>
      </c>
      <c r="C22" s="133">
        <v>885417</v>
      </c>
      <c r="D22" s="133">
        <v>885417</v>
      </c>
      <c r="E22" s="133">
        <v>885417</v>
      </c>
      <c r="F22" s="133"/>
      <c r="G22" s="133"/>
    </row>
    <row r="23" ht="18" customHeight="1" spans="1:7">
      <c r="A23" s="219" t="s">
        <v>128</v>
      </c>
      <c r="B23" s="219" t="s">
        <v>129</v>
      </c>
      <c r="C23" s="133">
        <v>700962</v>
      </c>
      <c r="D23" s="133">
        <v>700962</v>
      </c>
      <c r="E23" s="133">
        <v>700962</v>
      </c>
      <c r="F23" s="133"/>
      <c r="G23" s="133"/>
    </row>
    <row r="24" ht="18" customHeight="1" spans="1:7">
      <c r="A24" s="219" t="s">
        <v>130</v>
      </c>
      <c r="B24" s="219" t="s">
        <v>131</v>
      </c>
      <c r="C24" s="133">
        <v>41448</v>
      </c>
      <c r="D24" s="133">
        <v>41448</v>
      </c>
      <c r="E24" s="133">
        <v>41448</v>
      </c>
      <c r="F24" s="133"/>
      <c r="G24" s="133"/>
    </row>
    <row r="25" ht="18" customHeight="1" spans="1:7">
      <c r="A25" s="82" t="s">
        <v>137</v>
      </c>
      <c r="B25" s="82" t="s">
        <v>138</v>
      </c>
      <c r="C25" s="133">
        <v>1350272</v>
      </c>
      <c r="D25" s="133">
        <v>1350272</v>
      </c>
      <c r="E25" s="133">
        <v>1350272</v>
      </c>
      <c r="F25" s="133"/>
      <c r="G25" s="133"/>
    </row>
    <row r="26" ht="18" customHeight="1" spans="1:7">
      <c r="A26" s="191" t="s">
        <v>139</v>
      </c>
      <c r="B26" s="191" t="s">
        <v>140</v>
      </c>
      <c r="C26" s="133">
        <v>1350272</v>
      </c>
      <c r="D26" s="133">
        <v>1350272</v>
      </c>
      <c r="E26" s="133">
        <v>1350272</v>
      </c>
      <c r="F26" s="133"/>
      <c r="G26" s="133"/>
    </row>
    <row r="27" ht="18" customHeight="1" spans="1:7">
      <c r="A27" s="219" t="s">
        <v>141</v>
      </c>
      <c r="B27" s="219" t="s">
        <v>142</v>
      </c>
      <c r="C27" s="133">
        <v>1350272</v>
      </c>
      <c r="D27" s="133">
        <v>1350272</v>
      </c>
      <c r="E27" s="133">
        <v>1350272</v>
      </c>
      <c r="F27" s="133"/>
      <c r="G27" s="133"/>
    </row>
    <row r="28" ht="18" customHeight="1" spans="1:7">
      <c r="A28" s="132" t="s">
        <v>181</v>
      </c>
      <c r="B28" s="220" t="s">
        <v>181</v>
      </c>
      <c r="C28" s="133">
        <v>18653684.6</v>
      </c>
      <c r="D28" s="133">
        <v>18653684.6</v>
      </c>
      <c r="E28" s="133">
        <v>18421484.6</v>
      </c>
      <c r="F28" s="133">
        <v>232200</v>
      </c>
      <c r="G28" s="133"/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53"/>
      <c r="B1" s="53"/>
      <c r="C1" s="53"/>
      <c r="D1" s="53"/>
      <c r="E1" s="53"/>
      <c r="F1" s="53"/>
    </row>
    <row r="2" customHeight="1" spans="1:6">
      <c r="A2" s="96"/>
      <c r="B2" s="96"/>
      <c r="C2" s="96"/>
      <c r="D2" s="96"/>
      <c r="E2" s="95"/>
      <c r="F2" s="211" t="s">
        <v>182</v>
      </c>
    </row>
    <row r="3" ht="41.25" customHeight="1" spans="1:6">
      <c r="A3" s="212" t="str">
        <f>"2025"&amp;"年一般公共预算“三公”经费支出预算表"</f>
        <v>2025年一般公共预算“三公”经费支出预算表</v>
      </c>
      <c r="B3" s="96"/>
      <c r="C3" s="96"/>
      <c r="D3" s="96"/>
      <c r="E3" s="95"/>
      <c r="F3" s="96"/>
    </row>
    <row r="4" customHeight="1" spans="1:6">
      <c r="A4" s="166" t="str">
        <f>"单位名称："&amp;"昆明市东川区铜都中学"</f>
        <v>单位名称：昆明市东川区铜都中学</v>
      </c>
      <c r="B4" s="213"/>
      <c r="D4" s="96"/>
      <c r="E4" s="95"/>
      <c r="F4" s="117" t="s">
        <v>2</v>
      </c>
    </row>
    <row r="5" ht="27" customHeight="1" spans="1:6">
      <c r="A5" s="100" t="s">
        <v>183</v>
      </c>
      <c r="B5" s="100" t="s">
        <v>184</v>
      </c>
      <c r="C5" s="102" t="s">
        <v>185</v>
      </c>
      <c r="D5" s="100"/>
      <c r="E5" s="101"/>
      <c r="F5" s="100" t="s">
        <v>186</v>
      </c>
    </row>
    <row r="6" ht="28.5" customHeight="1" spans="1:6">
      <c r="A6" s="214"/>
      <c r="B6" s="104"/>
      <c r="C6" s="101" t="s">
        <v>58</v>
      </c>
      <c r="D6" s="101" t="s">
        <v>187</v>
      </c>
      <c r="E6" s="101" t="s">
        <v>188</v>
      </c>
      <c r="F6" s="103"/>
    </row>
    <row r="7" ht="17.25" customHeight="1" spans="1:6">
      <c r="A7" s="108" t="s">
        <v>83</v>
      </c>
      <c r="B7" s="108" t="s">
        <v>84</v>
      </c>
      <c r="C7" s="108" t="s">
        <v>85</v>
      </c>
      <c r="D7" s="108" t="s">
        <v>86</v>
      </c>
      <c r="E7" s="108" t="s">
        <v>87</v>
      </c>
      <c r="F7" s="108" t="s">
        <v>88</v>
      </c>
    </row>
    <row r="8" ht="17.25" customHeight="1" spans="1:6">
      <c r="A8" s="133"/>
      <c r="B8" s="133"/>
      <c r="C8" s="133"/>
      <c r="D8" s="133"/>
      <c r="E8" s="133"/>
      <c r="F8" s="133"/>
    </row>
    <row r="10" customHeight="1" spans="1:4">
      <c r="A10" s="215" t="s">
        <v>189</v>
      </c>
      <c r="B10" s="215"/>
      <c r="C10" s="215"/>
      <c r="D10" s="215"/>
    </row>
  </sheetData>
  <mergeCells count="7">
    <mergeCell ref="A3:F3"/>
    <mergeCell ref="A4:B4"/>
    <mergeCell ref="C5:E5"/>
    <mergeCell ref="A10:D10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40"/>
  <sheetViews>
    <sheetView showZeros="0" workbookViewId="0">
      <pane ySplit="1" topLeftCell="A20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5" width="18.7083333333333" customWidth="1"/>
  </cols>
  <sheetData>
    <row r="1" customHeight="1" spans="1: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ht="13.5" customHeight="1" spans="2:25">
      <c r="B2" s="192"/>
      <c r="C2" s="198"/>
      <c r="E2" s="199"/>
      <c r="F2" s="199"/>
      <c r="G2" s="199"/>
      <c r="H2" s="199"/>
      <c r="I2" s="137"/>
      <c r="J2" s="137"/>
      <c r="K2" s="137"/>
      <c r="L2" s="137"/>
      <c r="M2" s="137"/>
      <c r="N2" s="137"/>
      <c r="O2" s="137"/>
      <c r="S2" s="137"/>
      <c r="W2" s="198"/>
      <c r="Y2" s="55" t="s">
        <v>190</v>
      </c>
    </row>
    <row r="3" ht="45.75" customHeight="1" spans="1:25">
      <c r="A3" s="119" t="str">
        <f>"2025"&amp;"年部门基本支出预算表"</f>
        <v>2025年部门基本支出预算表</v>
      </c>
      <c r="B3" s="56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56"/>
      <c r="Q3" s="56"/>
      <c r="R3" s="56"/>
      <c r="S3" s="119"/>
      <c r="T3" s="119"/>
      <c r="U3" s="119"/>
      <c r="V3" s="119"/>
      <c r="W3" s="119"/>
      <c r="X3" s="119"/>
      <c r="Y3" s="119"/>
    </row>
    <row r="4" ht="18.75" customHeight="1" spans="1:25">
      <c r="A4" s="57" t="str">
        <f>"单位名称："&amp;"昆明市东川区铜都中学"</f>
        <v>单位名称：昆明市东川区铜都中学</v>
      </c>
      <c r="B4" s="58"/>
      <c r="C4" s="200"/>
      <c r="D4" s="200"/>
      <c r="E4" s="200"/>
      <c r="F4" s="200"/>
      <c r="G4" s="200"/>
      <c r="H4" s="200"/>
      <c r="I4" s="139"/>
      <c r="J4" s="139"/>
      <c r="K4" s="139"/>
      <c r="L4" s="139"/>
      <c r="M4" s="139"/>
      <c r="N4" s="139"/>
      <c r="O4" s="139"/>
      <c r="P4" s="59"/>
      <c r="Q4" s="59"/>
      <c r="R4" s="59"/>
      <c r="S4" s="139"/>
      <c r="W4" s="198"/>
      <c r="Y4" s="55" t="s">
        <v>2</v>
      </c>
    </row>
    <row r="5" ht="18" customHeight="1" spans="1:25">
      <c r="A5" s="61" t="s">
        <v>191</v>
      </c>
      <c r="B5" s="61" t="s">
        <v>192</v>
      </c>
      <c r="C5" s="61" t="s">
        <v>193</v>
      </c>
      <c r="D5" s="61" t="s">
        <v>194</v>
      </c>
      <c r="E5" s="61" t="s">
        <v>195</v>
      </c>
      <c r="F5" s="61" t="s">
        <v>196</v>
      </c>
      <c r="G5" s="61" t="s">
        <v>197</v>
      </c>
      <c r="H5" s="61" t="s">
        <v>198</v>
      </c>
      <c r="I5" s="205" t="s">
        <v>199</v>
      </c>
      <c r="J5" s="163" t="s">
        <v>199</v>
      </c>
      <c r="K5" s="163"/>
      <c r="L5" s="163"/>
      <c r="M5" s="163"/>
      <c r="N5" s="163"/>
      <c r="O5" s="163"/>
      <c r="P5" s="64"/>
      <c r="Q5" s="64"/>
      <c r="R5" s="64"/>
      <c r="S5" s="156" t="s">
        <v>62</v>
      </c>
      <c r="T5" s="163" t="s">
        <v>63</v>
      </c>
      <c r="U5" s="163"/>
      <c r="V5" s="163"/>
      <c r="W5" s="163"/>
      <c r="X5" s="163"/>
      <c r="Y5" s="135"/>
    </row>
    <row r="6" ht="18" customHeight="1" spans="1:25">
      <c r="A6" s="66"/>
      <c r="B6" s="81"/>
      <c r="C6" s="183"/>
      <c r="D6" s="66"/>
      <c r="E6" s="66"/>
      <c r="F6" s="66"/>
      <c r="G6" s="66"/>
      <c r="H6" s="66"/>
      <c r="I6" s="181" t="s">
        <v>200</v>
      </c>
      <c r="J6" s="205" t="s">
        <v>59</v>
      </c>
      <c r="K6" s="163"/>
      <c r="L6" s="163"/>
      <c r="M6" s="163"/>
      <c r="N6" s="163"/>
      <c r="O6" s="135"/>
      <c r="P6" s="63" t="s">
        <v>201</v>
      </c>
      <c r="Q6" s="64"/>
      <c r="R6" s="65"/>
      <c r="S6" s="61" t="s">
        <v>62</v>
      </c>
      <c r="T6" s="205" t="s">
        <v>63</v>
      </c>
      <c r="U6" s="156" t="s">
        <v>65</v>
      </c>
      <c r="V6" s="163" t="s">
        <v>63</v>
      </c>
      <c r="W6" s="156" t="s">
        <v>67</v>
      </c>
      <c r="X6" s="156" t="s">
        <v>68</v>
      </c>
      <c r="Y6" s="210" t="s">
        <v>69</v>
      </c>
    </row>
    <row r="7" ht="19.5" customHeight="1" spans="1:25">
      <c r="A7" s="81"/>
      <c r="B7" s="81"/>
      <c r="C7" s="81"/>
      <c r="D7" s="81"/>
      <c r="E7" s="81"/>
      <c r="F7" s="81"/>
      <c r="G7" s="81"/>
      <c r="H7" s="81"/>
      <c r="I7" s="81"/>
      <c r="J7" s="206" t="s">
        <v>202</v>
      </c>
      <c r="K7" s="61"/>
      <c r="L7" s="61" t="s">
        <v>203</v>
      </c>
      <c r="M7" s="61" t="s">
        <v>204</v>
      </c>
      <c r="N7" s="61" t="s">
        <v>205</v>
      </c>
      <c r="O7" s="61" t="s">
        <v>206</v>
      </c>
      <c r="P7" s="61" t="s">
        <v>59</v>
      </c>
      <c r="Q7" s="61" t="s">
        <v>60</v>
      </c>
      <c r="R7" s="61" t="s">
        <v>61</v>
      </c>
      <c r="S7" s="81"/>
      <c r="T7" s="61" t="s">
        <v>58</v>
      </c>
      <c r="U7" s="61" t="s">
        <v>65</v>
      </c>
      <c r="V7" s="61" t="s">
        <v>207</v>
      </c>
      <c r="W7" s="61" t="s">
        <v>67</v>
      </c>
      <c r="X7" s="61" t="s">
        <v>68</v>
      </c>
      <c r="Y7" s="61" t="s">
        <v>69</v>
      </c>
    </row>
    <row r="8" ht="37.5" customHeight="1" spans="1:25">
      <c r="A8" s="201"/>
      <c r="B8" s="71"/>
      <c r="C8" s="201"/>
      <c r="D8" s="201"/>
      <c r="E8" s="201"/>
      <c r="F8" s="201"/>
      <c r="G8" s="201"/>
      <c r="H8" s="201"/>
      <c r="I8" s="201"/>
      <c r="J8" s="207" t="s">
        <v>58</v>
      </c>
      <c r="K8" s="208" t="s">
        <v>208</v>
      </c>
      <c r="L8" s="69" t="s">
        <v>209</v>
      </c>
      <c r="M8" s="69" t="s">
        <v>204</v>
      </c>
      <c r="N8" s="69" t="s">
        <v>205</v>
      </c>
      <c r="O8" s="69" t="s">
        <v>206</v>
      </c>
      <c r="P8" s="69" t="s">
        <v>204</v>
      </c>
      <c r="Q8" s="69" t="s">
        <v>205</v>
      </c>
      <c r="R8" s="69" t="s">
        <v>206</v>
      </c>
      <c r="S8" s="69" t="s">
        <v>62</v>
      </c>
      <c r="T8" s="69" t="s">
        <v>58</v>
      </c>
      <c r="U8" s="69" t="s">
        <v>65</v>
      </c>
      <c r="V8" s="69" t="s">
        <v>207</v>
      </c>
      <c r="W8" s="69" t="s">
        <v>67</v>
      </c>
      <c r="X8" s="69" t="s">
        <v>68</v>
      </c>
      <c r="Y8" s="69" t="s">
        <v>69</v>
      </c>
    </row>
    <row r="9" customHeight="1" spans="1:25">
      <c r="A9" s="89">
        <v>1</v>
      </c>
      <c r="B9" s="89">
        <v>2</v>
      </c>
      <c r="C9" s="89">
        <v>3</v>
      </c>
      <c r="D9" s="89">
        <v>4</v>
      </c>
      <c r="E9" s="89">
        <v>5</v>
      </c>
      <c r="F9" s="89">
        <v>6</v>
      </c>
      <c r="G9" s="89">
        <v>7</v>
      </c>
      <c r="H9" s="89">
        <v>8</v>
      </c>
      <c r="I9" s="89">
        <v>9</v>
      </c>
      <c r="J9" s="89">
        <v>10</v>
      </c>
      <c r="K9" s="89">
        <v>11</v>
      </c>
      <c r="L9" s="89">
        <v>12</v>
      </c>
      <c r="M9" s="89">
        <v>13</v>
      </c>
      <c r="N9" s="89">
        <v>14</v>
      </c>
      <c r="O9" s="89">
        <v>15</v>
      </c>
      <c r="P9" s="89">
        <v>16</v>
      </c>
      <c r="Q9" s="89">
        <v>17</v>
      </c>
      <c r="R9" s="89">
        <v>18</v>
      </c>
      <c r="S9" s="89">
        <v>19</v>
      </c>
      <c r="T9" s="89">
        <v>20</v>
      </c>
      <c r="U9" s="89">
        <v>21</v>
      </c>
      <c r="V9" s="89">
        <v>22</v>
      </c>
      <c r="W9" s="89">
        <v>23</v>
      </c>
      <c r="X9" s="89">
        <v>24</v>
      </c>
      <c r="Y9" s="89">
        <v>25</v>
      </c>
    </row>
    <row r="10" ht="20.25" customHeight="1" spans="1:25">
      <c r="A10" s="202" t="s">
        <v>210</v>
      </c>
      <c r="B10" s="202" t="s">
        <v>71</v>
      </c>
      <c r="C10" s="202" t="s">
        <v>211</v>
      </c>
      <c r="D10" s="202" t="s">
        <v>212</v>
      </c>
      <c r="E10" s="202" t="s">
        <v>102</v>
      </c>
      <c r="F10" s="202" t="s">
        <v>103</v>
      </c>
      <c r="G10" s="202" t="s">
        <v>213</v>
      </c>
      <c r="H10" s="202" t="s">
        <v>214</v>
      </c>
      <c r="I10" s="133">
        <v>5102208</v>
      </c>
      <c r="J10" s="133">
        <v>5102208</v>
      </c>
      <c r="K10" s="133"/>
      <c r="L10" s="133"/>
      <c r="M10" s="133"/>
      <c r="N10" s="133">
        <v>5102208</v>
      </c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</row>
    <row r="11" ht="20.25" customHeight="1" spans="1:25">
      <c r="A11" s="202" t="s">
        <v>210</v>
      </c>
      <c r="B11" s="202" t="s">
        <v>71</v>
      </c>
      <c r="C11" s="202" t="s">
        <v>211</v>
      </c>
      <c r="D11" s="202" t="s">
        <v>212</v>
      </c>
      <c r="E11" s="202" t="s">
        <v>102</v>
      </c>
      <c r="F11" s="202" t="s">
        <v>103</v>
      </c>
      <c r="G11" s="202" t="s">
        <v>215</v>
      </c>
      <c r="H11" s="202" t="s">
        <v>216</v>
      </c>
      <c r="I11" s="133">
        <v>528000</v>
      </c>
      <c r="J11" s="133">
        <v>528000</v>
      </c>
      <c r="K11" s="209"/>
      <c r="L11" s="209"/>
      <c r="M11" s="209"/>
      <c r="N11" s="133">
        <v>528000</v>
      </c>
      <c r="O11" s="209"/>
      <c r="P11" s="133"/>
      <c r="Q11" s="133"/>
      <c r="R11" s="133"/>
      <c r="S11" s="133"/>
      <c r="T11" s="133"/>
      <c r="U11" s="133"/>
      <c r="V11" s="133"/>
      <c r="W11" s="133"/>
      <c r="X11" s="133"/>
      <c r="Y11" s="133"/>
    </row>
    <row r="12" ht="20.25" customHeight="1" spans="1:25">
      <c r="A12" s="202" t="s">
        <v>210</v>
      </c>
      <c r="B12" s="202" t="s">
        <v>71</v>
      </c>
      <c r="C12" s="202" t="s">
        <v>211</v>
      </c>
      <c r="D12" s="202" t="s">
        <v>212</v>
      </c>
      <c r="E12" s="202" t="s">
        <v>102</v>
      </c>
      <c r="F12" s="202" t="s">
        <v>103</v>
      </c>
      <c r="G12" s="202" t="s">
        <v>215</v>
      </c>
      <c r="H12" s="202" t="s">
        <v>216</v>
      </c>
      <c r="I12" s="133">
        <v>308340</v>
      </c>
      <c r="J12" s="133">
        <v>308340</v>
      </c>
      <c r="K12" s="209"/>
      <c r="L12" s="209"/>
      <c r="M12" s="209"/>
      <c r="N12" s="133">
        <v>308340</v>
      </c>
      <c r="O12" s="209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ht="20.25" customHeight="1" spans="1:25">
      <c r="A13" s="202" t="s">
        <v>210</v>
      </c>
      <c r="B13" s="202" t="s">
        <v>71</v>
      </c>
      <c r="C13" s="202" t="s">
        <v>211</v>
      </c>
      <c r="D13" s="202" t="s">
        <v>212</v>
      </c>
      <c r="E13" s="202" t="s">
        <v>102</v>
      </c>
      <c r="F13" s="202" t="s">
        <v>103</v>
      </c>
      <c r="G13" s="202" t="s">
        <v>217</v>
      </c>
      <c r="H13" s="202" t="s">
        <v>218</v>
      </c>
      <c r="I13" s="133">
        <v>425184</v>
      </c>
      <c r="J13" s="133">
        <v>425184</v>
      </c>
      <c r="K13" s="209"/>
      <c r="L13" s="209"/>
      <c r="M13" s="209"/>
      <c r="N13" s="133">
        <v>425184</v>
      </c>
      <c r="O13" s="209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ht="20.25" customHeight="1" spans="1:25">
      <c r="A14" s="202" t="s">
        <v>210</v>
      </c>
      <c r="B14" s="202" t="s">
        <v>71</v>
      </c>
      <c r="C14" s="202" t="s">
        <v>211</v>
      </c>
      <c r="D14" s="202" t="s">
        <v>212</v>
      </c>
      <c r="E14" s="202" t="s">
        <v>102</v>
      </c>
      <c r="F14" s="202" t="s">
        <v>103</v>
      </c>
      <c r="G14" s="202" t="s">
        <v>217</v>
      </c>
      <c r="H14" s="202" t="s">
        <v>218</v>
      </c>
      <c r="I14" s="133">
        <v>11064</v>
      </c>
      <c r="J14" s="133">
        <v>11064</v>
      </c>
      <c r="K14" s="209"/>
      <c r="L14" s="209"/>
      <c r="M14" s="209"/>
      <c r="N14" s="133">
        <v>11064</v>
      </c>
      <c r="O14" s="209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ht="20.25" customHeight="1" spans="1:25">
      <c r="A15" s="202" t="s">
        <v>210</v>
      </c>
      <c r="B15" s="202" t="s">
        <v>71</v>
      </c>
      <c r="C15" s="202" t="s">
        <v>211</v>
      </c>
      <c r="D15" s="202" t="s">
        <v>212</v>
      </c>
      <c r="E15" s="202" t="s">
        <v>102</v>
      </c>
      <c r="F15" s="202" t="s">
        <v>103</v>
      </c>
      <c r="G15" s="202" t="s">
        <v>219</v>
      </c>
      <c r="H15" s="202" t="s">
        <v>220</v>
      </c>
      <c r="I15" s="133">
        <v>936084</v>
      </c>
      <c r="J15" s="133">
        <v>936084</v>
      </c>
      <c r="K15" s="209"/>
      <c r="L15" s="209"/>
      <c r="M15" s="209"/>
      <c r="N15" s="133">
        <v>936084</v>
      </c>
      <c r="O15" s="209"/>
      <c r="P15" s="133"/>
      <c r="Q15" s="133"/>
      <c r="R15" s="133"/>
      <c r="S15" s="133"/>
      <c r="T15" s="133"/>
      <c r="U15" s="133"/>
      <c r="V15" s="133"/>
      <c r="W15" s="133"/>
      <c r="X15" s="133"/>
      <c r="Y15" s="133"/>
    </row>
    <row r="16" ht="20.25" customHeight="1" spans="1:25">
      <c r="A16" s="202" t="s">
        <v>210</v>
      </c>
      <c r="B16" s="202" t="s">
        <v>71</v>
      </c>
      <c r="C16" s="202" t="s">
        <v>211</v>
      </c>
      <c r="D16" s="202" t="s">
        <v>212</v>
      </c>
      <c r="E16" s="202" t="s">
        <v>102</v>
      </c>
      <c r="F16" s="202" t="s">
        <v>103</v>
      </c>
      <c r="G16" s="202" t="s">
        <v>219</v>
      </c>
      <c r="H16" s="202" t="s">
        <v>220</v>
      </c>
      <c r="I16" s="133">
        <v>3960</v>
      </c>
      <c r="J16" s="133">
        <v>3960</v>
      </c>
      <c r="K16" s="209"/>
      <c r="L16" s="209"/>
      <c r="M16" s="209"/>
      <c r="N16" s="133">
        <v>3960</v>
      </c>
      <c r="O16" s="209"/>
      <c r="P16" s="133"/>
      <c r="Q16" s="133"/>
      <c r="R16" s="133"/>
      <c r="S16" s="133"/>
      <c r="T16" s="133"/>
      <c r="U16" s="133"/>
      <c r="V16" s="133"/>
      <c r="W16" s="133"/>
      <c r="X16" s="133"/>
      <c r="Y16" s="133"/>
    </row>
    <row r="17" ht="20.25" customHeight="1" spans="1:25">
      <c r="A17" s="202" t="s">
        <v>210</v>
      </c>
      <c r="B17" s="202" t="s">
        <v>71</v>
      </c>
      <c r="C17" s="202" t="s">
        <v>211</v>
      </c>
      <c r="D17" s="202" t="s">
        <v>212</v>
      </c>
      <c r="E17" s="202" t="s">
        <v>102</v>
      </c>
      <c r="F17" s="202" t="s">
        <v>103</v>
      </c>
      <c r="G17" s="202" t="s">
        <v>219</v>
      </c>
      <c r="H17" s="202" t="s">
        <v>220</v>
      </c>
      <c r="I17" s="133">
        <v>3604716</v>
      </c>
      <c r="J17" s="133">
        <v>3604716</v>
      </c>
      <c r="K17" s="209"/>
      <c r="L17" s="209"/>
      <c r="M17" s="209"/>
      <c r="N17" s="133">
        <v>3604716</v>
      </c>
      <c r="O17" s="209"/>
      <c r="P17" s="133"/>
      <c r="Q17" s="133"/>
      <c r="R17" s="133"/>
      <c r="S17" s="133"/>
      <c r="T17" s="133"/>
      <c r="U17" s="133"/>
      <c r="V17" s="133"/>
      <c r="W17" s="133"/>
      <c r="X17" s="133"/>
      <c r="Y17" s="133"/>
    </row>
    <row r="18" ht="20.25" customHeight="1" spans="1:25">
      <c r="A18" s="202" t="s">
        <v>210</v>
      </c>
      <c r="B18" s="202" t="s">
        <v>71</v>
      </c>
      <c r="C18" s="202" t="s">
        <v>221</v>
      </c>
      <c r="D18" s="202" t="s">
        <v>222</v>
      </c>
      <c r="E18" s="202" t="s">
        <v>112</v>
      </c>
      <c r="F18" s="202" t="s">
        <v>113</v>
      </c>
      <c r="G18" s="202" t="s">
        <v>223</v>
      </c>
      <c r="H18" s="202" t="s">
        <v>224</v>
      </c>
      <c r="I18" s="133">
        <v>1773200</v>
      </c>
      <c r="J18" s="133">
        <v>1773200</v>
      </c>
      <c r="K18" s="209"/>
      <c r="L18" s="209"/>
      <c r="M18" s="209"/>
      <c r="N18" s="133">
        <v>1773200</v>
      </c>
      <c r="O18" s="209"/>
      <c r="P18" s="133"/>
      <c r="Q18" s="133"/>
      <c r="R18" s="133"/>
      <c r="S18" s="133"/>
      <c r="T18" s="133"/>
      <c r="U18" s="133"/>
      <c r="V18" s="133"/>
      <c r="W18" s="133"/>
      <c r="X18" s="133"/>
      <c r="Y18" s="133"/>
    </row>
    <row r="19" ht="20.25" customHeight="1" spans="1:25">
      <c r="A19" s="202" t="s">
        <v>210</v>
      </c>
      <c r="B19" s="202" t="s">
        <v>71</v>
      </c>
      <c r="C19" s="202" t="s">
        <v>221</v>
      </c>
      <c r="D19" s="202" t="s">
        <v>222</v>
      </c>
      <c r="E19" s="202" t="s">
        <v>114</v>
      </c>
      <c r="F19" s="202" t="s">
        <v>115</v>
      </c>
      <c r="G19" s="202" t="s">
        <v>225</v>
      </c>
      <c r="H19" s="202" t="s">
        <v>226</v>
      </c>
      <c r="I19" s="133">
        <v>773213</v>
      </c>
      <c r="J19" s="133">
        <v>773213</v>
      </c>
      <c r="K19" s="209"/>
      <c r="L19" s="209"/>
      <c r="M19" s="209"/>
      <c r="N19" s="133">
        <v>773213</v>
      </c>
      <c r="O19" s="209"/>
      <c r="P19" s="133"/>
      <c r="Q19" s="133"/>
      <c r="R19" s="133"/>
      <c r="S19" s="133"/>
      <c r="T19" s="133"/>
      <c r="U19" s="133"/>
      <c r="V19" s="133"/>
      <c r="W19" s="133"/>
      <c r="X19" s="133"/>
      <c r="Y19" s="133"/>
    </row>
    <row r="20" ht="20.25" customHeight="1" spans="1:25">
      <c r="A20" s="202" t="s">
        <v>210</v>
      </c>
      <c r="B20" s="202" t="s">
        <v>71</v>
      </c>
      <c r="C20" s="202" t="s">
        <v>221</v>
      </c>
      <c r="D20" s="202" t="s">
        <v>222</v>
      </c>
      <c r="E20" s="202" t="s">
        <v>126</v>
      </c>
      <c r="F20" s="202" t="s">
        <v>127</v>
      </c>
      <c r="G20" s="202" t="s">
        <v>227</v>
      </c>
      <c r="H20" s="202" t="s">
        <v>228</v>
      </c>
      <c r="I20" s="133">
        <v>17578</v>
      </c>
      <c r="J20" s="133">
        <v>17578</v>
      </c>
      <c r="K20" s="209"/>
      <c r="L20" s="209"/>
      <c r="M20" s="209"/>
      <c r="N20" s="133">
        <v>17578</v>
      </c>
      <c r="O20" s="209"/>
      <c r="P20" s="133"/>
      <c r="Q20" s="133"/>
      <c r="R20" s="133"/>
      <c r="S20" s="133"/>
      <c r="T20" s="133"/>
      <c r="U20" s="133"/>
      <c r="V20" s="133"/>
      <c r="W20" s="133"/>
      <c r="X20" s="133"/>
      <c r="Y20" s="133"/>
    </row>
    <row r="21" ht="20.25" customHeight="1" spans="1:25">
      <c r="A21" s="202" t="s">
        <v>210</v>
      </c>
      <c r="B21" s="202" t="s">
        <v>71</v>
      </c>
      <c r="C21" s="202" t="s">
        <v>221</v>
      </c>
      <c r="D21" s="202" t="s">
        <v>222</v>
      </c>
      <c r="E21" s="202" t="s">
        <v>126</v>
      </c>
      <c r="F21" s="202" t="s">
        <v>127</v>
      </c>
      <c r="G21" s="202" t="s">
        <v>227</v>
      </c>
      <c r="H21" s="202" t="s">
        <v>228</v>
      </c>
      <c r="I21" s="133">
        <v>867839</v>
      </c>
      <c r="J21" s="133">
        <v>867839</v>
      </c>
      <c r="K21" s="209"/>
      <c r="L21" s="209"/>
      <c r="M21" s="209"/>
      <c r="N21" s="133">
        <v>867839</v>
      </c>
      <c r="O21" s="209"/>
      <c r="P21" s="133"/>
      <c r="Q21" s="133"/>
      <c r="R21" s="133"/>
      <c r="S21" s="133"/>
      <c r="T21" s="133"/>
      <c r="U21" s="133"/>
      <c r="V21" s="133"/>
      <c r="W21" s="133"/>
      <c r="X21" s="133"/>
      <c r="Y21" s="133"/>
    </row>
    <row r="22" ht="20.25" customHeight="1" spans="1:25">
      <c r="A22" s="202" t="s">
        <v>210</v>
      </c>
      <c r="B22" s="202" t="s">
        <v>71</v>
      </c>
      <c r="C22" s="202" t="s">
        <v>221</v>
      </c>
      <c r="D22" s="202" t="s">
        <v>222</v>
      </c>
      <c r="E22" s="202" t="s">
        <v>128</v>
      </c>
      <c r="F22" s="202" t="s">
        <v>129</v>
      </c>
      <c r="G22" s="202" t="s">
        <v>229</v>
      </c>
      <c r="H22" s="202" t="s">
        <v>230</v>
      </c>
      <c r="I22" s="133">
        <v>520116</v>
      </c>
      <c r="J22" s="133">
        <v>520116</v>
      </c>
      <c r="K22" s="209"/>
      <c r="L22" s="209"/>
      <c r="M22" s="209"/>
      <c r="N22" s="133">
        <v>520116</v>
      </c>
      <c r="O22" s="209"/>
      <c r="P22" s="133"/>
      <c r="Q22" s="133"/>
      <c r="R22" s="133"/>
      <c r="S22" s="133"/>
      <c r="T22" s="133"/>
      <c r="U22" s="133"/>
      <c r="V22" s="133"/>
      <c r="W22" s="133"/>
      <c r="X22" s="133"/>
      <c r="Y22" s="133"/>
    </row>
    <row r="23" ht="20.25" customHeight="1" spans="1:25">
      <c r="A23" s="202" t="s">
        <v>210</v>
      </c>
      <c r="B23" s="202" t="s">
        <v>71</v>
      </c>
      <c r="C23" s="202" t="s">
        <v>221</v>
      </c>
      <c r="D23" s="202" t="s">
        <v>222</v>
      </c>
      <c r="E23" s="202" t="s">
        <v>128</v>
      </c>
      <c r="F23" s="202" t="s">
        <v>129</v>
      </c>
      <c r="G23" s="202" t="s">
        <v>229</v>
      </c>
      <c r="H23" s="202" t="s">
        <v>230</v>
      </c>
      <c r="I23" s="133">
        <v>180846</v>
      </c>
      <c r="J23" s="133">
        <v>180846</v>
      </c>
      <c r="K23" s="209"/>
      <c r="L23" s="209"/>
      <c r="M23" s="209"/>
      <c r="N23" s="133">
        <v>180846</v>
      </c>
      <c r="O23" s="209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ht="20.25" customHeight="1" spans="1:25">
      <c r="A24" s="202" t="s">
        <v>210</v>
      </c>
      <c r="B24" s="202" t="s">
        <v>71</v>
      </c>
      <c r="C24" s="202" t="s">
        <v>221</v>
      </c>
      <c r="D24" s="202" t="s">
        <v>222</v>
      </c>
      <c r="E24" s="202" t="s">
        <v>102</v>
      </c>
      <c r="F24" s="202" t="s">
        <v>103</v>
      </c>
      <c r="G24" s="202" t="s">
        <v>231</v>
      </c>
      <c r="H24" s="202" t="s">
        <v>232</v>
      </c>
      <c r="I24" s="133">
        <v>72424</v>
      </c>
      <c r="J24" s="133">
        <v>72424</v>
      </c>
      <c r="K24" s="209"/>
      <c r="L24" s="209"/>
      <c r="M24" s="209"/>
      <c r="N24" s="133">
        <v>72424</v>
      </c>
      <c r="O24" s="209"/>
      <c r="P24" s="133"/>
      <c r="Q24" s="133"/>
      <c r="R24" s="133"/>
      <c r="S24" s="133"/>
      <c r="T24" s="133"/>
      <c r="U24" s="133"/>
      <c r="V24" s="133"/>
      <c r="W24" s="133"/>
      <c r="X24" s="133"/>
      <c r="Y24" s="133"/>
    </row>
    <row r="25" ht="20.25" customHeight="1" spans="1:25">
      <c r="A25" s="202" t="s">
        <v>210</v>
      </c>
      <c r="B25" s="202" t="s">
        <v>71</v>
      </c>
      <c r="C25" s="202" t="s">
        <v>221</v>
      </c>
      <c r="D25" s="202" t="s">
        <v>222</v>
      </c>
      <c r="E25" s="202" t="s">
        <v>130</v>
      </c>
      <c r="F25" s="202" t="s">
        <v>131</v>
      </c>
      <c r="G25" s="202" t="s">
        <v>231</v>
      </c>
      <c r="H25" s="202" t="s">
        <v>232</v>
      </c>
      <c r="I25" s="133">
        <v>41448</v>
      </c>
      <c r="J25" s="133">
        <v>41448</v>
      </c>
      <c r="K25" s="209"/>
      <c r="L25" s="209"/>
      <c r="M25" s="209"/>
      <c r="N25" s="133">
        <v>41448</v>
      </c>
      <c r="O25" s="209"/>
      <c r="P25" s="133"/>
      <c r="Q25" s="133"/>
      <c r="R25" s="133"/>
      <c r="S25" s="133"/>
      <c r="T25" s="133"/>
      <c r="U25" s="133"/>
      <c r="V25" s="133"/>
      <c r="W25" s="133"/>
      <c r="X25" s="133"/>
      <c r="Y25" s="133"/>
    </row>
    <row r="26" ht="20.25" customHeight="1" spans="1:25">
      <c r="A26" s="202" t="s">
        <v>210</v>
      </c>
      <c r="B26" s="202" t="s">
        <v>71</v>
      </c>
      <c r="C26" s="202" t="s">
        <v>233</v>
      </c>
      <c r="D26" s="202" t="s">
        <v>142</v>
      </c>
      <c r="E26" s="202" t="s">
        <v>141</v>
      </c>
      <c r="F26" s="202" t="s">
        <v>142</v>
      </c>
      <c r="G26" s="202" t="s">
        <v>234</v>
      </c>
      <c r="H26" s="202" t="s">
        <v>142</v>
      </c>
      <c r="I26" s="133">
        <v>1350272</v>
      </c>
      <c r="J26" s="133">
        <v>1350272</v>
      </c>
      <c r="K26" s="209"/>
      <c r="L26" s="209"/>
      <c r="M26" s="209"/>
      <c r="N26" s="133">
        <v>1350272</v>
      </c>
      <c r="O26" s="209"/>
      <c r="P26" s="133"/>
      <c r="Q26" s="133"/>
      <c r="R26" s="133"/>
      <c r="S26" s="133"/>
      <c r="T26" s="133"/>
      <c r="U26" s="133"/>
      <c r="V26" s="133"/>
      <c r="W26" s="133"/>
      <c r="X26" s="133"/>
      <c r="Y26" s="133"/>
    </row>
    <row r="27" ht="20.25" customHeight="1" spans="1:25">
      <c r="A27" s="202" t="s">
        <v>210</v>
      </c>
      <c r="B27" s="202" t="s">
        <v>71</v>
      </c>
      <c r="C27" s="202" t="s">
        <v>235</v>
      </c>
      <c r="D27" s="202" t="s">
        <v>236</v>
      </c>
      <c r="E27" s="202" t="s">
        <v>120</v>
      </c>
      <c r="F27" s="202" t="s">
        <v>121</v>
      </c>
      <c r="G27" s="202" t="s">
        <v>237</v>
      </c>
      <c r="H27" s="202" t="s">
        <v>236</v>
      </c>
      <c r="I27" s="133">
        <v>34170</v>
      </c>
      <c r="J27" s="133">
        <v>34170</v>
      </c>
      <c r="K27" s="209"/>
      <c r="L27" s="209"/>
      <c r="M27" s="209"/>
      <c r="N27" s="133">
        <v>34170</v>
      </c>
      <c r="O27" s="209"/>
      <c r="P27" s="133"/>
      <c r="Q27" s="133"/>
      <c r="R27" s="133"/>
      <c r="S27" s="133"/>
      <c r="T27" s="133"/>
      <c r="U27" s="133"/>
      <c r="V27" s="133"/>
      <c r="W27" s="133"/>
      <c r="X27" s="133"/>
      <c r="Y27" s="133"/>
    </row>
    <row r="28" ht="20.25" customHeight="1" spans="1:25">
      <c r="A28" s="202" t="s">
        <v>210</v>
      </c>
      <c r="B28" s="202" t="s">
        <v>71</v>
      </c>
      <c r="C28" s="202" t="s">
        <v>238</v>
      </c>
      <c r="D28" s="202" t="s">
        <v>239</v>
      </c>
      <c r="E28" s="202" t="s">
        <v>118</v>
      </c>
      <c r="F28" s="202" t="s">
        <v>119</v>
      </c>
      <c r="G28" s="202" t="s">
        <v>240</v>
      </c>
      <c r="H28" s="202" t="s">
        <v>241</v>
      </c>
      <c r="I28" s="133">
        <v>16274</v>
      </c>
      <c r="J28" s="133">
        <v>16274</v>
      </c>
      <c r="K28" s="209"/>
      <c r="L28" s="209"/>
      <c r="M28" s="209"/>
      <c r="N28" s="133">
        <v>16274</v>
      </c>
      <c r="O28" s="209"/>
      <c r="P28" s="133"/>
      <c r="Q28" s="133"/>
      <c r="R28" s="133"/>
      <c r="S28" s="133"/>
      <c r="T28" s="133"/>
      <c r="U28" s="133"/>
      <c r="V28" s="133"/>
      <c r="W28" s="133"/>
      <c r="X28" s="133"/>
      <c r="Y28" s="133"/>
    </row>
    <row r="29" ht="20.25" customHeight="1" spans="1:25">
      <c r="A29" s="202" t="s">
        <v>210</v>
      </c>
      <c r="B29" s="202" t="s">
        <v>71</v>
      </c>
      <c r="C29" s="202" t="s">
        <v>238</v>
      </c>
      <c r="D29" s="202" t="s">
        <v>239</v>
      </c>
      <c r="E29" s="202" t="s">
        <v>118</v>
      </c>
      <c r="F29" s="202" t="s">
        <v>119</v>
      </c>
      <c r="G29" s="202" t="s">
        <v>240</v>
      </c>
      <c r="H29" s="202" t="s">
        <v>241</v>
      </c>
      <c r="I29" s="133">
        <v>57035</v>
      </c>
      <c r="J29" s="133">
        <v>57035</v>
      </c>
      <c r="K29" s="209"/>
      <c r="L29" s="209"/>
      <c r="M29" s="209"/>
      <c r="N29" s="133">
        <v>57035</v>
      </c>
      <c r="O29" s="209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ht="20.25" customHeight="1" spans="1:25">
      <c r="A30" s="202" t="s">
        <v>210</v>
      </c>
      <c r="B30" s="202" t="s">
        <v>71</v>
      </c>
      <c r="C30" s="202" t="s">
        <v>242</v>
      </c>
      <c r="D30" s="202" t="s">
        <v>243</v>
      </c>
      <c r="E30" s="202" t="s">
        <v>110</v>
      </c>
      <c r="F30" s="202" t="s">
        <v>111</v>
      </c>
      <c r="G30" s="202" t="s">
        <v>244</v>
      </c>
      <c r="H30" s="202" t="s">
        <v>245</v>
      </c>
      <c r="I30" s="133">
        <v>21000</v>
      </c>
      <c r="J30" s="133">
        <v>21000</v>
      </c>
      <c r="K30" s="209"/>
      <c r="L30" s="209"/>
      <c r="M30" s="209"/>
      <c r="N30" s="133">
        <v>21000</v>
      </c>
      <c r="O30" s="209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ht="20.25" customHeight="1" spans="1:25">
      <c r="A31" s="202" t="s">
        <v>210</v>
      </c>
      <c r="B31" s="202" t="s">
        <v>71</v>
      </c>
      <c r="C31" s="202" t="s">
        <v>246</v>
      </c>
      <c r="D31" s="202" t="s">
        <v>247</v>
      </c>
      <c r="E31" s="202" t="s">
        <v>102</v>
      </c>
      <c r="F31" s="202" t="s">
        <v>103</v>
      </c>
      <c r="G31" s="202" t="s">
        <v>248</v>
      </c>
      <c r="H31" s="202" t="s">
        <v>249</v>
      </c>
      <c r="I31" s="133">
        <v>211200</v>
      </c>
      <c r="J31" s="133">
        <v>211200</v>
      </c>
      <c r="K31" s="209"/>
      <c r="L31" s="209"/>
      <c r="M31" s="209"/>
      <c r="N31" s="133">
        <v>211200</v>
      </c>
      <c r="O31" s="209"/>
      <c r="P31" s="133"/>
      <c r="Q31" s="133"/>
      <c r="R31" s="133"/>
      <c r="S31" s="133"/>
      <c r="T31" s="133"/>
      <c r="U31" s="133"/>
      <c r="V31" s="133"/>
      <c r="W31" s="133"/>
      <c r="X31" s="133"/>
      <c r="Y31" s="133"/>
    </row>
    <row r="32" ht="20.25" customHeight="1" spans="1:25">
      <c r="A32" s="202" t="s">
        <v>210</v>
      </c>
      <c r="B32" s="202" t="s">
        <v>71</v>
      </c>
      <c r="C32" s="202" t="s">
        <v>250</v>
      </c>
      <c r="D32" s="202" t="s">
        <v>251</v>
      </c>
      <c r="E32" s="202" t="s">
        <v>110</v>
      </c>
      <c r="F32" s="202" t="s">
        <v>111</v>
      </c>
      <c r="G32" s="202" t="s">
        <v>240</v>
      </c>
      <c r="H32" s="202" t="s">
        <v>241</v>
      </c>
      <c r="I32" s="133">
        <v>570000</v>
      </c>
      <c r="J32" s="133">
        <v>570000</v>
      </c>
      <c r="K32" s="209"/>
      <c r="L32" s="209"/>
      <c r="M32" s="209"/>
      <c r="N32" s="133">
        <v>570000</v>
      </c>
      <c r="O32" s="209"/>
      <c r="P32" s="133"/>
      <c r="Q32" s="133"/>
      <c r="R32" s="133"/>
      <c r="S32" s="133"/>
      <c r="T32" s="133"/>
      <c r="U32" s="133"/>
      <c r="V32" s="133"/>
      <c r="W32" s="133"/>
      <c r="X32" s="133"/>
      <c r="Y32" s="133"/>
    </row>
    <row r="33" ht="20.25" customHeight="1" spans="1:25">
      <c r="A33" s="202" t="s">
        <v>210</v>
      </c>
      <c r="B33" s="202" t="s">
        <v>71</v>
      </c>
      <c r="C33" s="202" t="s">
        <v>252</v>
      </c>
      <c r="D33" s="202" t="s">
        <v>253</v>
      </c>
      <c r="E33" s="202" t="s">
        <v>102</v>
      </c>
      <c r="F33" s="202" t="s">
        <v>103</v>
      </c>
      <c r="G33" s="202" t="s">
        <v>219</v>
      </c>
      <c r="H33" s="202" t="s">
        <v>220</v>
      </c>
      <c r="I33" s="133">
        <v>739200</v>
      </c>
      <c r="J33" s="133">
        <v>739200</v>
      </c>
      <c r="K33" s="209"/>
      <c r="L33" s="209"/>
      <c r="M33" s="209"/>
      <c r="N33" s="133">
        <v>739200</v>
      </c>
      <c r="O33" s="209"/>
      <c r="P33" s="133"/>
      <c r="Q33" s="133"/>
      <c r="R33" s="133"/>
      <c r="S33" s="133"/>
      <c r="T33" s="133"/>
      <c r="U33" s="133"/>
      <c r="V33" s="133"/>
      <c r="W33" s="133"/>
      <c r="X33" s="133"/>
      <c r="Y33" s="133"/>
    </row>
    <row r="34" ht="20.25" customHeight="1" spans="1:25">
      <c r="A34" s="202" t="s">
        <v>210</v>
      </c>
      <c r="B34" s="202" t="s">
        <v>71</v>
      </c>
      <c r="C34" s="202" t="s">
        <v>254</v>
      </c>
      <c r="D34" s="202" t="s">
        <v>255</v>
      </c>
      <c r="E34" s="202" t="s">
        <v>104</v>
      </c>
      <c r="F34" s="202" t="s">
        <v>105</v>
      </c>
      <c r="G34" s="202" t="s">
        <v>256</v>
      </c>
      <c r="H34" s="202" t="s">
        <v>257</v>
      </c>
      <c r="I34" s="133">
        <v>61440</v>
      </c>
      <c r="J34" s="133">
        <v>61440</v>
      </c>
      <c r="K34" s="209"/>
      <c r="L34" s="209"/>
      <c r="M34" s="209"/>
      <c r="N34" s="133">
        <v>61440</v>
      </c>
      <c r="O34" s="209"/>
      <c r="P34" s="133"/>
      <c r="Q34" s="133"/>
      <c r="R34" s="133"/>
      <c r="S34" s="133"/>
      <c r="T34" s="133"/>
      <c r="U34" s="133"/>
      <c r="V34" s="133"/>
      <c r="W34" s="133"/>
      <c r="X34" s="133"/>
      <c r="Y34" s="133"/>
    </row>
    <row r="35" ht="20.25" customHeight="1" spans="1:25">
      <c r="A35" s="202" t="s">
        <v>210</v>
      </c>
      <c r="B35" s="202" t="s">
        <v>71</v>
      </c>
      <c r="C35" s="202" t="s">
        <v>254</v>
      </c>
      <c r="D35" s="202" t="s">
        <v>255</v>
      </c>
      <c r="E35" s="202" t="s">
        <v>104</v>
      </c>
      <c r="F35" s="202" t="s">
        <v>105</v>
      </c>
      <c r="G35" s="202" t="s">
        <v>256</v>
      </c>
      <c r="H35" s="202" t="s">
        <v>257</v>
      </c>
      <c r="I35" s="133">
        <v>54576</v>
      </c>
      <c r="J35" s="133">
        <v>54576</v>
      </c>
      <c r="K35" s="209"/>
      <c r="L35" s="209"/>
      <c r="M35" s="209"/>
      <c r="N35" s="133">
        <v>54576</v>
      </c>
      <c r="O35" s="209"/>
      <c r="P35" s="133"/>
      <c r="Q35" s="133"/>
      <c r="R35" s="133"/>
      <c r="S35" s="133"/>
      <c r="T35" s="133"/>
      <c r="U35" s="133"/>
      <c r="V35" s="133"/>
      <c r="W35" s="133"/>
      <c r="X35" s="133"/>
      <c r="Y35" s="133"/>
    </row>
    <row r="36" ht="20.25" customHeight="1" spans="1:25">
      <c r="A36" s="202" t="s">
        <v>210</v>
      </c>
      <c r="B36" s="202" t="s">
        <v>71</v>
      </c>
      <c r="C36" s="202" t="s">
        <v>254</v>
      </c>
      <c r="D36" s="202" t="s">
        <v>255</v>
      </c>
      <c r="E36" s="202" t="s">
        <v>104</v>
      </c>
      <c r="F36" s="202" t="s">
        <v>105</v>
      </c>
      <c r="G36" s="202" t="s">
        <v>256</v>
      </c>
      <c r="H36" s="202" t="s">
        <v>257</v>
      </c>
      <c r="I36" s="133">
        <v>92160</v>
      </c>
      <c r="J36" s="133">
        <v>92160</v>
      </c>
      <c r="K36" s="209"/>
      <c r="L36" s="209"/>
      <c r="M36" s="209"/>
      <c r="N36" s="133">
        <v>92160</v>
      </c>
      <c r="O36" s="209"/>
      <c r="P36" s="133"/>
      <c r="Q36" s="133"/>
      <c r="R36" s="133"/>
      <c r="S36" s="133"/>
      <c r="T36" s="133"/>
      <c r="U36" s="133"/>
      <c r="V36" s="133"/>
      <c r="W36" s="133"/>
      <c r="X36" s="133"/>
      <c r="Y36" s="133"/>
    </row>
    <row r="37" ht="20.25" customHeight="1" spans="1:25">
      <c r="A37" s="202" t="s">
        <v>210</v>
      </c>
      <c r="B37" s="202" t="s">
        <v>71</v>
      </c>
      <c r="C37" s="202" t="s">
        <v>254</v>
      </c>
      <c r="D37" s="202" t="s">
        <v>255</v>
      </c>
      <c r="E37" s="202" t="s">
        <v>104</v>
      </c>
      <c r="F37" s="202" t="s">
        <v>105</v>
      </c>
      <c r="G37" s="202" t="s">
        <v>256</v>
      </c>
      <c r="H37" s="202" t="s">
        <v>257</v>
      </c>
      <c r="I37" s="133">
        <v>138240</v>
      </c>
      <c r="J37" s="133">
        <v>138240</v>
      </c>
      <c r="K37" s="209"/>
      <c r="L37" s="209"/>
      <c r="M37" s="209"/>
      <c r="N37" s="133">
        <v>138240</v>
      </c>
      <c r="O37" s="209"/>
      <c r="P37" s="133"/>
      <c r="Q37" s="133"/>
      <c r="R37" s="133"/>
      <c r="S37" s="133"/>
      <c r="T37" s="133"/>
      <c r="U37" s="133"/>
      <c r="V37" s="133"/>
      <c r="W37" s="133"/>
      <c r="X37" s="133"/>
      <c r="Y37" s="133"/>
    </row>
    <row r="38" ht="20.25" customHeight="1" spans="1:25">
      <c r="A38" s="202" t="s">
        <v>210</v>
      </c>
      <c r="B38" s="202" t="s">
        <v>71</v>
      </c>
      <c r="C38" s="202" t="s">
        <v>254</v>
      </c>
      <c r="D38" s="202" t="s">
        <v>255</v>
      </c>
      <c r="E38" s="202" t="s">
        <v>104</v>
      </c>
      <c r="F38" s="202" t="s">
        <v>105</v>
      </c>
      <c r="G38" s="202" t="s">
        <v>256</v>
      </c>
      <c r="H38" s="202" t="s">
        <v>257</v>
      </c>
      <c r="I38" s="133">
        <v>43660.8</v>
      </c>
      <c r="J38" s="133">
        <v>43660.8</v>
      </c>
      <c r="K38" s="209"/>
      <c r="L38" s="209"/>
      <c r="M38" s="209"/>
      <c r="N38" s="133">
        <v>43660.8</v>
      </c>
      <c r="O38" s="209"/>
      <c r="P38" s="133"/>
      <c r="Q38" s="133"/>
      <c r="R38" s="133"/>
      <c r="S38" s="133"/>
      <c r="T38" s="133"/>
      <c r="U38" s="133"/>
      <c r="V38" s="133"/>
      <c r="W38" s="133"/>
      <c r="X38" s="133"/>
      <c r="Y38" s="133"/>
    </row>
    <row r="39" ht="20.25" customHeight="1" spans="1:25">
      <c r="A39" s="202" t="s">
        <v>210</v>
      </c>
      <c r="B39" s="202" t="s">
        <v>71</v>
      </c>
      <c r="C39" s="202" t="s">
        <v>254</v>
      </c>
      <c r="D39" s="202" t="s">
        <v>255</v>
      </c>
      <c r="E39" s="202" t="s">
        <v>104</v>
      </c>
      <c r="F39" s="202" t="s">
        <v>105</v>
      </c>
      <c r="G39" s="202" t="s">
        <v>256</v>
      </c>
      <c r="H39" s="202" t="s">
        <v>257</v>
      </c>
      <c r="I39" s="133">
        <v>98236.8</v>
      </c>
      <c r="J39" s="133">
        <v>98236.8</v>
      </c>
      <c r="K39" s="209"/>
      <c r="L39" s="209"/>
      <c r="M39" s="209"/>
      <c r="N39" s="133">
        <v>98236.8</v>
      </c>
      <c r="O39" s="209"/>
      <c r="P39" s="133"/>
      <c r="Q39" s="133"/>
      <c r="R39" s="133"/>
      <c r="S39" s="133"/>
      <c r="T39" s="133"/>
      <c r="U39" s="133"/>
      <c r="V39" s="133"/>
      <c r="W39" s="133"/>
      <c r="X39" s="133"/>
      <c r="Y39" s="133"/>
    </row>
    <row r="40" ht="17.25" customHeight="1" spans="1:25">
      <c r="A40" s="85" t="s">
        <v>181</v>
      </c>
      <c r="B40" s="86"/>
      <c r="C40" s="203"/>
      <c r="D40" s="203"/>
      <c r="E40" s="203"/>
      <c r="F40" s="203"/>
      <c r="G40" s="203"/>
      <c r="H40" s="204"/>
      <c r="I40" s="133">
        <v>18653684.6</v>
      </c>
      <c r="J40" s="133">
        <v>18653684.6</v>
      </c>
      <c r="K40" s="133"/>
      <c r="L40" s="133"/>
      <c r="M40" s="133"/>
      <c r="N40" s="133">
        <v>18653684.6</v>
      </c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40:H4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O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ht="13.5" customHeight="1" spans="2:23">
      <c r="B2" s="192"/>
      <c r="E2" s="54"/>
      <c r="F2" s="54"/>
      <c r="G2" s="54"/>
      <c r="H2" s="54"/>
      <c r="U2" s="192"/>
      <c r="W2" s="197" t="s">
        <v>258</v>
      </c>
    </row>
    <row r="3" ht="46.5" customHeight="1" spans="1:23">
      <c r="A3" s="56" t="str">
        <f>"2025"&amp;"年部门项目支出预算表"</f>
        <v>2025年部门项目支出预算表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ht="13.5" customHeight="1" spans="1:23">
      <c r="A4" s="57" t="str">
        <f>"单位名称："&amp;"昆明市东川区铜都中学"</f>
        <v>单位名称：昆明市东川区铜都中学</v>
      </c>
      <c r="B4" s="58"/>
      <c r="C4" s="58"/>
      <c r="D4" s="58"/>
      <c r="E4" s="58"/>
      <c r="F4" s="58"/>
      <c r="G4" s="58"/>
      <c r="H4" s="58"/>
      <c r="I4" s="59"/>
      <c r="J4" s="59"/>
      <c r="K4" s="59"/>
      <c r="L4" s="59"/>
      <c r="M4" s="59"/>
      <c r="N4" s="59"/>
      <c r="O4" s="59"/>
      <c r="P4" s="59"/>
      <c r="Q4" s="59"/>
      <c r="U4" s="192"/>
      <c r="W4" s="174" t="s">
        <v>2</v>
      </c>
    </row>
    <row r="5" ht="21.75" customHeight="1" spans="1:23">
      <c r="A5" s="61" t="s">
        <v>259</v>
      </c>
      <c r="B5" s="62" t="s">
        <v>193</v>
      </c>
      <c r="C5" s="61" t="s">
        <v>194</v>
      </c>
      <c r="D5" s="61" t="s">
        <v>260</v>
      </c>
      <c r="E5" s="62" t="s">
        <v>195</v>
      </c>
      <c r="F5" s="62" t="s">
        <v>196</v>
      </c>
      <c r="G5" s="62" t="s">
        <v>261</v>
      </c>
      <c r="H5" s="62" t="s">
        <v>262</v>
      </c>
      <c r="I5" s="80" t="s">
        <v>56</v>
      </c>
      <c r="J5" s="63" t="s">
        <v>263</v>
      </c>
      <c r="K5" s="64"/>
      <c r="L5" s="64"/>
      <c r="M5" s="65"/>
      <c r="N5" s="63" t="s">
        <v>201</v>
      </c>
      <c r="O5" s="64"/>
      <c r="P5" s="65"/>
      <c r="Q5" s="62" t="s">
        <v>62</v>
      </c>
      <c r="R5" s="63" t="s">
        <v>63</v>
      </c>
      <c r="S5" s="64"/>
      <c r="T5" s="64"/>
      <c r="U5" s="64"/>
      <c r="V5" s="64"/>
      <c r="W5" s="65"/>
    </row>
    <row r="6" ht="21.75" customHeight="1" spans="1:23">
      <c r="A6" s="66"/>
      <c r="B6" s="81"/>
      <c r="C6" s="66"/>
      <c r="D6" s="66"/>
      <c r="E6" s="67"/>
      <c r="F6" s="67"/>
      <c r="G6" s="67"/>
      <c r="H6" s="67"/>
      <c r="I6" s="81"/>
      <c r="J6" s="193" t="s">
        <v>59</v>
      </c>
      <c r="K6" s="194"/>
      <c r="L6" s="62" t="s">
        <v>60</v>
      </c>
      <c r="M6" s="62" t="s">
        <v>61</v>
      </c>
      <c r="N6" s="62" t="s">
        <v>59</v>
      </c>
      <c r="O6" s="62" t="s">
        <v>60</v>
      </c>
      <c r="P6" s="62" t="s">
        <v>61</v>
      </c>
      <c r="Q6" s="67"/>
      <c r="R6" s="62" t="s">
        <v>58</v>
      </c>
      <c r="S6" s="62" t="s">
        <v>65</v>
      </c>
      <c r="T6" s="62" t="s">
        <v>207</v>
      </c>
      <c r="U6" s="62" t="s">
        <v>67</v>
      </c>
      <c r="V6" s="62" t="s">
        <v>68</v>
      </c>
      <c r="W6" s="62" t="s">
        <v>69</v>
      </c>
    </row>
    <row r="7" ht="21" customHeight="1" spans="1:23">
      <c r="A7" s="81"/>
      <c r="B7" s="81"/>
      <c r="C7" s="81"/>
      <c r="D7" s="81"/>
      <c r="E7" s="81"/>
      <c r="F7" s="81"/>
      <c r="G7" s="81"/>
      <c r="H7" s="81"/>
      <c r="I7" s="81"/>
      <c r="J7" s="195" t="s">
        <v>58</v>
      </c>
      <c r="K7" s="196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ht="39.75" customHeight="1" spans="1:23">
      <c r="A8" s="69"/>
      <c r="B8" s="71"/>
      <c r="C8" s="69"/>
      <c r="D8" s="69"/>
      <c r="E8" s="70"/>
      <c r="F8" s="70"/>
      <c r="G8" s="70"/>
      <c r="H8" s="70"/>
      <c r="I8" s="71"/>
      <c r="J8" s="120" t="s">
        <v>58</v>
      </c>
      <c r="K8" s="120" t="s">
        <v>264</v>
      </c>
      <c r="L8" s="70"/>
      <c r="M8" s="70"/>
      <c r="N8" s="70"/>
      <c r="O8" s="70"/>
      <c r="P8" s="70"/>
      <c r="Q8" s="70"/>
      <c r="R8" s="70"/>
      <c r="S8" s="70"/>
      <c r="T8" s="70"/>
      <c r="U8" s="71"/>
      <c r="V8" s="70"/>
      <c r="W8" s="70"/>
    </row>
    <row r="9" ht="15" customHeight="1" spans="1:23">
      <c r="A9" s="72">
        <v>1</v>
      </c>
      <c r="B9" s="72">
        <v>2</v>
      </c>
      <c r="C9" s="72">
        <v>3</v>
      </c>
      <c r="D9" s="72">
        <v>4</v>
      </c>
      <c r="E9" s="72">
        <v>5</v>
      </c>
      <c r="F9" s="72">
        <v>6</v>
      </c>
      <c r="G9" s="72">
        <v>7</v>
      </c>
      <c r="H9" s="72">
        <v>8</v>
      </c>
      <c r="I9" s="72">
        <v>9</v>
      </c>
      <c r="J9" s="72">
        <v>10</v>
      </c>
      <c r="K9" s="72">
        <v>11</v>
      </c>
      <c r="L9" s="89">
        <v>12</v>
      </c>
      <c r="M9" s="89">
        <v>13</v>
      </c>
      <c r="N9" s="89">
        <v>14</v>
      </c>
      <c r="O9" s="89">
        <v>15</v>
      </c>
      <c r="P9" s="89">
        <v>16</v>
      </c>
      <c r="Q9" s="89">
        <v>17</v>
      </c>
      <c r="R9" s="89">
        <v>18</v>
      </c>
      <c r="S9" s="89">
        <v>19</v>
      </c>
      <c r="T9" s="89">
        <v>20</v>
      </c>
      <c r="U9" s="72">
        <v>21</v>
      </c>
      <c r="V9" s="89">
        <v>22</v>
      </c>
      <c r="W9" s="72">
        <v>23</v>
      </c>
    </row>
    <row r="10" ht="21.75" customHeight="1" spans="1:23">
      <c r="A10" s="122" t="s">
        <v>265</v>
      </c>
      <c r="B10" s="122" t="s">
        <v>266</v>
      </c>
      <c r="C10" s="122" t="s">
        <v>267</v>
      </c>
      <c r="D10" s="122" t="s">
        <v>71</v>
      </c>
      <c r="E10" s="122" t="s">
        <v>136</v>
      </c>
      <c r="F10" s="122" t="s">
        <v>135</v>
      </c>
      <c r="G10" s="122" t="s">
        <v>268</v>
      </c>
      <c r="H10" s="122" t="s">
        <v>269</v>
      </c>
      <c r="I10" s="133">
        <v>2000</v>
      </c>
      <c r="J10" s="133"/>
      <c r="K10" s="133"/>
      <c r="L10" s="133"/>
      <c r="M10" s="133"/>
      <c r="N10" s="133"/>
      <c r="O10" s="133"/>
      <c r="P10" s="133"/>
      <c r="Q10" s="133"/>
      <c r="R10" s="133">
        <v>2000</v>
      </c>
      <c r="S10" s="133"/>
      <c r="T10" s="133"/>
      <c r="U10" s="133"/>
      <c r="V10" s="133"/>
      <c r="W10" s="133">
        <v>2000</v>
      </c>
    </row>
    <row r="11" ht="18.75" customHeight="1" spans="1:23">
      <c r="A11" s="85" t="s">
        <v>181</v>
      </c>
      <c r="B11" s="86"/>
      <c r="C11" s="86"/>
      <c r="D11" s="86"/>
      <c r="E11" s="86"/>
      <c r="F11" s="86"/>
      <c r="G11" s="86"/>
      <c r="H11" s="87"/>
      <c r="I11" s="133">
        <v>2000</v>
      </c>
      <c r="J11" s="133"/>
      <c r="K11" s="133"/>
      <c r="L11" s="133"/>
      <c r="M11" s="133"/>
      <c r="N11" s="133"/>
      <c r="O11" s="133"/>
      <c r="P11" s="133"/>
      <c r="Q11" s="133"/>
      <c r="R11" s="133">
        <v>2000</v>
      </c>
      <c r="S11" s="133"/>
      <c r="T11" s="133"/>
      <c r="U11" s="133"/>
      <c r="V11" s="133"/>
      <c r="W11" s="133">
        <v>2000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J7" sqref="J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53"/>
      <c r="B1" s="53"/>
      <c r="C1" s="53"/>
      <c r="D1" s="53"/>
      <c r="E1" s="53"/>
      <c r="F1" s="53"/>
      <c r="G1" s="53"/>
      <c r="H1" s="53"/>
      <c r="I1" s="53"/>
      <c r="J1" s="53"/>
    </row>
    <row r="2" ht="18" customHeight="1" spans="10:10">
      <c r="J2" s="55" t="s">
        <v>270</v>
      </c>
    </row>
    <row r="3" ht="39.75" customHeight="1" spans="1:10">
      <c r="A3" s="118" t="str">
        <f>"2025"&amp;"年部门项目支出绩效目标表"</f>
        <v>2025年部门项目支出绩效目标表</v>
      </c>
      <c r="B3" s="56"/>
      <c r="C3" s="56"/>
      <c r="D3" s="56"/>
      <c r="E3" s="56"/>
      <c r="F3" s="119"/>
      <c r="G3" s="56"/>
      <c r="H3" s="119"/>
      <c r="I3" s="119"/>
      <c r="J3" s="56"/>
    </row>
    <row r="4" ht="17.25" customHeight="1" spans="1:1">
      <c r="A4" s="57" t="str">
        <f>"单位名称："&amp;"昆明市东川区铜都中学"</f>
        <v>单位名称：昆明市东川区铜都中学</v>
      </c>
    </row>
    <row r="5" ht="44.25" customHeight="1" spans="1:10">
      <c r="A5" s="120" t="s">
        <v>194</v>
      </c>
      <c r="B5" s="120" t="s">
        <v>271</v>
      </c>
      <c r="C5" s="120" t="s">
        <v>272</v>
      </c>
      <c r="D5" s="120" t="s">
        <v>273</v>
      </c>
      <c r="E5" s="120" t="s">
        <v>274</v>
      </c>
      <c r="F5" s="121" t="s">
        <v>275</v>
      </c>
      <c r="G5" s="120" t="s">
        <v>276</v>
      </c>
      <c r="H5" s="121" t="s">
        <v>277</v>
      </c>
      <c r="I5" s="121" t="s">
        <v>278</v>
      </c>
      <c r="J5" s="120" t="s">
        <v>279</v>
      </c>
    </row>
    <row r="6" ht="18.75" customHeight="1" spans="1:10">
      <c r="A6" s="190">
        <v>1</v>
      </c>
      <c r="B6" s="190">
        <v>2</v>
      </c>
      <c r="C6" s="190">
        <v>3</v>
      </c>
      <c r="D6" s="190">
        <v>4</v>
      </c>
      <c r="E6" s="190">
        <v>5</v>
      </c>
      <c r="F6" s="89">
        <v>6</v>
      </c>
      <c r="G6" s="190">
        <v>7</v>
      </c>
      <c r="H6" s="89">
        <v>8</v>
      </c>
      <c r="I6" s="89">
        <v>9</v>
      </c>
      <c r="J6" s="190">
        <v>10</v>
      </c>
    </row>
    <row r="7" ht="42" customHeight="1" spans="1:10">
      <c r="A7" s="82" t="s">
        <v>71</v>
      </c>
      <c r="B7" s="122"/>
      <c r="C7" s="122"/>
      <c r="D7" s="122"/>
      <c r="E7" s="107"/>
      <c r="F7" s="123"/>
      <c r="G7" s="107"/>
      <c r="H7" s="123"/>
      <c r="I7" s="123"/>
      <c r="J7" s="107"/>
    </row>
    <row r="8" ht="42" customHeight="1" spans="1:10">
      <c r="A8" s="191" t="s">
        <v>267</v>
      </c>
      <c r="B8" s="73" t="s">
        <v>267</v>
      </c>
      <c r="C8" s="73" t="s">
        <v>280</v>
      </c>
      <c r="D8" s="73" t="s">
        <v>281</v>
      </c>
      <c r="E8" s="82" t="s">
        <v>282</v>
      </c>
      <c r="F8" s="73" t="s">
        <v>283</v>
      </c>
      <c r="G8" s="82" t="s">
        <v>284</v>
      </c>
      <c r="H8" s="73" t="s">
        <v>285</v>
      </c>
      <c r="I8" s="73" t="s">
        <v>286</v>
      </c>
      <c r="J8" s="82" t="s">
        <v>282</v>
      </c>
    </row>
    <row r="9" ht="42" customHeight="1" spans="1:10">
      <c r="A9" s="191" t="s">
        <v>267</v>
      </c>
      <c r="B9" s="73" t="s">
        <v>267</v>
      </c>
      <c r="C9" s="73" t="s">
        <v>287</v>
      </c>
      <c r="D9" s="73" t="s">
        <v>288</v>
      </c>
      <c r="E9" s="82" t="s">
        <v>289</v>
      </c>
      <c r="F9" s="73" t="s">
        <v>283</v>
      </c>
      <c r="G9" s="82" t="s">
        <v>290</v>
      </c>
      <c r="H9" s="73" t="s">
        <v>285</v>
      </c>
      <c r="I9" s="73" t="s">
        <v>286</v>
      </c>
      <c r="J9" s="82" t="s">
        <v>289</v>
      </c>
    </row>
    <row r="10" ht="42" customHeight="1" spans="1:10">
      <c r="A10" s="191" t="s">
        <v>267</v>
      </c>
      <c r="B10" s="73" t="s">
        <v>267</v>
      </c>
      <c r="C10" s="73" t="s">
        <v>291</v>
      </c>
      <c r="D10" s="73" t="s">
        <v>292</v>
      </c>
      <c r="E10" s="82" t="s">
        <v>293</v>
      </c>
      <c r="F10" s="73" t="s">
        <v>294</v>
      </c>
      <c r="G10" s="82" t="s">
        <v>295</v>
      </c>
      <c r="H10" s="73" t="s">
        <v>285</v>
      </c>
      <c r="I10" s="73" t="s">
        <v>296</v>
      </c>
      <c r="J10" s="82" t="s">
        <v>293</v>
      </c>
    </row>
  </sheetData>
  <mergeCells count="4">
    <mergeCell ref="A3:J3"/>
    <mergeCell ref="A4:H4"/>
    <mergeCell ref="A8:A10"/>
    <mergeCell ref="B8:B1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缘来/tp是你</cp:lastModifiedBy>
  <dcterms:created xsi:type="dcterms:W3CDTF">2025-02-22T02:33:00Z</dcterms:created>
  <dcterms:modified xsi:type="dcterms:W3CDTF">2025-05-13T08:15:13Z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