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'部门财务收支预算总表01-1'!$A:$A,'部门财务收支预算总表01-1'!#REF!</definedName>
    <definedName name="_xlnm.Print_Titles" localSheetId="1">'部门收入预算表01-2'!$A:$A,'部门收入预算表01-2'!#REF!</definedName>
    <definedName name="_xlnm.Print_Titles" localSheetId="2">'部门支出预算表01-3'!$A:$A,'部门支出预算表01-3'!#REF!</definedName>
    <definedName name="_xlnm.Print_Titles" localSheetId="3">'部门财政拨款收支预算总表02-1'!$A:$A,'部门财政拨款收支预算总表02-1'!#REF!</definedName>
    <definedName name="_xlnm.Print_Titles" localSheetId="4">'一般公共预算支出预算表02-2'!$A:$A,'一般公共预算支出预算表02-2'!$1:$4</definedName>
    <definedName name="_xlnm.Print_Titles" localSheetId="5">一般公共预算“三公”经费支出预算表03!$A:$A,一般公共预算“三公”经费支出预算表03!#REF!</definedName>
    <definedName name="_xlnm.Print_Titles" localSheetId="6">部门基本支出预算表04!$A:$A,部门基本支出预算表04!#REF!</definedName>
    <definedName name="_xlnm.Print_Titles" localSheetId="7">'部门项目支出预算表05-1'!$A:$A,'部门项目支出预算表05-1'!#REF!</definedName>
    <definedName name="_xlnm.Print_Titles" localSheetId="8">'部门项目支出绩效目标表05-2'!$A:$A,'部门项目支出绩效目标表05-2'!#REF!</definedName>
    <definedName name="_xlnm.Print_Titles" localSheetId="9">部门政府性基金预算支出预算表06!$A:$A,部门政府性基金预算支出预算表06!$1:$5</definedName>
    <definedName name="_xlnm.Print_Titles" localSheetId="10">部门政府采购预算表07!$A:$A,部门政府采购预算表07!#REF!</definedName>
    <definedName name="_xlnm.Print_Titles" localSheetId="11">部门政府购买服务预算表08!$A:$A,部门政府购买服务预算表08!#REF!</definedName>
    <definedName name="_xlnm.Print_Titles" localSheetId="12">'对下转移支付预算表09-1'!$A:$A,'对下转移支付预算表09-1'!#REF!</definedName>
    <definedName name="_xlnm.Print_Titles" localSheetId="13">'对下转移支付绩效目标表09-2'!$A:$A,'对下转移支付绩效目标表09-2'!#REF!</definedName>
    <definedName name="_xlnm.Print_Titles" localSheetId="14">新增资产配置表10!$A:$A,新增资产配置表10!#REF!</definedName>
    <definedName name="_xlnm.Print_Titles" localSheetId="15">上级补助项目支出预算表11!$A:$A,上级补助项目支出预算表11!#REF!</definedName>
    <definedName name="_xlnm.Print_Titles" localSheetId="16">部门项目中期规划预算表12!$A:$A,部门项目中期规划预算表12!#REF!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<sst xmlns="http://schemas.openxmlformats.org/spreadsheetml/2006/main" count="1272" uniqueCount="498">
  <si>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</si>
  <si>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</si>
  <si>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</si>
  <si>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</si>
  <si>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</si>
  <si>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</si>
  <si>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</si>
  <si>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</si>
  <si>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</si>
  <si>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</si>
  <si>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</si>
  <si>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</si>
  <si>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</si>
  <si>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</si>
  <si>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</si>
  <si>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</si>
  <si>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</si>
  <si>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</si>
  <si>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</si>
  <si>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</si>
  <si>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</si>
  <si>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</si>
  <si>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</si>
  <si>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</si>
  <si>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</si>
  <si>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</si>
  <si>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</si>
  <si>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</si>
  <si>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</si>
  <si>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</si>
  <si>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</si>
  <si>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</si>
  <si>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</si>
  <si>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</si>
  <si>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</si>
  <si>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</si>
  <si>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</si>
  <si>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</si>
  <si>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</si>
  <si>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</si>
  <si>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</si>
  <si>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</si>
  <si>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</si>
  <si>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</si>
  <si>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</si>
  <si>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</si>
  <si>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</si>
  <si>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</si>
  <si>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</si>
  <si>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</si>
  <si>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</si>
  <si>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</si>
  <si>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</si>
  <si>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</si>
  <si>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</si>
  <si>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</si>
  <si>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</si>
  <si>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</si>
  <si>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</si>
  <si>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</si>
  <si>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</si>
  <si>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</si>
  <si>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</si>
  <si>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</si>
  <si>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</si>
  <si>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</si>
  <si>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</si>
  <si>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</si>
  <si>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</si>
  <si>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105015</t>
  </si>
  <si>
    <t>云南省昆明市东川区高级中学</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</si>
  <si>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</si>
  <si>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</si>
  <si>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</si>
  <si>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</si>
  <si>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</si>
  <si>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</si>
  <si>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</si>
  <si>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</si>
  <si>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</si>
  <si>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</si>
  <si>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</si>
  <si>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</si>
  <si>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</si>
  <si>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</si>
  <si>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</si>
  <si>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</si>
  <si>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</si>
  <si>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</si>
  <si>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</si>
  <si>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</si>
  <si>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</si>
  <si>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</si>
  <si>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</si>
  <si>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</si>
  <si>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</si>
  <si>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</si>
  <si>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</si>
  <si>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</si>
  <si>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</si>
  <si>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</si>
  <si>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</si>
  <si>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</si>
  <si>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</si>
  <si>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</si>
  <si>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</si>
  <si>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</si>
  <si>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</si>
  <si>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</si>
  <si>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</si>
  <si>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</si>
  <si>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</si>
  <si>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</si>
  <si>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</si>
  <si>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</si>
  <si>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</si>
  <si>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</si>
  <si>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</si>
  <si>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</si>
  <si>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</si>
  <si>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</si>
  <si>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</si>
  <si>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</si>
  <si>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</si>
  <si>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</si>
  <si>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</si>
  <si>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</si>
  <si>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</si>
  <si>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</si>
  <si>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</si>
  <si>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</si>
  <si>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</si>
  <si>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</si>
  <si>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217</t>
  </si>
  <si>
    <t>金融支出</t>
  </si>
  <si>
    <t>21799</t>
  </si>
  <si>
    <t>其他金融支出</t>
  </si>
  <si>
    <t>2179999</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</si>
  <si>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</si>
  <si>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</si>
  <si>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</si>
  <si>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</si>
  <si>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</si>
  <si>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</si>
  <si>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</si>
  <si>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</si>
  <si>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</si>
  <si>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</si>
  <si>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</si>
  <si>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</si>
  <si>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</si>
  <si>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</si>
  <si>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</si>
  <si>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</si>
  <si>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</si>
  <si>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</si>
  <si>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</si>
  <si>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</si>
  <si>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</si>
  <si>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</si>
  <si>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</si>
  <si>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</si>
  <si>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</si>
  <si>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</si>
  <si>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</si>
  <si>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</si>
  <si>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</si>
  <si>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</si>
  <si>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</si>
  <si>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</si>
  <si>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</si>
  <si>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</si>
  <si>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</si>
  <si>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</si>
  <si>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</si>
  <si>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</si>
  <si>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</si>
  <si>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</si>
  <si>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</si>
  <si>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</si>
  <si>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</si>
  <si>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</si>
  <si>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</si>
  <si>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</si>
  <si>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</si>
  <si>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</si>
  <si>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</si>
  <si>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</si>
  <si>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</si>
  <si>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</si>
  <si>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备注：云南省昆明市东川区高级中学2025年度无一般公共预算“三公”经费支出。</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</si>
  <si>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</si>
  <si>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</si>
  <si>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</si>
  <si>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</si>
  <si>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</si>
  <si>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</si>
  <si>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</si>
  <si>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</si>
  <si>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</si>
  <si>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</si>
  <si>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</si>
  <si>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</si>
  <si>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</si>
  <si>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</si>
  <si>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</si>
  <si>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</si>
  <si>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</si>
  <si>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</si>
  <si>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</si>
  <si>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</si>
  <si>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昆明市东川区教育体育局</t>
  </si>
  <si>
    <t>530113210000000002456</t>
  </si>
  <si>
    <t>事业人员工资支出</t>
  </si>
  <si>
    <t>30101</t>
  </si>
  <si>
    <t>基本工资</t>
  </si>
  <si>
    <t>30102</t>
  </si>
  <si>
    <t>津贴补贴</t>
  </si>
  <si>
    <t>30103</t>
  </si>
  <si>
    <t>奖金</t>
  </si>
  <si>
    <t>30107</t>
  </si>
  <si>
    <t>绩效工资</t>
  </si>
  <si>
    <t>530113210000000002457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</si>
  <si>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</si>
  <si>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</si>
  <si>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</si>
  <si>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</si>
  <si>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</si>
  <si>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</si>
  <si>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</si>
  <si>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</si>
  <si>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</si>
  <si>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</si>
  <si>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</si>
  <si>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530113210000000002458</t>
  </si>
  <si>
    <t>30113</t>
  </si>
  <si>
    <t>530113210000000002459</t>
  </si>
  <si>
    <t>抚恤金</t>
  </si>
  <si>
    <t>30304</t>
  </si>
  <si>
    <t>530113210000000002461</t>
  </si>
  <si>
    <t>遗属补助</t>
  </si>
  <si>
    <t>30305</t>
  </si>
  <si>
    <t>生活补助</t>
  </si>
  <si>
    <t>530113210000000002467</t>
  </si>
  <si>
    <t>离退休公用经费</t>
  </si>
  <si>
    <t>30299</t>
  </si>
  <si>
    <t>其他商品和服务支出</t>
  </si>
  <si>
    <t>530113210000000002469</t>
  </si>
  <si>
    <t>一般公用支出</t>
  </si>
  <si>
    <t>30229</t>
  </si>
  <si>
    <t>福利费</t>
  </si>
  <si>
    <t>530113221100000323324</t>
  </si>
  <si>
    <t>离退休生活补助</t>
  </si>
  <si>
    <t>530113231100001500311</t>
  </si>
  <si>
    <t>事业人员绩效奖励</t>
  </si>
  <si>
    <t>530113231100001507709</t>
  </si>
  <si>
    <t>编外聘用人员支出</t>
  </si>
  <si>
    <t>30199</t>
  </si>
  <si>
    <t>其他工资福利支出</t>
  </si>
  <si>
    <t>05-1表</t>
  </si>
  <si>
    <t>项目分类</t>
  </si>
  <si>
    <t>项目单位</t>
  </si>
  <si>
    <t>经济科目编码</t>
  </si>
  <si>
    <t>经济科目名称</t>
  </si>
  <si>
    <t>本年拨款</t>
  </si>
  <si>
    <t>其中：本次下达</t>
  </si>
  <si>
    <t>民生类</t>
  </si>
  <si>
    <t>530113231100001291537</t>
  </si>
  <si>
    <t>学费、住宿费补助资金</t>
  </si>
  <si>
    <t>30201</t>
  </si>
  <si>
    <t>办公费</t>
  </si>
  <si>
    <t>530113241100002964130</t>
  </si>
  <si>
    <t>义务教育课后服务经费</t>
  </si>
  <si>
    <t>事业发展类</t>
  </si>
  <si>
    <t>530113251100003711298</t>
  </si>
  <si>
    <t>单位资金收支专户利息资金</t>
  </si>
  <si>
    <t>39999</t>
  </si>
  <si>
    <t>05-2表</t>
  </si>
  <si>
    <t>项目年度绩效目标</t>
  </si>
  <si>
    <t>一级指标</t>
  </si>
  <si>
    <t>二级指标</t>
  </si>
  <si>
    <t>三级指标</t>
  </si>
  <si>
    <t>指标性质</t>
  </si>
  <si>
    <t>指标值</t>
  </si>
  <si>
    <t>度量单位</t>
  </si>
  <si>
    <t>指标属性</t>
  </si>
  <si>
    <t>指标内容</t>
  </si>
  <si>
    <t>2024年学费、住宿费预算</t>
  </si>
  <si>
    <t>产出指标</t>
  </si>
  <si>
    <t>时效指标</t>
  </si>
  <si>
    <t>资金完成年度</t>
  </si>
  <si>
    <t>=</t>
  </si>
  <si>
    <t>2024</t>
  </si>
  <si>
    <t>年</t>
  </si>
  <si>
    <t>定量指标</t>
  </si>
  <si>
    <t>效益指标</t>
  </si>
  <si>
    <t>社会效益</t>
  </si>
  <si>
    <t>改善学校办学条件</t>
  </si>
  <si>
    <t>得到改善</t>
  </si>
  <si>
    <t>%</t>
  </si>
  <si>
    <t>定性指标</t>
  </si>
  <si>
    <t>满意度指标</t>
  </si>
  <si>
    <t>服务对象满意度</t>
  </si>
  <si>
    <t>师生满意度</t>
  </si>
  <si>
    <t>&gt;=</t>
  </si>
  <si>
    <t>85</t>
  </si>
  <si>
    <t>为促进中小学生健康成长、帮助家长解决按时接送学生困难，进一步增强教育服务能力、使人民群众具有更多获得感和幸福感。根据《关于推进昆明市小学生课后服务的工作意见》昆教体办发〔2019〕237号（以此件为准）的要求，结合我区实际，在东川区中小学开展3点半课后服务工作，预算2023年中小学生课后服务经费财政拨款资金数额。</t>
  </si>
  <si>
    <t>数量指标</t>
  </si>
  <si>
    <t>中小学生课后服务天数</t>
  </si>
  <si>
    <t>200</t>
  </si>
  <si>
    <t>天</t>
  </si>
  <si>
    <t>按学年度40周计算，一周5天，一年课后服务天数 为200天</t>
  </si>
  <si>
    <t>质量指标</t>
  </si>
  <si>
    <t>东川区中小学生课后服务效果</t>
  </si>
  <si>
    <t>教育教学质量得到提升</t>
  </si>
  <si>
    <t>东川区中小学生课后服务效果教育教学质量得到提升</t>
  </si>
  <si>
    <t>经济效益</t>
  </si>
  <si>
    <t>帮助家长解决按时接送学生困难</t>
  </si>
  <si>
    <t>有所减轻</t>
  </si>
  <si>
    <t>家长接送学生困难有所减轻</t>
  </si>
  <si>
    <t>对提升教育教学质量起到的作用</t>
  </si>
  <si>
    <t>得到提升</t>
  </si>
  <si>
    <t>东川区教育教学质量得长提升</t>
  </si>
  <si>
    <t>可持续影响</t>
  </si>
  <si>
    <t>延长中小学生在校读书时间</t>
  </si>
  <si>
    <t>得到延长</t>
  </si>
  <si>
    <t>中小学生在校读书时间得到延长</t>
  </si>
  <si>
    <t>项目资金到位学校满意度</t>
  </si>
  <si>
    <t>得到提高</t>
  </si>
  <si>
    <t>通过问卷调查等方式统计</t>
  </si>
  <si>
    <t>项目学校师生满意度</t>
  </si>
  <si>
    <t>项目完成时间</t>
  </si>
  <si>
    <t>当年完成</t>
  </si>
  <si>
    <t>提升资金使用效率</t>
  </si>
  <si>
    <t>群众满意度</t>
  </si>
  <si>
    <t>90</t>
  </si>
  <si>
    <t>06表</t>
  </si>
  <si>
    <t>政府性基金预算支出预算表</t>
  </si>
  <si>
    <t>单位名称：昆明市发展和改革委员会</t>
  </si>
  <si>
    <t>政府性基金预算支出</t>
  </si>
  <si>
    <t>备注：云南省昆明市东川区高级中学2025年度无政府性基金预算支出。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</si>
  <si>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</si>
  <si>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</si>
  <si>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</si>
  <si>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</si>
  <si>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</si>
  <si>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</si>
  <si>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</si>
  <si>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</si>
  <si>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</si>
  <si>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</si>
  <si>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</si>
  <si>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备注：云南省昆明市东川区高级中学2025年度无政府采购预算。</t>
  </si>
  <si>
    <t>08表</t>
  </si>
  <si>
    <t>政府购买服务项目</t>
  </si>
  <si>
    <t>政府购买服务指导性目录代码</t>
  </si>
  <si>
    <t>基本支出/项目支出</t>
  </si>
  <si>
    <t>所属服务类别</t>
  </si>
  <si>
    <t>所属服务领域</t>
  </si>
  <si>
    <t>购买内容简述</t>
  </si>
  <si>
    <t>备注：云南省昆明市东川区高级中学2025年度无政府购买服务预算。</t>
  </si>
  <si>
    <t>09-1表</t>
  </si>
  <si>
    <t>单位名称（项目）</t>
  </si>
  <si>
    <t>地区</t>
  </si>
  <si>
    <t>备注：云南省昆明市东川区高级中学2025年度无对下转移支付预算表支出情况，此表无数据。</t>
  </si>
  <si>
    <t>09-2表</t>
  </si>
  <si>
    <t xml:space="preserve">10表
</t>
  </si>
  <si>
    <t>资产类别</t>
  </si>
  <si>
    <t>资产分类代码.名称</t>
  </si>
  <si>
    <t>资产名称</t>
  </si>
  <si>
    <t>计量单位</t>
  </si>
  <si>
    <t>财政部门批复数（元）</t>
  </si>
  <si>
    <t>单价</t>
  </si>
  <si>
    <t>金额</t>
  </si>
  <si>
    <t>备注：云南省昆明市东川区高级中学2025年度无新增资产配置。</t>
  </si>
  <si>
    <t>11表</t>
  </si>
  <si>
    <t>上级补助</t>
  </si>
  <si>
    <t>备注：云南省昆明市东川区高级中学2025年度无上级补助项目支出预算。</t>
  </si>
  <si>
    <t>12表</t>
  </si>
  <si>
    <t>项目级次</t>
  </si>
  <si>
    <t/>
  </si>
  <si>
    <t>备注：云南省昆明市东川区高级中学2025年度无部门项目中期规划预算。</t>
  </si>
  <si>
    <t>13表</t>
  </si>
  <si>
    <t>2025年部门整体支出绩效目标表</t>
  </si>
  <si>
    <t>单位名称：云南省昆明市东川区高级中学</t>
  </si>
  <si>
    <t>部门编码</t>
  </si>
  <si>
    <t>部门名称</t>
  </si>
  <si>
    <t>内容</t>
  </si>
  <si>
    <t>说明</t>
  </si>
  <si>
    <t>部门总体目标</t>
  </si>
  <si>
    <t>部门职责</t>
  </si>
  <si>
    <t>1、贯彻落实党的路线方针政策和国家、省、市有关教育体育法律法规；拟订教育体育工作的规范性文件，并组织实施；对区属相关部门、乡镇(街道)人民政府（办事处）执行教育法律、法规、规章和国家教育方针、政策的督导，对学校和其他教育机构教育教学工作开展督导。
2、指导各级各类学校、负责体育基础设施布局、教育体育事业发展规划、结构调整以及推进人事制度改革、统筹教师培训工作并组织实施。
3、领导教育体育局所属事业单位、负责各类学校招生考试、学籍学历管理、校园安全管理、经费管理、资产管理、学生资助管理工作。
4、负责党风廉政建设、思想政治、意识形态和精神文明建设、教育体育事业宣传和信息化工作。
5、统筹规划全区群众健身活动、体育竞赛运动项目，推进青少年体育工作和运动队伍建设。
6、完成区委、区政府和上级部门交办的其他任务。</t>
  </si>
  <si>
    <t>根据三定方案归纳</t>
  </si>
  <si>
    <r>
      <rPr>
        <sz val="11"/>
        <color rgb="FF000000"/>
        <rFont val="宋体"/>
        <charset val="134"/>
      </rPr>
      <t xml:space="preserve">总体绩效目标
</t>
    </r>
    <r>
      <rPr>
        <sz val="10"/>
        <color rgb="FF000000"/>
        <rFont val="宋体"/>
        <charset val="134"/>
      </rPr>
      <t>（2025-2027年期间）</t>
    </r>
  </si>
  <si>
    <t>1、坚持以习近平新时代中国特色社会主义思想为指导，加强党的全面领导，坚持党的示范引领，全面贯彻党的教育方针。落实“立德树人”根本任务，以“提升质量”为中心，为完成东川“十大攻坚”任务，加快建设“五个东川”提供智力保障和人才支持。
2、坚持“12345”教育发展思路；加快学前教育发展，推进义务教育优质均衡发展，促进高中教育跨越发展为重点，进一步提升职业教育质量，努力构建终生教育体系；最终实现办人民满意的教育这一目标。
3、指导开展教育科学研究和教学研究，完善教科研机构建设体系和教科研工作运行机制。
4、完善学校及校园周边安全监管机制，完成我区校园安全行动规划。
5、通过实施农村中小学标准化建设、校安工程、农村义务教育薄弱学校改造计划、农村学前教育推进工程、C级不安全校舍改造、全面改善义务教育薄弱学校建设等重大教育基础设施建设工程，使全区学校校舍面貌焕然一新，实现项目建设和教育信息化行动规划。
6、持续加强心理健康教育、抓好艺术教育工作、做好体育工作；完成卫生、艺术和体育教育规划。</t>
  </si>
  <si>
    <t>根据部门职责，中长期规划，省委，省政府要求归纳</t>
  </si>
  <si>
    <t>部门年度目标</t>
  </si>
  <si>
    <t>预算年度（2025年）
绩效目标</t>
  </si>
  <si>
    <t>2024年东川区高级中学将坚持以习近平新时代中国特色社会主义思想为指导，全面贯彻党的教育方针，深入贯彻《昆明教育现代化2035》《昆明市加快教育体育事业高质量发展的实施意见》，全力推进东川教育突破发展。
1、加强加强党对教育体育工作的全面领导；2、落实立德树人根本任务；3、提升教育教学质量；4、抓实教育科研工作；5、加强教师队伍建设；6、抓好体育工作；7、抓好基建项目建设。</t>
  </si>
  <si>
    <t>部门年度重点工作任务对应的目标或措施预计的产出和效果，每项工作任务都有明确的一项或几项目标。</t>
  </si>
  <si>
    <t>部门年度重点工作任务</t>
  </si>
  <si>
    <t>一级项目管理</t>
  </si>
  <si>
    <t>主要内容</t>
  </si>
  <si>
    <t>预算申报金额（元）</t>
  </si>
  <si>
    <t>总额</t>
  </si>
  <si>
    <t>财政拨款</t>
  </si>
  <si>
    <t>其他资金</t>
  </si>
  <si>
    <t>人员类经费、运转类公用经费项目</t>
  </si>
  <si>
    <t>人员的工资、社保缴费、住房公积金、离退休费、遗属生活补助、抚恤金、公用经费支出。</t>
  </si>
  <si>
    <t>单位资金收支专户利息资金。</t>
  </si>
  <si>
    <t>义务教育课后服务经费。</t>
  </si>
  <si>
    <t>普通高中收取学生学费、住宿费，用于改善学校办学，提升教育教学质量。</t>
  </si>
  <si>
    <t>部门整体支出绩效指标</t>
  </si>
  <si>
    <t>绩效指标</t>
  </si>
  <si>
    <t>评（扣）分标准</t>
  </si>
  <si>
    <t>绩效指标设定依据及指标值数据来源</t>
  </si>
  <si>
    <t xml:space="preserve">二级指标 </t>
  </si>
  <si>
    <t>国家助学贷款学生覆盖率</t>
  </si>
  <si>
    <t>95</t>
  </si>
  <si>
    <t>数据综合分析评定，高于95%达标</t>
  </si>
  <si>
    <t>国家助学贷款学生覆盖率=当年实际享受助学贷款的学生数/认定家庭经济困难学生数*100%</t>
  </si>
  <si>
    <t>设定依据：《财政部 教育部 中国人民银行银监会关于进一步落实高等教育学生资助政策的通知》（财科教〔2017〕21号）数据来源：贷款情况统计。</t>
  </si>
  <si>
    <t>公用经费学生覆盖率</t>
  </si>
  <si>
    <t>99</t>
  </si>
  <si>
    <t>数据综合分析评定，高于99%达标</t>
  </si>
  <si>
    <t>反映义务教育公用经费对应补助义务教育学生的覆盖情况。公用经费学生覆盖率=公用经费实际保障学生数/公用经费应保障学生数*100%</t>
  </si>
  <si>
    <t>设定依据：《财政部 教育部关于印发&lt;城乡义务教育补助经费管理办法&gt;的通知》（财科教〔2016〕7号）数据来源：义务教育公用经费对应补助学生的覆盖情况统计。</t>
  </si>
  <si>
    <t>补助对象准确率</t>
  </si>
  <si>
    <t>反映补助对象符合国家相关规定情况。补助对象准确率=符合补助政策的学生数/补助学生总数*100%</t>
  </si>
  <si>
    <t>设定依据：《学生资助资金管理办法》（财科教〔2019〕5号）数据来源：年度总结。</t>
  </si>
  <si>
    <t>万名校长培训计划</t>
  </si>
  <si>
    <t>期</t>
  </si>
  <si>
    <t>数据综合分析评定，开展2期次达标</t>
  </si>
  <si>
    <t>反映万名校长培训计划培训期数的情况。</t>
  </si>
  <si>
    <t>设定依据：《中共云南省委 云南省人民政府关于深化新时代中小学教师队伍建设改革的实施意见》（云发〔2018〕21号）数据来源：培训情况统计。</t>
  </si>
  <si>
    <t>学生覆盖率</t>
  </si>
  <si>
    <t>100</t>
  </si>
  <si>
    <t>数据综合分析评定，等于100达标</t>
  </si>
  <si>
    <t>反映营养改善计划的学生覆盖程度。学生覆盖率=实际享受营养改善计划的学生数/应享受营养改善计划学生数*100%</t>
  </si>
  <si>
    <t>设定依据：《云南省人民政府办公厅关于农村义务教育学生营养改善计划的实施意见》（云政办发〔2012〕25号）数据来源：项目实施情况统计。</t>
  </si>
  <si>
    <t>公用经费使用合规</t>
  </si>
  <si>
    <t>合规</t>
  </si>
  <si>
    <t>数据综合分析评定，资料检查</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</si>
  <si>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</si>
  <si>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设定依据：《国务院关于进一步完善城乡义务教育经费保障机制的通知》（国发〔2015〕67号）数据来源：公用经费使用情况统计。</t>
  </si>
  <si>
    <t>受助人数差异率</t>
  </si>
  <si>
    <t>&lt;=</t>
  </si>
  <si>
    <t>数据综合分析评定</t>
  </si>
  <si>
    <t>反映和考核实际补助人数的准确性情况。                                                                                     受助人数差异率=（补助资金对应人数-在校生实有人数）/补助资金对应人数*100%</t>
  </si>
  <si>
    <t>设定依据：《国务院关于进一步完善城乡义务教育经费保障机制的通知》（国发〔2015〕67号）数据来源：项目实施情况统计。</t>
  </si>
  <si>
    <t>参训教师培训合格率</t>
  </si>
  <si>
    <t>参训教师培训合格率=教师培训合格数/参与培训教师数*100%“合规”标准具体根据培训形式判断。</t>
  </si>
  <si>
    <t>设定依据：《财政部 教育部关于印发&lt;城乡义务教育补助经费管理办法&gt;的通知》（财科教〔2016〕7号）数据来源：培训情况统计。</t>
  </si>
  <si>
    <t>营养知识宣传普及率</t>
  </si>
  <si>
    <t>反映营养知识宣传教育的普及情况。宣传普及率=学校向学生、家长、教师、学校管理人员和供餐人员普及科学营养知识的学校数量/按规定应完成营养知识宣传的学校数量*100%。</t>
  </si>
  <si>
    <t>设定依据：《教育部等十五部门关于印发&lt;农村义务教育学生营养改善计划实施细则&gt;等五个配套文件的通知》（教财〔2012〕2号）数据来源：项目实施情况统计。</t>
  </si>
  <si>
    <t>教师培训费占比</t>
  </si>
  <si>
    <t>数据综合分析评定，教师培训费高于10%达标</t>
  </si>
  <si>
    <t>教师培训费占比=公用经费中年度教师培训费支出总额/公用经费支出总额*100%</t>
  </si>
  <si>
    <t>设定依据：《财政部 教育部关于印发&lt;城乡义务教育补助经费管理办法&gt;的通知》（财科教〔2016〕7号）数据来源：教师培训费支出统计。</t>
  </si>
  <si>
    <t>补助资金到位及时率</t>
  </si>
  <si>
    <t>资料核查、分析</t>
  </si>
  <si>
    <t>反映营养改善计划补助资金及时、足额落实到补助学校的情况。补助资金到位及时率=在规定时间内实际到位资金/应到位资金*100%</t>
  </si>
  <si>
    <t>设定依据：《教育部等十五部门关于印发&lt;农村义务教育学生营养改善计划实施细则&gt;等五个配套文件的通知》（教财〔2012〕2号）数据来源：营养改善计划补助资金到位情况统计。</t>
  </si>
  <si>
    <t>减轻经济困难学生家庭负担</t>
  </si>
  <si>
    <t>得到减轻</t>
  </si>
  <si>
    <t>反映项目实施是否有助于减轻经济困难学生家庭负担的情况。</t>
  </si>
  <si>
    <t>设定依据：《学生资助资金管理办法》（财科教〔2019〕5号）数据来源：问卷调查。</t>
  </si>
  <si>
    <t>学生学业完成率</t>
  </si>
  <si>
    <t>学生学业完成率=学生毕业人数/该届学生入学人数*100%</t>
  </si>
  <si>
    <t>设定依据：《学生资助资金管理办法》（财科教〔2019〕5号）数据来源：学生学业完成情况。</t>
  </si>
  <si>
    <t>改善学生健康状况</t>
  </si>
  <si>
    <t>逐年改善</t>
  </si>
  <si>
    <t>数据综合分析评定，资料核查</t>
  </si>
  <si>
    <t>反映营养改善计划对学生营养状况方面的影响情况。(1)学生身高体重的增加量较上年是否有所上升；(2)学生整体身体素质是否有所提高。</t>
  </si>
  <si>
    <t>设定依据：《教育部等十五部门关于印发《农村义务教育学生营养改善计划实施细则》等五个配套文件的通知》（教财〔2012〕2号）、《云南省人民政府办公厅关于农村义务教育学生营养改善计划的实施意见》（云政办发〔2012〕25号）数据来源：学生健康状况情况分析。</t>
  </si>
  <si>
    <t>减轻农村家庭经济负担</t>
  </si>
  <si>
    <t>反映减轻农村家庭经济负担情况。</t>
  </si>
  <si>
    <t>设定依据：《云南省人民政府办公厅关于农村义务教育学生营养改善计划的实施意见》（云政办发〔2012〕25号）数据来源：整体效果评价、问卷调查。</t>
  </si>
  <si>
    <t>政策知晓率</t>
  </si>
  <si>
    <t>反映受助学生及家长、义务教育老师等群体对营养改善计划政策的知晓情况。政策知晓率=调查中知晓农村义务教育学生营养改善计划政策的人数/调查总人数*100%</t>
  </si>
  <si>
    <t>数据来源：问卷调查。</t>
  </si>
  <si>
    <t>义务教师教育教学水平</t>
  </si>
  <si>
    <t>反映通过培训，受训教师教学水平提升情况。</t>
  </si>
  <si>
    <t>设定依据：《云南教育现代化2035》、《加快推进云南教育现代化实施方案》数据来源：培训后相关调研评价、访谈、问卷调查。</t>
  </si>
  <si>
    <t>家长满意度</t>
  </si>
  <si>
    <t>开展问卷调查，根据调查结果分析高于95%达标</t>
  </si>
  <si>
    <t>反映学生家长对政策实施过程、效果的满意程度。</t>
  </si>
  <si>
    <t>设定依据：年度工作计划。数据来源：问卷调查。</t>
  </si>
  <si>
    <t>受益学生满意度</t>
  </si>
  <si>
    <t>98</t>
  </si>
  <si>
    <t>开展问卷调查，根据调查结果分析高于98%达标</t>
  </si>
  <si>
    <t>反映受益学生对项目实施的过程、效果的满意程度。</t>
  </si>
  <si>
    <t>设定依据：《云南省人民政府关于建立健全普通本科高校、高等职业学校和中等职业学校家庭经济困难学生资助政策体系的实施意见》（云政发〔2007〕166号）数据来源：问卷调查。</t>
  </si>
  <si>
    <t>学生满意度</t>
  </si>
  <si>
    <t>反映学生对公用经费维持学校运转效果等方面的满意程度。</t>
  </si>
  <si>
    <t>教师满意度</t>
  </si>
  <si>
    <t>反映教师对公用经费支出的合理性、有效性满意程度。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</si>
</sst>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4">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1"/>
      <color rgb="FF000000"/>
      <name val="宋体"/>
      <charset val="134"/>
    </font>
    <font>
      <b/>
      <sz val="11"/>
      <color indexed="8"/>
      <name val="宋体"/>
      <charset val="134"/>
    </font>
    <font>
      <sz val="9"/>
      <color indexed="8"/>
      <name val="宋体"/>
      <charset val="134"/>
    </font>
    <font>
      <sz val="12"/>
      <color indexed="8"/>
      <name val="宋体"/>
      <charset val="134"/>
    </font>
    <font>
      <sz val="10"/>
      <color indexed="8"/>
      <name val="宋体"/>
      <charset val="134"/>
    </font>
    <font>
      <sz val="9"/>
      <color theme="1"/>
      <name val="宋体"/>
      <charset val="134"/>
    </font>
    <font>
      <b/>
      <sz val="23"/>
      <color rgb="FF000000"/>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top style="thin">
        <color indexed="0"/>
      </top>
      <bottom/>
      <diagonal/>
    </border>
    <border>
      <left/>
      <right/>
      <top style="thin">
        <color indexed="0"/>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style="thin">
        <color auto="1"/>
      </left>
      <right/>
      <top/>
      <bottom style="thin">
        <color rgb="FF000000"/>
      </bottom>
      <diagonal/>
    </border>
    <border>
      <left/>
      <right style="thin">
        <color auto="1"/>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3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1" applyNumberFormat="0" applyFill="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2" fillId="0" borderId="0" applyNumberFormat="0" applyFill="0" applyBorder="0" applyAlignment="0" applyProtection="0">
      <alignment vertical="center"/>
    </xf>
    <xf numFmtId="0" fontId="33" fillId="5" borderId="33" applyNumberFormat="0" applyAlignment="0" applyProtection="0">
      <alignment vertical="center"/>
    </xf>
    <xf numFmtId="0" fontId="34" fillId="6" borderId="34" applyNumberFormat="0" applyAlignment="0" applyProtection="0">
      <alignment vertical="center"/>
    </xf>
    <xf numFmtId="0" fontId="35" fillId="6" borderId="33" applyNumberFormat="0" applyAlignment="0" applyProtection="0">
      <alignment vertical="center"/>
    </xf>
    <xf numFmtId="0" fontId="36" fillId="7" borderId="35" applyNumberFormat="0" applyAlignment="0" applyProtection="0">
      <alignment vertical="center"/>
    </xf>
    <xf numFmtId="0" fontId="37" fillId="0" borderId="36" applyNumberFormat="0" applyFill="0" applyAlignment="0" applyProtection="0">
      <alignment vertical="center"/>
    </xf>
    <xf numFmtId="0" fontId="38" fillId="0" borderId="3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176" fontId="18" fillId="0" borderId="18">
      <alignment horizontal="right" vertical="center"/>
    </xf>
    <xf numFmtId="49" fontId="18" fillId="0" borderId="18">
      <alignment horizontal="left" vertical="center" wrapText="1"/>
    </xf>
    <xf numFmtId="176" fontId="18" fillId="0" borderId="18">
      <alignment horizontal="right" vertical="center"/>
    </xf>
    <xf numFmtId="177" fontId="18" fillId="0" borderId="18">
      <alignment horizontal="right" vertical="center"/>
    </xf>
    <xf numFmtId="178" fontId="18" fillId="0" borderId="18">
      <alignment horizontal="right" vertical="center"/>
    </xf>
    <xf numFmtId="179" fontId="18" fillId="0" borderId="18">
      <alignment horizontal="right" vertical="center"/>
    </xf>
    <xf numFmtId="10" fontId="18" fillId="0" borderId="18">
      <alignment horizontal="right" vertical="center"/>
    </xf>
    <xf numFmtId="180" fontId="18" fillId="0" borderId="18">
      <alignment horizontal="right" vertical="center"/>
    </xf>
    <xf numFmtId="0" fontId="18" fillId="0" borderId="0">
      <alignment vertical="top"/>
      <protection locked="0"/>
    </xf>
    <xf numFmtId="0" fontId="14" fillId="0" borderId="0"/>
    <xf numFmtId="0" fontId="14" fillId="0" borderId="0"/>
  </cellStyleXfs>
  <cellXfs count="268">
    <xf numFmtId="0" fontId="0" fillId="0" borderId="0" xfId="0" applyFont="1" applyBorder="1"/>
    <xf numFmtId="0" fontId="1" fillId="0" borderId="0" xfId="0"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1" fillId="0" borderId="9"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3" fillId="0" borderId="10" xfId="57" applyNumberFormat="1" applyFont="1" applyFill="1" applyBorder="1" applyAlignment="1" applyProtection="1">
      <alignment horizontal="left" vertical="center" wrapText="1"/>
    </xf>
    <xf numFmtId="49" fontId="3" fillId="0" borderId="11" xfId="57" applyNumberFormat="1" applyFont="1" applyFill="1" applyBorder="1" applyAlignment="1" applyProtection="1">
      <alignment horizontal="left" vertical="center" wrapText="1"/>
    </xf>
    <xf numFmtId="49" fontId="7" fillId="0" borderId="9"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10" xfId="57" applyFont="1" applyFill="1" applyBorder="1" applyAlignment="1" applyProtection="1">
      <alignment horizontal="left" vertical="center" wrapText="1"/>
    </xf>
    <xf numFmtId="0" fontId="3" fillId="0" borderId="11" xfId="57" applyFont="1" applyFill="1" applyBorder="1" applyAlignment="1" applyProtection="1">
      <alignment horizontal="left" vertical="center" wrapText="1"/>
    </xf>
    <xf numFmtId="0" fontId="8" fillId="0" borderId="9" xfId="0" applyFont="1" applyFill="1" applyBorder="1" applyAlignment="1">
      <alignment horizontal="left" vertical="center"/>
    </xf>
    <xf numFmtId="49" fontId="1" fillId="0" borderId="12"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5" xfId="0" applyFont="1" applyFill="1" applyBorder="1" applyAlignment="1">
      <alignment horizontal="center" vertical="center"/>
    </xf>
    <xf numFmtId="49" fontId="3" fillId="0" borderId="16" xfId="57" applyNumberFormat="1" applyFont="1" applyFill="1" applyBorder="1" applyAlignment="1" applyProtection="1">
      <alignment horizontal="left" vertical="center" wrapText="1"/>
    </xf>
    <xf numFmtId="181" fontId="9" fillId="0" borderId="9" xfId="0" applyNumberFormat="1" applyFont="1" applyFill="1" applyBorder="1" applyAlignment="1">
      <alignment horizontal="right" vertical="center" wrapText="1"/>
    </xf>
    <xf numFmtId="0" fontId="7" fillId="0" borderId="16" xfId="57" applyFont="1" applyFill="1" applyBorder="1" applyAlignment="1" applyProtection="1"/>
    <xf numFmtId="0" fontId="7" fillId="0" borderId="11" xfId="57" applyFont="1" applyFill="1" applyBorder="1" applyAlignment="1" applyProtection="1"/>
    <xf numFmtId="0" fontId="8" fillId="0" borderId="17" xfId="0" applyFont="1" applyFill="1" applyBorder="1" applyAlignment="1">
      <alignment horizontal="left" vertical="center"/>
    </xf>
    <xf numFmtId="0" fontId="8" fillId="0" borderId="9" xfId="0" applyFont="1" applyFill="1" applyBorder="1" applyAlignment="1">
      <alignment horizontal="center" vertical="center"/>
    </xf>
    <xf numFmtId="49" fontId="10" fillId="0" borderId="9" xfId="59" applyNumberFormat="1" applyFont="1" applyFill="1" applyBorder="1" applyAlignment="1">
      <alignment horizontal="center" vertical="center" wrapText="1"/>
    </xf>
    <xf numFmtId="49" fontId="10" fillId="0" borderId="9" xfId="59" applyNumberFormat="1" applyFont="1" applyFill="1" applyBorder="1" applyAlignment="1">
      <alignment horizontal="center" vertical="center"/>
    </xf>
    <xf numFmtId="49" fontId="10" fillId="0" borderId="9" xfId="59" applyNumberFormat="1" applyFont="1" applyFill="1" applyBorder="1" applyAlignment="1">
      <alignment vertical="center" wrapText="1"/>
    </xf>
    <xf numFmtId="0" fontId="3" fillId="0" borderId="18" xfId="57" applyFont="1" applyFill="1" applyBorder="1" applyAlignment="1" applyProtection="1">
      <alignment horizontal="center" vertical="center" wrapText="1"/>
      <protection locked="0"/>
    </xf>
    <xf numFmtId="0" fontId="3" fillId="2" borderId="18" xfId="57" applyFont="1" applyFill="1" applyBorder="1" applyAlignment="1" applyProtection="1">
      <alignment horizontal="left" vertical="center" wrapText="1"/>
      <protection locked="0"/>
    </xf>
    <xf numFmtId="0" fontId="3" fillId="0" borderId="5" xfId="57" applyFont="1" applyFill="1" applyBorder="1" applyAlignment="1" applyProtection="1">
      <alignment horizontal="center" vertical="center" wrapText="1"/>
    </xf>
    <xf numFmtId="0" fontId="11" fillId="0" borderId="0" xfId="58" applyNumberFormat="1" applyFont="1" applyFill="1" applyBorder="1" applyAlignment="1" applyProtection="1">
      <alignment horizontal="right" vertical="center"/>
    </xf>
    <xf numFmtId="0" fontId="2" fillId="0" borderId="19" xfId="0" applyFont="1" applyFill="1" applyBorder="1" applyAlignment="1">
      <alignment horizontal="center" vertical="center"/>
    </xf>
    <xf numFmtId="0" fontId="3" fillId="0" borderId="15" xfId="0" applyFont="1" applyFill="1" applyBorder="1" applyAlignment="1" applyProtection="1">
      <alignment horizontal="right" vertical="center" wrapText="1"/>
    </xf>
    <xf numFmtId="49" fontId="1" fillId="0" borderId="9" xfId="0" applyNumberFormat="1" applyFont="1" applyFill="1" applyBorder="1" applyAlignment="1">
      <alignment vertical="center" wrapText="1"/>
    </xf>
    <xf numFmtId="0" fontId="3" fillId="0" borderId="16" xfId="57" applyFont="1" applyFill="1" applyBorder="1" applyAlignment="1" applyProtection="1">
      <alignment horizontal="left" vertical="center" wrapText="1"/>
    </xf>
    <xf numFmtId="0" fontId="1" fillId="0" borderId="9" xfId="0" applyNumberFormat="1" applyFont="1" applyFill="1" applyBorder="1" applyAlignment="1">
      <alignment vertical="center" wrapText="1"/>
    </xf>
    <xf numFmtId="49" fontId="12" fillId="0" borderId="18" xfId="50" applyFont="1" applyFill="1" applyBorder="1" applyAlignment="1">
      <alignment horizontal="left" vertical="center" wrapText="1"/>
    </xf>
    <xf numFmtId="0" fontId="3" fillId="0" borderId="5" xfId="57"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3" fillId="0" borderId="20" xfId="0"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7" xfId="0" applyFont="1" applyBorder="1"/>
    <xf numFmtId="0" fontId="3" fillId="0" borderId="21" xfId="0" applyFont="1" applyBorder="1" applyAlignment="1" applyProtection="1">
      <alignment horizontal="right"/>
      <protection locked="0"/>
    </xf>
    <xf numFmtId="0" fontId="7" fillId="0" borderId="22" xfId="0" applyFont="1" applyBorder="1" applyAlignment="1" applyProtection="1">
      <alignment horizontal="center" vertical="center" wrapText="1"/>
      <protection locked="0"/>
    </xf>
    <xf numFmtId="0" fontId="7" fillId="0" borderId="22"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pplyProtection="1">
      <alignment horizontal="center" vertical="center" wrapText="1"/>
      <protection locked="0"/>
    </xf>
    <xf numFmtId="0" fontId="7" fillId="0" borderId="23" xfId="0" applyFont="1" applyBorder="1" applyAlignment="1">
      <alignment horizontal="center" vertical="center" wrapText="1"/>
    </xf>
    <xf numFmtId="0" fontId="7" fillId="0" borderId="22" xfId="0" applyFont="1" applyBorder="1" applyAlignment="1">
      <alignment horizontal="center" vertical="center"/>
    </xf>
    <xf numFmtId="0" fontId="7" fillId="3" borderId="5" xfId="0" applyFont="1" applyFill="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18" xfId="0" applyFont="1" applyBorder="1" applyAlignment="1">
      <alignment horizontal="center" vertical="center"/>
    </xf>
    <xf numFmtId="0" fontId="3" fillId="3" borderId="18" xfId="0" applyFont="1" applyFill="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4" fontId="3" fillId="0" borderId="18" xfId="0" applyNumberFormat="1" applyFont="1" applyBorder="1" applyAlignment="1" applyProtection="1">
      <alignment horizontal="righ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4" fillId="0" borderId="0" xfId="57" applyFont="1" applyFill="1" applyBorder="1" applyAlignment="1" applyProtection="1"/>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0" xfId="0" applyFont="1" applyBorder="1"/>
    <xf numFmtId="0" fontId="7" fillId="3" borderId="22" xfId="0" applyFont="1" applyFill="1" applyBorder="1" applyAlignment="1">
      <alignment horizontal="center" vertical="center"/>
    </xf>
    <xf numFmtId="0" fontId="7" fillId="0" borderId="23" xfId="0" applyFont="1" applyBorder="1" applyAlignment="1">
      <alignment horizontal="center" vertical="center"/>
    </xf>
    <xf numFmtId="0" fontId="3" fillId="0" borderId="18" xfId="0" applyFont="1" applyBorder="1" applyAlignment="1">
      <alignment horizontal="left" vertical="center" wrapText="1"/>
    </xf>
    <xf numFmtId="4" fontId="3" fillId="0" borderId="18" xfId="0" applyNumberFormat="1" applyFont="1" applyBorder="1" applyAlignment="1">
      <alignment horizontal="right" vertical="center" wrapText="1"/>
    </xf>
    <xf numFmtId="0" fontId="3" fillId="0" borderId="18"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3" fillId="0" borderId="11" xfId="0" applyFont="1" applyBorder="1" applyAlignment="1">
      <alignment horizontal="left" vertical="center"/>
    </xf>
    <xf numFmtId="0" fontId="3" fillId="3" borderId="16" xfId="0" applyFont="1" applyFill="1" applyBorder="1" applyAlignment="1">
      <alignment horizontal="left" vertical="center"/>
    </xf>
    <xf numFmtId="0" fontId="3" fillId="0" borderId="0" xfId="0" applyFont="1" applyBorder="1" applyAlignment="1" applyProtection="1">
      <alignment horizontal="right"/>
      <protection locked="0"/>
    </xf>
    <xf numFmtId="0" fontId="5" fillId="0" borderId="18" xfId="0" applyFont="1" applyBorder="1" applyAlignment="1" applyProtection="1">
      <alignment horizontal="center" vertical="center"/>
      <protection locked="0"/>
    </xf>
    <xf numFmtId="4" fontId="12" fillId="0" borderId="18" xfId="51" applyNumberFormat="1" applyFont="1" applyBorder="1">
      <alignment horizontal="right" vertical="center"/>
    </xf>
    <xf numFmtId="0" fontId="3" fillId="3"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3"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0" fontId="5" fillId="3" borderId="18"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right" vertical="center"/>
      <protection locked="0"/>
    </xf>
    <xf numFmtId="0" fontId="5" fillId="3" borderId="18" xfId="0" applyFont="1" applyFill="1" applyBorder="1" applyAlignment="1" applyProtection="1">
      <alignment horizontal="right" vertical="center" wrapText="1"/>
      <protection locked="0"/>
    </xf>
    <xf numFmtId="0" fontId="3" fillId="3" borderId="18" xfId="0"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3" borderId="18" xfId="0" applyFont="1" applyFill="1" applyBorder="1" applyAlignment="1" applyProtection="1">
      <alignment horizontal="center" vertical="center" wrapText="1"/>
      <protection locked="0"/>
    </xf>
    <xf numFmtId="0" fontId="3" fillId="3" borderId="18" xfId="0" applyFont="1" applyFill="1" applyBorder="1" applyAlignment="1">
      <alignment horizontal="left" vertical="center" wrapText="1"/>
    </xf>
    <xf numFmtId="3" fontId="3" fillId="3" borderId="18" xfId="0" applyNumberFormat="1" applyFont="1" applyFill="1" applyBorder="1" applyAlignment="1" applyProtection="1">
      <alignment horizontal="right" vertical="center"/>
      <protection locked="0"/>
    </xf>
    <xf numFmtId="4" fontId="3" fillId="0" borderId="18" xfId="0" applyNumberFormat="1" applyFont="1" applyBorder="1" applyAlignment="1" applyProtection="1">
      <alignment horizontal="right" vertical="center"/>
      <protection locked="0"/>
    </xf>
    <xf numFmtId="0" fontId="3" fillId="0" borderId="18" xfId="0" applyFont="1" applyBorder="1" applyAlignment="1">
      <alignment horizontal="center" vertical="center"/>
    </xf>
    <xf numFmtId="0" fontId="3" fillId="0" borderId="18" xfId="0" applyFont="1" applyBorder="1" applyAlignment="1" applyProtection="1">
      <alignment horizontal="left"/>
      <protection locked="0"/>
    </xf>
    <xf numFmtId="0" fontId="3" fillId="0" borderId="18" xfId="0" applyFont="1" applyBorder="1" applyAlignment="1">
      <alignment horizontal="left"/>
    </xf>
    <xf numFmtId="0" fontId="3" fillId="3" borderId="18" xfId="0" applyFont="1" applyFill="1" applyBorder="1" applyAlignment="1">
      <alignment horizontal="right" vertical="center"/>
    </xf>
    <xf numFmtId="0" fontId="14" fillId="0" borderId="0" xfId="0" applyFont="1" applyFill="1" applyBorder="1" applyAlignment="1"/>
    <xf numFmtId="0" fontId="3" fillId="3"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7" fillId="0" borderId="18" xfId="0" applyFont="1" applyBorder="1" applyAlignment="1">
      <alignment horizontal="center" vertical="center" wrapText="1"/>
    </xf>
    <xf numFmtId="0" fontId="7" fillId="0" borderId="18" xfId="0" applyFont="1" applyBorder="1" applyAlignment="1" applyProtection="1">
      <alignment horizontal="center" vertical="center"/>
      <protection locked="0"/>
    </xf>
    <xf numFmtId="0" fontId="3" fillId="0" borderId="18" xfId="0" applyFont="1" applyBorder="1" applyAlignment="1">
      <alignment vertical="center" wrapText="1"/>
    </xf>
    <xf numFmtId="0" fontId="3" fillId="3" borderId="18" xfId="0" applyFont="1" applyFill="1" applyBorder="1" applyAlignment="1" applyProtection="1">
      <alignment horizontal="center" vertical="center"/>
      <protection locked="0"/>
    </xf>
    <xf numFmtId="0" fontId="14" fillId="0" borderId="0" xfId="57" applyFont="1" applyFill="1" applyBorder="1" applyAlignment="1" applyProtection="1">
      <alignment vertical="center"/>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7" fillId="0" borderId="24" xfId="0" applyFont="1" applyBorder="1" applyAlignment="1">
      <alignment horizontal="center" vertical="center" wrapText="1"/>
    </xf>
    <xf numFmtId="0" fontId="5" fillId="0" borderId="10" xfId="0" applyFont="1" applyBorder="1" applyAlignment="1">
      <alignment horizontal="center" vertical="center"/>
    </xf>
    <xf numFmtId="176" fontId="12" fillId="0" borderId="18" xfId="0" applyNumberFormat="1" applyFont="1" applyBorder="1" applyAlignment="1">
      <alignment horizontal="right" vertical="center"/>
    </xf>
    <xf numFmtId="0" fontId="18" fillId="0" borderId="0" xfId="57" applyFont="1" applyFill="1" applyBorder="1" applyAlignment="1" applyProtection="1"/>
    <xf numFmtId="0" fontId="7" fillId="0" borderId="1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7" fillId="0" borderId="0" xfId="0" applyFont="1" applyBorder="1" applyProtection="1">
      <protection locked="0"/>
    </xf>
    <xf numFmtId="0" fontId="7" fillId="0" borderId="25"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8" xfId="0" applyFont="1" applyBorder="1" applyAlignment="1" applyProtection="1">
      <alignment horizontal="center" vertical="center"/>
      <protection locked="0"/>
    </xf>
    <xf numFmtId="0" fontId="7" fillId="0" borderId="8" xfId="0" applyFont="1" applyBorder="1" applyAlignment="1">
      <alignment horizontal="center" vertical="center" wrapText="1"/>
    </xf>
    <xf numFmtId="0" fontId="3" fillId="0" borderId="5" xfId="0" applyFont="1" applyBorder="1" applyAlignment="1">
      <alignment horizontal="left" vertical="center" wrapText="1"/>
    </xf>
    <xf numFmtId="0" fontId="3" fillId="0" borderId="8" xfId="0" applyFont="1" applyBorder="1" applyAlignment="1" applyProtection="1">
      <alignment horizontal="left" vertical="center"/>
      <protection locked="0"/>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pplyProtection="1">
      <alignment horizontal="left" vertical="center"/>
      <protection locked="0"/>
    </xf>
    <xf numFmtId="0" fontId="3" fillId="0" borderId="7" xfId="0" applyFont="1" applyBorder="1" applyAlignment="1">
      <alignment horizontal="left" vertical="center"/>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8" xfId="0" applyFont="1" applyBorder="1" applyAlignment="1" applyProtection="1">
      <alignment horizontal="center" vertical="center" wrapText="1"/>
      <protection locked="0"/>
    </xf>
    <xf numFmtId="0" fontId="3" fillId="3" borderId="8"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7" fillId="0" borderId="1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2" fillId="0" borderId="18" xfId="56" applyNumberFormat="1" applyFont="1" applyBorder="1" applyAlignment="1">
      <alignment horizontal="center" vertical="center"/>
    </xf>
    <xf numFmtId="180" fontId="12" fillId="0" borderId="18" xfId="0" applyNumberFormat="1" applyFont="1" applyBorder="1" applyAlignment="1">
      <alignment horizontal="center" vertical="center"/>
    </xf>
    <xf numFmtId="3" fontId="3" fillId="0" borderId="8" xfId="0" applyNumberFormat="1" applyFont="1" applyBorder="1" applyAlignment="1">
      <alignment horizontal="right" vertical="center"/>
    </xf>
    <xf numFmtId="0" fontId="3" fillId="3" borderId="8" xfId="0" applyFont="1" applyFill="1" applyBorder="1" applyAlignment="1">
      <alignment horizontal="right" vertical="center"/>
    </xf>
    <xf numFmtId="0" fontId="3" fillId="3" borderId="0" xfId="0" applyFont="1" applyFill="1" applyBorder="1" applyAlignment="1">
      <alignment horizontal="left" vertical="center"/>
    </xf>
    <xf numFmtId="176" fontId="12" fillId="0" borderId="0" xfId="0" applyNumberFormat="1" applyFont="1" applyBorder="1" applyAlignment="1">
      <alignment horizontal="left" vertical="center"/>
    </xf>
    <xf numFmtId="0" fontId="3" fillId="0" borderId="0" xfId="0" applyFont="1" applyBorder="1" applyAlignment="1">
      <alignment horizontal="right"/>
    </xf>
    <xf numFmtId="0" fontId="19" fillId="0" borderId="0" xfId="0" applyFont="1" applyBorder="1" applyAlignment="1" applyProtection="1">
      <alignment horizontal="right"/>
      <protection locked="0"/>
    </xf>
    <xf numFmtId="49" fontId="19" fillId="0" borderId="0" xfId="0" applyNumberFormat="1" applyFont="1" applyBorder="1" applyProtection="1">
      <protection locked="0"/>
    </xf>
    <xf numFmtId="0" fontId="5" fillId="0" borderId="0" xfId="0" applyFont="1" applyBorder="1" applyAlignment="1">
      <alignment horizontal="right"/>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0" fontId="7" fillId="0" borderId="22" xfId="0"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protection locked="0"/>
    </xf>
    <xf numFmtId="0" fontId="7" fillId="0" borderId="18"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49" fontId="14" fillId="0" borderId="0" xfId="57" applyNumberFormat="1" applyFont="1" applyFill="1" applyBorder="1" applyAlignment="1" applyProtection="1"/>
    <xf numFmtId="0" fontId="5" fillId="0" borderId="18" xfId="0" applyFont="1" applyBorder="1" applyAlignment="1">
      <alignment horizontal="center" vertical="center" wrapText="1"/>
    </xf>
    <xf numFmtId="0" fontId="3" fillId="0" borderId="18" xfId="0" applyFont="1" applyBorder="1" applyAlignment="1">
      <alignment horizontal="left" vertical="center" wrapText="1" indent="1"/>
    </xf>
    <xf numFmtId="0" fontId="5" fillId="0" borderId="0" xfId="0" applyFont="1" applyBorder="1" applyAlignment="1">
      <alignment vertical="top"/>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8"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7" fillId="0" borderId="0"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3" fillId="0" borderId="18" xfId="0" applyFont="1" applyBorder="1" applyAlignment="1">
      <alignment horizontal="left" vertical="center"/>
    </xf>
    <xf numFmtId="0" fontId="3" fillId="0" borderId="11"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49" fontId="12" fillId="0" borderId="18" xfId="50" applyNumberFormat="1" applyFont="1" applyBorder="1">
      <alignment horizontal="left" vertical="center" wrapText="1"/>
    </xf>
    <xf numFmtId="0" fontId="7" fillId="0" borderId="16"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1"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5" fillId="3" borderId="18" xfId="0" applyFont="1" applyFill="1" applyBorder="1" applyAlignment="1" applyProtection="1">
      <alignment vertical="top" wrapText="1"/>
      <protection locked="0"/>
    </xf>
    <xf numFmtId="49" fontId="7" fillId="0" borderId="10"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8" xfId="0" applyNumberFormat="1" applyFont="1" applyBorder="1" applyAlignment="1">
      <alignment horizontal="center" vertical="center"/>
    </xf>
    <xf numFmtId="0" fontId="3" fillId="0" borderId="18" xfId="0" applyFont="1" applyBorder="1" applyAlignment="1">
      <alignment horizontal="left" vertical="center" wrapText="1" indent="2"/>
    </xf>
    <xf numFmtId="0" fontId="5" fillId="0" borderId="16" xfId="0" applyFont="1" applyBorder="1" applyAlignment="1">
      <alignment horizontal="center" vertical="center"/>
    </xf>
    <xf numFmtId="0" fontId="16" fillId="3" borderId="12" xfId="0" applyFont="1" applyFill="1" applyBorder="1" applyAlignment="1" applyProtection="1">
      <alignment horizontal="center" vertical="center" wrapText="1"/>
      <protection locked="0"/>
    </xf>
    <xf numFmtId="0" fontId="0" fillId="0" borderId="14" xfId="0" applyFont="1" applyBorder="1"/>
    <xf numFmtId="0" fontId="0" fillId="0" borderId="13" xfId="0" applyFont="1" applyBorder="1"/>
    <xf numFmtId="0" fontId="3" fillId="3" borderId="20" xfId="0" applyFont="1" applyFill="1" applyBorder="1" applyAlignment="1" applyProtection="1">
      <alignment horizontal="left" vertical="center" wrapText="1"/>
      <protection locked="0"/>
    </xf>
    <xf numFmtId="0" fontId="15" fillId="3" borderId="7" xfId="0" applyFont="1" applyFill="1" applyBorder="1" applyAlignment="1">
      <alignment horizontal="left" vertical="center"/>
    </xf>
    <xf numFmtId="0" fontId="0" fillId="0" borderId="7" xfId="0" applyFont="1" applyBorder="1"/>
    <xf numFmtId="0" fontId="5" fillId="3" borderId="21" xfId="0" applyFont="1" applyFill="1" applyBorder="1" applyAlignment="1" applyProtection="1">
      <alignment horizontal="right"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vertical="top" wrapText="1"/>
      <protection locked="0"/>
    </xf>
    <xf numFmtId="0" fontId="3" fillId="0" borderId="18" xfId="0" applyFont="1" applyBorder="1" applyAlignment="1" applyProtection="1">
      <alignment vertical="center" wrapText="1"/>
      <protection locked="0"/>
    </xf>
    <xf numFmtId="0" fontId="23" fillId="0" borderId="18" xfId="0" applyFont="1" applyBorder="1" applyAlignment="1">
      <alignment horizontal="center" vertical="center"/>
    </xf>
    <xf numFmtId="0" fontId="23" fillId="0" borderId="18" xfId="0" applyFont="1" applyBorder="1" applyAlignment="1" applyProtection="1">
      <alignment horizontal="center" vertical="center" wrapText="1"/>
      <protection locked="0"/>
    </xf>
    <xf numFmtId="176" fontId="24" fillId="0" borderId="18" xfId="0" applyNumberFormat="1" applyFont="1" applyBorder="1" applyAlignment="1">
      <alignment horizontal="right" vertical="center"/>
    </xf>
    <xf numFmtId="0" fontId="22" fillId="3" borderId="22" xfId="0" applyFont="1" applyFill="1" applyBorder="1" applyAlignment="1">
      <alignment horizontal="center" vertical="center"/>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3" borderId="5" xfId="0" applyFont="1" applyFill="1" applyBorder="1" applyAlignment="1" applyProtection="1">
      <alignment horizontal="center" vertical="center" wrapText="1"/>
      <protection locked="0"/>
    </xf>
    <xf numFmtId="0" fontId="22" fillId="0" borderId="5"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3" fillId="3" borderId="18" xfId="0" applyFont="1" applyFill="1" applyBorder="1" applyAlignment="1">
      <alignment horizontal="left" vertical="center" wrapText="1" indent="1"/>
    </xf>
    <xf numFmtId="0" fontId="3" fillId="3" borderId="18" xfId="0" applyFont="1" applyFill="1" applyBorder="1" applyAlignment="1">
      <alignment horizontal="left" vertical="center" wrapText="1" indent="2"/>
    </xf>
    <xf numFmtId="0" fontId="3" fillId="3" borderId="10"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3" fillId="3" borderId="5" xfId="0" applyFont="1" applyFill="1" applyBorder="1" applyAlignment="1">
      <alignment horizontal="left" vertical="center"/>
    </xf>
    <xf numFmtId="0" fontId="3" fillId="3" borderId="18" xfId="0" applyFont="1" applyFill="1" applyBorder="1" applyAlignment="1">
      <alignment horizontal="center" vertical="center"/>
    </xf>
    <xf numFmtId="0" fontId="15" fillId="0" borderId="18" xfId="0" applyFont="1" applyBorder="1" applyAlignment="1" applyProtection="1">
      <alignment vertical="top" wrapText="1"/>
      <protection locked="0"/>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3" borderId="8" xfId="0" applyFont="1" applyFill="1" applyBorder="1" applyAlignment="1" applyProtection="1">
      <alignment horizontal="right" vertical="center"/>
      <protection locked="0"/>
    </xf>
    <xf numFmtId="0" fontId="5" fillId="3" borderId="27" xfId="0" applyFont="1" applyFill="1" applyBorder="1" applyAlignment="1" applyProtection="1">
      <alignment horizontal="right" vertical="center" wrapText="1"/>
      <protection locked="0"/>
    </xf>
    <xf numFmtId="0" fontId="5" fillId="3" borderId="28"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0" fontId="3" fillId="0" borderId="21" xfId="0" applyFont="1" applyBorder="1" applyAlignment="1">
      <alignment horizontal="right" vertical="center"/>
    </xf>
    <xf numFmtId="0" fontId="3" fillId="0" borderId="18" xfId="0" applyFont="1" applyBorder="1" applyAlignment="1" applyProtection="1">
      <alignment vertical="center"/>
      <protection locked="0"/>
    </xf>
    <xf numFmtId="0" fontId="3" fillId="0" borderId="15"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pane ySplit="1" topLeftCell="A2" activePane="bottomLeft" state="frozen"/>
      <selection/>
      <selection pane="bottomLeft" activeCell="G10" sqref="G10"/>
    </sheetView>
  </sheetViews>
  <sheetFormatPr defaultColWidth="8.57272727272727" defaultRowHeight="12.75" customHeight="1" outlineLevelCol="3"/>
  <cols>
    <col min="1" max="4" width="41" customWidth="1"/>
  </cols>
  <sheetData>
    <row r="1" ht="15" customHeight="1" spans="1:4">
      <c r="A1" s="263"/>
      <c r="B1" s="264"/>
      <c r="C1" s="264"/>
      <c r="D1" s="265" t="s">
        <v>0</v>
      </c>
    </row>
    <row r="2" ht="41.25" customHeight="1" spans="1:4">
      <c r="A2" s="223" t="str">
        <f>"2025"&amp;"年部门财务收支预算总表"</f>
        <v>2025年部门财务收支预算总表</v>
      </c>
      <c r="B2" s="224"/>
      <c r="C2" s="224"/>
      <c r="D2" s="225"/>
    </row>
    <row r="3" ht="17.25" customHeight="1" spans="1:4">
      <c r="A3" s="226" t="str">
        <f>"单位名称："&amp;"云南省昆明市东川区高级中学"</f>
        <v>单位名称：云南省昆明市东川区高级中学</v>
      </c>
      <c r="B3" s="227"/>
      <c r="C3" s="228"/>
      <c r="D3" s="266" t="s">
        <v>1</v>
      </c>
    </row>
    <row r="4" ht="23.25" customHeight="1" spans="1:4">
      <c r="A4" s="230" t="s">
        <v>2</v>
      </c>
      <c r="B4" s="231"/>
      <c r="C4" s="230" t="s">
        <v>3</v>
      </c>
      <c r="D4" s="231"/>
    </row>
    <row r="5" ht="24" customHeight="1" spans="1:4">
      <c r="A5" s="230" t="s">
        <v>4</v>
      </c>
      <c r="B5" s="230" t="s">
        <v>5</v>
      </c>
      <c r="C5" s="230" t="s">
        <v>6</v>
      </c>
      <c r="D5" s="230" t="s">
        <v>5</v>
      </c>
    </row>
    <row r="6" ht="17.25" customHeight="1" spans="1:4">
      <c r="A6" s="232" t="s">
        <v>7</v>
      </c>
      <c r="B6" s="138">
        <v>53851601.2</v>
      </c>
      <c r="C6" s="232" t="s">
        <v>8</v>
      </c>
      <c r="D6" s="138"/>
    </row>
    <row r="7" ht="17.25" customHeight="1" spans="1:4">
      <c r="A7" s="232" t="s">
        <v>9</v>
      </c>
      <c r="B7" s="138"/>
      <c r="C7" s="232" t="s">
        <v>10</v>
      </c>
      <c r="D7" s="138"/>
    </row>
    <row r="8" ht="17.25" customHeight="1" spans="1:4">
      <c r="A8" s="232" t="s">
        <v>11</v>
      </c>
      <c r="B8" s="138"/>
      <c r="C8" s="267" t="s">
        <v>12</v>
      </c>
      <c r="D8" s="138"/>
    </row>
    <row r="9" ht="17.25" customHeight="1" spans="1:4">
      <c r="A9" s="232" t="s">
        <v>13</v>
      </c>
      <c r="B9" s="138">
        <v>4800000</v>
      </c>
      <c r="C9" s="267" t="s">
        <v>14</v>
      </c>
      <c r="D9" s="138"/>
    </row>
    <row r="10" ht="17.25" customHeight="1" spans="1:4">
      <c r="A10" s="232" t="s">
        <v>15</v>
      </c>
      <c r="B10" s="138">
        <v>1206000</v>
      </c>
      <c r="C10" s="267" t="s">
        <v>16</v>
      </c>
      <c r="D10" s="138">
        <v>44389391.2</v>
      </c>
    </row>
    <row r="11" ht="17.25" customHeight="1" spans="1:4">
      <c r="A11" s="232" t="s">
        <v>17</v>
      </c>
      <c r="B11" s="138"/>
      <c r="C11" s="267" t="s">
        <v>18</v>
      </c>
      <c r="D11" s="138"/>
    </row>
    <row r="12" ht="17.25" customHeight="1" spans="1:4">
      <c r="A12" s="232" t="s">
        <v>19</v>
      </c>
      <c r="B12" s="138"/>
      <c r="C12" s="89" t="s">
        <v>20</v>
      </c>
      <c r="D12" s="138"/>
    </row>
    <row r="13" ht="17.25" customHeight="1" spans="1:4">
      <c r="A13" s="232" t="s">
        <v>21</v>
      </c>
      <c r="B13" s="138"/>
      <c r="C13" s="89" t="s">
        <v>22</v>
      </c>
      <c r="D13" s="138">
        <v>7803690</v>
      </c>
    </row>
    <row r="14" ht="17.25" customHeight="1" spans="1:4">
      <c r="A14" s="232" t="s">
        <v>23</v>
      </c>
      <c r="B14" s="138"/>
      <c r="C14" s="89" t="s">
        <v>24</v>
      </c>
      <c r="D14" s="138">
        <v>4239240</v>
      </c>
    </row>
    <row r="15" ht="17.25" customHeight="1" spans="1:4">
      <c r="A15" s="232" t="s">
        <v>25</v>
      </c>
      <c r="B15" s="138">
        <v>1206000</v>
      </c>
      <c r="C15" s="89" t="s">
        <v>26</v>
      </c>
      <c r="D15" s="138"/>
    </row>
    <row r="16" ht="17.25" customHeight="1" spans="1:4">
      <c r="A16" s="205"/>
      <c r="B16" s="138"/>
      <c r="C16" s="89" t="s">
        <v>27</v>
      </c>
      <c r="D16" s="138"/>
    </row>
    <row r="17" ht="17.25" customHeight="1" spans="1:4">
      <c r="A17" s="233"/>
      <c r="B17" s="138"/>
      <c r="C17" s="89" t="s">
        <v>28</v>
      </c>
      <c r="D17" s="138"/>
    </row>
    <row r="18" ht="17.25" customHeight="1" spans="1:4">
      <c r="A18" s="233"/>
      <c r="B18" s="138"/>
      <c r="C18" s="89" t="s">
        <v>29</v>
      </c>
      <c r="D18" s="138"/>
    </row>
    <row r="19" ht="17.25" customHeight="1" spans="1:4">
      <c r="A19" s="233"/>
      <c r="B19" s="138"/>
      <c r="C19" s="89" t="s">
        <v>30</v>
      </c>
      <c r="D19" s="138"/>
    </row>
    <row r="20" ht="17.25" customHeight="1" spans="1:4">
      <c r="A20" s="233"/>
      <c r="B20" s="138"/>
      <c r="C20" s="89" t="s">
        <v>31</v>
      </c>
      <c r="D20" s="138"/>
    </row>
    <row r="21" ht="17.25" customHeight="1" spans="1:4">
      <c r="A21" s="233"/>
      <c r="B21" s="138"/>
      <c r="C21" s="89" t="s">
        <v>32</v>
      </c>
      <c r="D21" s="138">
        <v>6000</v>
      </c>
    </row>
    <row r="22" ht="17.25" customHeight="1" spans="1:4">
      <c r="A22" s="233"/>
      <c r="B22" s="138"/>
      <c r="C22" s="89" t="s">
        <v>33</v>
      </c>
      <c r="D22" s="138"/>
    </row>
    <row r="23" ht="17.25" customHeight="1" spans="1:4">
      <c r="A23" s="233"/>
      <c r="B23" s="138"/>
      <c r="C23" s="89" t="s">
        <v>34</v>
      </c>
      <c r="D23" s="138"/>
    </row>
    <row r="24" ht="17.25" customHeight="1" spans="1:4">
      <c r="A24" s="233"/>
      <c r="B24" s="138"/>
      <c r="C24" s="89" t="s">
        <v>35</v>
      </c>
      <c r="D24" s="138">
        <v>3419280</v>
      </c>
    </row>
    <row r="25" ht="17.25" customHeight="1" spans="1:4">
      <c r="A25" s="233"/>
      <c r="B25" s="138"/>
      <c r="C25" s="89" t="s">
        <v>36</v>
      </c>
      <c r="D25" s="138"/>
    </row>
    <row r="26" ht="17.25" customHeight="1" spans="1:4">
      <c r="A26" s="233"/>
      <c r="B26" s="138"/>
      <c r="C26" s="205" t="s">
        <v>37</v>
      </c>
      <c r="D26" s="138"/>
    </row>
    <row r="27" ht="17.25" customHeight="1" spans="1:4">
      <c r="A27" s="233"/>
      <c r="B27" s="138"/>
      <c r="C27" s="89" t="s">
        <v>38</v>
      </c>
      <c r="D27" s="138"/>
    </row>
    <row r="28" ht="16.5" customHeight="1" spans="1:4">
      <c r="A28" s="233"/>
      <c r="B28" s="138"/>
      <c r="C28" s="89" t="s">
        <v>39</v>
      </c>
      <c r="D28" s="138"/>
    </row>
    <row r="29" ht="16.5" customHeight="1" spans="1:4">
      <c r="A29" s="233"/>
      <c r="B29" s="138"/>
      <c r="C29" s="205" t="s">
        <v>40</v>
      </c>
      <c r="D29" s="138"/>
    </row>
    <row r="30" ht="17.25" customHeight="1" spans="1:4">
      <c r="A30" s="233"/>
      <c r="B30" s="138"/>
      <c r="C30" s="205" t="s">
        <v>41</v>
      </c>
      <c r="D30" s="138"/>
    </row>
    <row r="31" ht="17.25" customHeight="1" spans="1:4">
      <c r="A31" s="233"/>
      <c r="B31" s="138"/>
      <c r="C31" s="89" t="s">
        <v>42</v>
      </c>
      <c r="D31" s="138"/>
    </row>
    <row r="32" ht="16.5" customHeight="1" spans="1:4">
      <c r="A32" s="233" t="s">
        <v>43</v>
      </c>
      <c r="B32" s="138">
        <v>59857601.2</v>
      </c>
      <c r="C32" s="233" t="s">
        <v>44</v>
      </c>
      <c r="D32" s="138">
        <v>59857601.2</v>
      </c>
    </row>
    <row r="33" ht="16.5" customHeight="1" spans="1:4">
      <c r="A33" s="205" t="s">
        <v>45</v>
      </c>
      <c r="B33" s="138"/>
      <c r="C33" s="205" t="s">
        <v>46</v>
      </c>
      <c r="D33" s="138"/>
    </row>
    <row r="34" ht="16.5" customHeight="1" spans="1:4">
      <c r="A34" s="89" t="s">
        <v>47</v>
      </c>
      <c r="B34" s="138"/>
      <c r="C34" s="89" t="s">
        <v>47</v>
      </c>
      <c r="D34" s="138"/>
    </row>
    <row r="35" ht="16.5" customHeight="1" spans="1:4">
      <c r="A35" s="89" t="s">
        <v>48</v>
      </c>
      <c r="B35" s="138"/>
      <c r="C35" s="89" t="s">
        <v>49</v>
      </c>
      <c r="D35" s="138"/>
    </row>
    <row r="36" ht="16.5" customHeight="1" spans="1:4">
      <c r="A36" s="234" t="s">
        <v>50</v>
      </c>
      <c r="B36" s="138">
        <v>59857601.2</v>
      </c>
      <c r="C36" s="234" t="s">
        <v>51</v>
      </c>
      <c r="D36" s="138">
        <v>59857601.2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J1" workbookViewId="0">
      <pane ySplit="1" topLeftCell="A2" activePane="bottomLeft" state="frozen"/>
      <selection/>
      <selection pane="bottomLeft" activeCell="L12" sqref="L12"/>
    </sheetView>
  </sheetViews>
  <sheetFormatPr defaultColWidth="8.57272727272727" defaultRowHeight="12.75" customHeight="1"/>
  <cols>
    <col min="1" max="1" width="15.8909090909091" customWidth="1"/>
    <col min="2" max="2" width="35" customWidth="1"/>
    <col min="3" max="19" width="22" customWidth="1"/>
  </cols>
  <sheetData>
    <row r="1" ht="17.25" customHeight="1" spans="1:1">
      <c r="A1" s="122" t="s">
        <v>52</v>
      </c>
    </row>
    <row r="2" ht="41.25" customHeight="1" spans="1:19">
      <c r="A2" s="223" t="str">
        <f>"2025"&amp;"年部门收入预算表"</f>
        <v>2025年部门收入预算表</v>
      </c>
      <c r="B2" s="224"/>
      <c r="C2" s="224"/>
      <c r="D2" s="224"/>
      <c r="E2" s="224"/>
      <c r="F2" s="224"/>
      <c r="G2" s="224"/>
      <c r="H2" s="224"/>
      <c r="I2" s="224"/>
      <c r="J2" s="224"/>
      <c r="K2" s="224"/>
      <c r="L2" s="224"/>
      <c r="M2" s="224"/>
      <c r="N2" s="224"/>
      <c r="O2" s="224"/>
      <c r="P2" s="224"/>
      <c r="Q2" s="224"/>
      <c r="R2" s="224"/>
      <c r="S2" s="225"/>
    </row>
    <row r="3" ht="17.25" customHeight="1" spans="1:19">
      <c r="A3" s="226" t="str">
        <f>"单位名称："&amp;"云南省昆明市东川区高级中学"</f>
        <v>单位名称：云南省昆明市东川区高级中学</v>
      </c>
      <c r="B3" s="228"/>
      <c r="C3" s="228"/>
      <c r="D3" s="228"/>
      <c r="E3" s="228"/>
      <c r="F3" s="228"/>
      <c r="G3" s="228"/>
      <c r="H3" s="228"/>
      <c r="I3" s="228"/>
      <c r="J3" s="228"/>
      <c r="K3" s="228"/>
      <c r="L3" s="228"/>
      <c r="M3" s="228"/>
      <c r="N3" s="228"/>
      <c r="O3" s="228"/>
      <c r="P3" s="228"/>
      <c r="Q3" s="228"/>
      <c r="R3" s="228"/>
      <c r="S3" s="229" t="s">
        <v>1</v>
      </c>
    </row>
    <row r="4" ht="21.75" customHeight="1" spans="1:19">
      <c r="A4" s="250" t="s">
        <v>53</v>
      </c>
      <c r="B4" s="251" t="s">
        <v>54</v>
      </c>
      <c r="C4" s="251" t="s">
        <v>55</v>
      </c>
      <c r="D4" s="252" t="s">
        <v>56</v>
      </c>
      <c r="E4" s="252"/>
      <c r="F4" s="252"/>
      <c r="G4" s="252"/>
      <c r="H4" s="252"/>
      <c r="I4" s="190"/>
      <c r="J4" s="252"/>
      <c r="K4" s="252"/>
      <c r="L4" s="252"/>
      <c r="M4" s="252"/>
      <c r="N4" s="258"/>
      <c r="O4" s="252" t="s">
        <v>45</v>
      </c>
      <c r="P4" s="252"/>
      <c r="Q4" s="252"/>
      <c r="R4" s="252"/>
      <c r="S4" s="258"/>
    </row>
    <row r="5" ht="27" customHeight="1" spans="1:19">
      <c r="A5" s="253"/>
      <c r="B5" s="254"/>
      <c r="C5" s="254"/>
      <c r="D5" s="254" t="s">
        <v>57</v>
      </c>
      <c r="E5" s="254" t="s">
        <v>58</v>
      </c>
      <c r="F5" s="254" t="s">
        <v>59</v>
      </c>
      <c r="G5" s="254" t="s">
        <v>60</v>
      </c>
      <c r="H5" s="254" t="s">
        <v>61</v>
      </c>
      <c r="I5" s="259" t="s">
        <v>62</v>
      </c>
      <c r="J5" s="260"/>
      <c r="K5" s="260"/>
      <c r="L5" s="260"/>
      <c r="M5" s="260"/>
      <c r="N5" s="261"/>
      <c r="O5" s="254" t="s">
        <v>57</v>
      </c>
      <c r="P5" s="254" t="s">
        <v>58</v>
      </c>
      <c r="Q5" s="254" t="s">
        <v>59</v>
      </c>
      <c r="R5" s="254" t="s">
        <v>60</v>
      </c>
      <c r="S5" s="254" t="s">
        <v>63</v>
      </c>
    </row>
    <row r="6" ht="30" customHeight="1" spans="1:19">
      <c r="A6" s="255"/>
      <c r="B6" s="164"/>
      <c r="C6" s="174"/>
      <c r="D6" s="174"/>
      <c r="E6" s="174"/>
      <c r="F6" s="174"/>
      <c r="G6" s="174"/>
      <c r="H6" s="174"/>
      <c r="I6" s="128" t="s">
        <v>57</v>
      </c>
      <c r="J6" s="261" t="s">
        <v>64</v>
      </c>
      <c r="K6" s="261" t="s">
        <v>65</v>
      </c>
      <c r="L6" s="261" t="s">
        <v>66</v>
      </c>
      <c r="M6" s="261" t="s">
        <v>67</v>
      </c>
      <c r="N6" s="261" t="s">
        <v>68</v>
      </c>
      <c r="O6" s="262"/>
      <c r="P6" s="262"/>
      <c r="Q6" s="262"/>
      <c r="R6" s="262"/>
      <c r="S6" s="174"/>
    </row>
    <row r="7" ht="15" customHeight="1" spans="1:19">
      <c r="A7" s="256">
        <v>1</v>
      </c>
      <c r="B7" s="256">
        <v>2</v>
      </c>
      <c r="C7" s="256">
        <v>3</v>
      </c>
      <c r="D7" s="256">
        <v>4</v>
      </c>
      <c r="E7" s="256">
        <v>5</v>
      </c>
      <c r="F7" s="256">
        <v>6</v>
      </c>
      <c r="G7" s="256">
        <v>7</v>
      </c>
      <c r="H7" s="256">
        <v>8</v>
      </c>
      <c r="I7" s="128">
        <v>9</v>
      </c>
      <c r="J7" s="256">
        <v>10</v>
      </c>
      <c r="K7" s="256">
        <v>11</v>
      </c>
      <c r="L7" s="256">
        <v>12</v>
      </c>
      <c r="M7" s="256">
        <v>13</v>
      </c>
      <c r="N7" s="256">
        <v>14</v>
      </c>
      <c r="O7" s="256">
        <v>15</v>
      </c>
      <c r="P7" s="256">
        <v>16</v>
      </c>
      <c r="Q7" s="256">
        <v>17</v>
      </c>
      <c r="R7" s="256">
        <v>18</v>
      </c>
      <c r="S7" s="256">
        <v>19</v>
      </c>
    </row>
    <row r="8" ht="18" customHeight="1" spans="1:19">
      <c r="A8" s="74" t="s">
        <v>69</v>
      </c>
      <c r="B8" s="74" t="s">
        <v>70</v>
      </c>
      <c r="C8" s="138">
        <v>59857601.2</v>
      </c>
      <c r="D8" s="138">
        <v>59857601.2</v>
      </c>
      <c r="E8" s="138">
        <v>53851601.2</v>
      </c>
      <c r="F8" s="138"/>
      <c r="G8" s="138"/>
      <c r="H8" s="138">
        <v>4800000</v>
      </c>
      <c r="I8" s="138">
        <v>1206000</v>
      </c>
      <c r="J8" s="138"/>
      <c r="K8" s="138"/>
      <c r="L8" s="138"/>
      <c r="M8" s="138"/>
      <c r="N8" s="138">
        <v>1206000</v>
      </c>
      <c r="O8" s="138"/>
      <c r="P8" s="138"/>
      <c r="Q8" s="138"/>
      <c r="R8" s="138"/>
      <c r="S8" s="138"/>
    </row>
    <row r="9" ht="18" customHeight="1" spans="1:19">
      <c r="A9" s="107" t="s">
        <v>55</v>
      </c>
      <c r="B9" s="257"/>
      <c r="C9" s="138">
        <v>59857601.2</v>
      </c>
      <c r="D9" s="138">
        <v>59857601.2</v>
      </c>
      <c r="E9" s="138">
        <v>53851601.2</v>
      </c>
      <c r="F9" s="138"/>
      <c r="G9" s="138"/>
      <c r="H9" s="138">
        <v>4800000</v>
      </c>
      <c r="I9" s="138">
        <v>1206000</v>
      </c>
      <c r="J9" s="138"/>
      <c r="K9" s="138"/>
      <c r="L9" s="138"/>
      <c r="M9" s="138"/>
      <c r="N9" s="138">
        <v>1206000</v>
      </c>
      <c r="O9" s="138"/>
      <c r="P9" s="138"/>
      <c r="Q9" s="138"/>
      <c r="R9" s="138"/>
      <c r="S9" s="13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opLeftCell="G1" workbookViewId="0">
      <pane ySplit="1" topLeftCell="A2" activePane="bottomLeft" state="frozen"/>
      <selection/>
      <selection pane="bottomLeft" activeCell="I10" sqref="I10"/>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ht="17.25" customHeight="1" spans="1:1">
      <c r="A1" s="104" t="s">
        <v>71</v>
      </c>
    </row>
    <row r="2" ht="41.25" customHeight="1" spans="1:15">
      <c r="A2" s="223" t="str">
        <f>"2025"&amp;"年部门支出预算表"</f>
        <v>2025年部门支出预算表</v>
      </c>
      <c r="B2" s="224"/>
      <c r="C2" s="224"/>
      <c r="D2" s="224"/>
      <c r="E2" s="224"/>
      <c r="F2" s="224"/>
      <c r="G2" s="224"/>
      <c r="H2" s="224"/>
      <c r="I2" s="224"/>
      <c r="J2" s="224"/>
      <c r="K2" s="224"/>
      <c r="L2" s="224"/>
      <c r="M2" s="224"/>
      <c r="N2" s="224"/>
      <c r="O2" s="225"/>
    </row>
    <row r="3" ht="17.25" customHeight="1" spans="1:15">
      <c r="A3" s="226" t="str">
        <f>"单位名称："&amp;"云南省昆明市东川区高级中学"</f>
        <v>单位名称：云南省昆明市东川区高级中学</v>
      </c>
      <c r="B3" s="228"/>
      <c r="C3" s="228"/>
      <c r="D3" s="228"/>
      <c r="E3" s="228"/>
      <c r="F3" s="228"/>
      <c r="G3" s="228"/>
      <c r="H3" s="228"/>
      <c r="I3" s="228"/>
      <c r="J3" s="228"/>
      <c r="K3" s="228"/>
      <c r="L3" s="228"/>
      <c r="M3" s="228"/>
      <c r="N3" s="228"/>
      <c r="O3" s="229" t="s">
        <v>1</v>
      </c>
    </row>
    <row r="4" ht="27" customHeight="1" spans="1:15">
      <c r="A4" s="236" t="s">
        <v>72</v>
      </c>
      <c r="B4" s="236" t="s">
        <v>73</v>
      </c>
      <c r="C4" s="236" t="s">
        <v>55</v>
      </c>
      <c r="D4" s="237" t="s">
        <v>58</v>
      </c>
      <c r="E4" s="238"/>
      <c r="F4" s="239"/>
      <c r="G4" s="240" t="s">
        <v>59</v>
      </c>
      <c r="H4" s="240" t="s">
        <v>60</v>
      </c>
      <c r="I4" s="240" t="s">
        <v>74</v>
      </c>
      <c r="J4" s="237" t="s">
        <v>62</v>
      </c>
      <c r="K4" s="238"/>
      <c r="L4" s="238"/>
      <c r="M4" s="238"/>
      <c r="N4" s="247"/>
      <c r="O4" s="248"/>
    </row>
    <row r="5" ht="42" customHeight="1" spans="1:15">
      <c r="A5" s="241"/>
      <c r="B5" s="241"/>
      <c r="C5" s="242"/>
      <c r="D5" s="243" t="s">
        <v>57</v>
      </c>
      <c r="E5" s="243" t="s">
        <v>75</v>
      </c>
      <c r="F5" s="243" t="s">
        <v>76</v>
      </c>
      <c r="G5" s="242"/>
      <c r="H5" s="242"/>
      <c r="I5" s="249"/>
      <c r="J5" s="243" t="s">
        <v>57</v>
      </c>
      <c r="K5" s="230" t="s">
        <v>77</v>
      </c>
      <c r="L5" s="230" t="s">
        <v>78</v>
      </c>
      <c r="M5" s="230" t="s">
        <v>79</v>
      </c>
      <c r="N5" s="230" t="s">
        <v>80</v>
      </c>
      <c r="O5" s="230" t="s">
        <v>81</v>
      </c>
    </row>
    <row r="6" ht="18" customHeight="1" spans="1:15">
      <c r="A6" s="110" t="s">
        <v>82</v>
      </c>
      <c r="B6" s="110" t="s">
        <v>83</v>
      </c>
      <c r="C6" s="110" t="s">
        <v>84</v>
      </c>
      <c r="D6" s="113" t="s">
        <v>85</v>
      </c>
      <c r="E6" s="113" t="s">
        <v>86</v>
      </c>
      <c r="F6" s="113" t="s">
        <v>87</v>
      </c>
      <c r="G6" s="113" t="s">
        <v>88</v>
      </c>
      <c r="H6" s="113" t="s">
        <v>89</v>
      </c>
      <c r="I6" s="113" t="s">
        <v>90</v>
      </c>
      <c r="J6" s="113" t="s">
        <v>91</v>
      </c>
      <c r="K6" s="113" t="s">
        <v>92</v>
      </c>
      <c r="L6" s="113" t="s">
        <v>93</v>
      </c>
      <c r="M6" s="113" t="s">
        <v>94</v>
      </c>
      <c r="N6" s="110" t="s">
        <v>95</v>
      </c>
      <c r="O6" s="113" t="s">
        <v>96</v>
      </c>
    </row>
    <row r="7" ht="21" customHeight="1" spans="1:15">
      <c r="A7" s="114" t="s">
        <v>97</v>
      </c>
      <c r="B7" s="114" t="s">
        <v>98</v>
      </c>
      <c r="C7" s="138">
        <v>44389391.2</v>
      </c>
      <c r="D7" s="138">
        <v>38389391.2</v>
      </c>
      <c r="E7" s="138">
        <v>38389391.2</v>
      </c>
      <c r="F7" s="138"/>
      <c r="G7" s="138"/>
      <c r="H7" s="138"/>
      <c r="I7" s="138">
        <v>4800000</v>
      </c>
      <c r="J7" s="138">
        <v>1200000</v>
      </c>
      <c r="K7" s="138"/>
      <c r="L7" s="138"/>
      <c r="M7" s="138"/>
      <c r="N7" s="138"/>
      <c r="O7" s="138">
        <v>1200000</v>
      </c>
    </row>
    <row r="8" ht="21" customHeight="1" spans="1:15">
      <c r="A8" s="244" t="s">
        <v>99</v>
      </c>
      <c r="B8" s="244" t="s">
        <v>100</v>
      </c>
      <c r="C8" s="138">
        <v>44389391.2</v>
      </c>
      <c r="D8" s="138">
        <v>38389391.2</v>
      </c>
      <c r="E8" s="138">
        <v>38389391.2</v>
      </c>
      <c r="F8" s="138"/>
      <c r="G8" s="138"/>
      <c r="H8" s="138"/>
      <c r="I8" s="138">
        <v>4800000</v>
      </c>
      <c r="J8" s="138">
        <v>1200000</v>
      </c>
      <c r="K8" s="138"/>
      <c r="L8" s="138"/>
      <c r="M8" s="138"/>
      <c r="N8" s="138"/>
      <c r="O8" s="138">
        <v>1200000</v>
      </c>
    </row>
    <row r="9" ht="21" customHeight="1" spans="1:15">
      <c r="A9" s="245" t="s">
        <v>101</v>
      </c>
      <c r="B9" s="245" t="s">
        <v>102</v>
      </c>
      <c r="C9" s="138">
        <v>19037587.2</v>
      </c>
      <c r="D9" s="138">
        <v>19037587.2</v>
      </c>
      <c r="E9" s="138">
        <v>19037587.2</v>
      </c>
      <c r="F9" s="138"/>
      <c r="G9" s="138"/>
      <c r="H9" s="138"/>
      <c r="I9" s="138"/>
      <c r="J9" s="138"/>
      <c r="K9" s="138"/>
      <c r="L9" s="138"/>
      <c r="M9" s="138"/>
      <c r="N9" s="138"/>
      <c r="O9" s="138"/>
    </row>
    <row r="10" ht="21" customHeight="1" spans="1:15">
      <c r="A10" s="245" t="s">
        <v>103</v>
      </c>
      <c r="B10" s="245" t="s">
        <v>104</v>
      </c>
      <c r="C10" s="138">
        <v>24151804</v>
      </c>
      <c r="D10" s="138">
        <v>19351804</v>
      </c>
      <c r="E10" s="138">
        <v>19351804</v>
      </c>
      <c r="F10" s="138"/>
      <c r="G10" s="138"/>
      <c r="H10" s="138"/>
      <c r="I10" s="138">
        <v>4800000</v>
      </c>
      <c r="J10" s="138"/>
      <c r="K10" s="138"/>
      <c r="L10" s="138"/>
      <c r="M10" s="138"/>
      <c r="N10" s="138"/>
      <c r="O10" s="138"/>
    </row>
    <row r="11" ht="21" customHeight="1" spans="1:15">
      <c r="A11" s="245" t="s">
        <v>105</v>
      </c>
      <c r="B11" s="245" t="s">
        <v>106</v>
      </c>
      <c r="C11" s="138">
        <v>1200000</v>
      </c>
      <c r="D11" s="138"/>
      <c r="E11" s="138"/>
      <c r="F11" s="138"/>
      <c r="G11" s="138"/>
      <c r="H11" s="138"/>
      <c r="I11" s="138"/>
      <c r="J11" s="138">
        <v>1200000</v>
      </c>
      <c r="K11" s="138"/>
      <c r="L11" s="138"/>
      <c r="M11" s="138"/>
      <c r="N11" s="138"/>
      <c r="O11" s="138">
        <v>1200000</v>
      </c>
    </row>
    <row r="12" ht="21" customHeight="1" spans="1:15">
      <c r="A12" s="114" t="s">
        <v>107</v>
      </c>
      <c r="B12" s="114" t="s">
        <v>108</v>
      </c>
      <c r="C12" s="138">
        <v>7803690</v>
      </c>
      <c r="D12" s="138">
        <v>7803690</v>
      </c>
      <c r="E12" s="138">
        <v>7803690</v>
      </c>
      <c r="F12" s="138"/>
      <c r="G12" s="138"/>
      <c r="H12" s="138"/>
      <c r="I12" s="138"/>
      <c r="J12" s="138"/>
      <c r="K12" s="138"/>
      <c r="L12" s="138"/>
      <c r="M12" s="138"/>
      <c r="N12" s="138"/>
      <c r="O12" s="138"/>
    </row>
    <row r="13" ht="21" customHeight="1" spans="1:15">
      <c r="A13" s="244" t="s">
        <v>109</v>
      </c>
      <c r="B13" s="244" t="s">
        <v>110</v>
      </c>
      <c r="C13" s="138">
        <v>7633760</v>
      </c>
      <c r="D13" s="138">
        <v>7633760</v>
      </c>
      <c r="E13" s="138">
        <v>7633760</v>
      </c>
      <c r="F13" s="138"/>
      <c r="G13" s="138"/>
      <c r="H13" s="138"/>
      <c r="I13" s="138"/>
      <c r="J13" s="138"/>
      <c r="K13" s="138"/>
      <c r="L13" s="138"/>
      <c r="M13" s="138"/>
      <c r="N13" s="138"/>
      <c r="O13" s="138"/>
    </row>
    <row r="14" ht="21" customHeight="1" spans="1:15">
      <c r="A14" s="245" t="s">
        <v>111</v>
      </c>
      <c r="B14" s="245" t="s">
        <v>112</v>
      </c>
      <c r="C14" s="138">
        <v>1910400</v>
      </c>
      <c r="D14" s="138">
        <v>1910400</v>
      </c>
      <c r="E14" s="138">
        <v>1910400</v>
      </c>
      <c r="F14" s="138"/>
      <c r="G14" s="138"/>
      <c r="H14" s="138"/>
      <c r="I14" s="138"/>
      <c r="J14" s="138"/>
      <c r="K14" s="138"/>
      <c r="L14" s="138"/>
      <c r="M14" s="138"/>
      <c r="N14" s="138"/>
      <c r="O14" s="138"/>
    </row>
    <row r="15" ht="21" customHeight="1" spans="1:15">
      <c r="A15" s="245" t="s">
        <v>113</v>
      </c>
      <c r="B15" s="245" t="s">
        <v>114</v>
      </c>
      <c r="C15" s="138">
        <v>4520640</v>
      </c>
      <c r="D15" s="138">
        <v>4520640</v>
      </c>
      <c r="E15" s="138">
        <v>4520640</v>
      </c>
      <c r="F15" s="138"/>
      <c r="G15" s="138"/>
      <c r="H15" s="138"/>
      <c r="I15" s="138"/>
      <c r="J15" s="138"/>
      <c r="K15" s="138"/>
      <c r="L15" s="138"/>
      <c r="M15" s="138"/>
      <c r="N15" s="138"/>
      <c r="O15" s="138"/>
    </row>
    <row r="16" ht="21" customHeight="1" spans="1:15">
      <c r="A16" s="245" t="s">
        <v>115</v>
      </c>
      <c r="B16" s="245" t="s">
        <v>116</v>
      </c>
      <c r="C16" s="138">
        <v>1202720</v>
      </c>
      <c r="D16" s="138">
        <v>1202720</v>
      </c>
      <c r="E16" s="138">
        <v>1202720</v>
      </c>
      <c r="F16" s="138"/>
      <c r="G16" s="138"/>
      <c r="H16" s="138"/>
      <c r="I16" s="138"/>
      <c r="J16" s="138"/>
      <c r="K16" s="138"/>
      <c r="L16" s="138"/>
      <c r="M16" s="138"/>
      <c r="N16" s="138"/>
      <c r="O16" s="138"/>
    </row>
    <row r="17" ht="21" customHeight="1" spans="1:15">
      <c r="A17" s="244" t="s">
        <v>117</v>
      </c>
      <c r="B17" s="244" t="s">
        <v>118</v>
      </c>
      <c r="C17" s="138">
        <v>169930</v>
      </c>
      <c r="D17" s="138">
        <v>169930</v>
      </c>
      <c r="E17" s="138">
        <v>169930</v>
      </c>
      <c r="F17" s="138"/>
      <c r="G17" s="138"/>
      <c r="H17" s="138"/>
      <c r="I17" s="138"/>
      <c r="J17" s="138"/>
      <c r="K17" s="138"/>
      <c r="L17" s="138"/>
      <c r="M17" s="138"/>
      <c r="N17" s="138"/>
      <c r="O17" s="138"/>
    </row>
    <row r="18" ht="21" customHeight="1" spans="1:15">
      <c r="A18" s="245" t="s">
        <v>119</v>
      </c>
      <c r="B18" s="245" t="s">
        <v>120</v>
      </c>
      <c r="C18" s="138">
        <v>65810</v>
      </c>
      <c r="D18" s="138">
        <v>65810</v>
      </c>
      <c r="E18" s="138">
        <v>65810</v>
      </c>
      <c r="F18" s="138"/>
      <c r="G18" s="138"/>
      <c r="H18" s="138"/>
      <c r="I18" s="138"/>
      <c r="J18" s="138"/>
      <c r="K18" s="138"/>
      <c r="L18" s="138"/>
      <c r="M18" s="138"/>
      <c r="N18" s="138"/>
      <c r="O18" s="138"/>
    </row>
    <row r="19" ht="21" customHeight="1" spans="1:15">
      <c r="A19" s="245" t="s">
        <v>121</v>
      </c>
      <c r="B19" s="245" t="s">
        <v>122</v>
      </c>
      <c r="C19" s="138">
        <v>104120</v>
      </c>
      <c r="D19" s="138">
        <v>104120</v>
      </c>
      <c r="E19" s="138">
        <v>104120</v>
      </c>
      <c r="F19" s="138"/>
      <c r="G19" s="138"/>
      <c r="H19" s="138"/>
      <c r="I19" s="138"/>
      <c r="J19" s="138"/>
      <c r="K19" s="138"/>
      <c r="L19" s="138"/>
      <c r="M19" s="138"/>
      <c r="N19" s="138"/>
      <c r="O19" s="138"/>
    </row>
    <row r="20" ht="21" customHeight="1" spans="1:15">
      <c r="A20" s="114" t="s">
        <v>123</v>
      </c>
      <c r="B20" s="114" t="s">
        <v>124</v>
      </c>
      <c r="C20" s="138">
        <v>4239240</v>
      </c>
      <c r="D20" s="138">
        <v>4239240</v>
      </c>
      <c r="E20" s="138">
        <v>4239240</v>
      </c>
      <c r="F20" s="138"/>
      <c r="G20" s="138"/>
      <c r="H20" s="138"/>
      <c r="I20" s="138"/>
      <c r="J20" s="138"/>
      <c r="K20" s="138"/>
      <c r="L20" s="138"/>
      <c r="M20" s="138"/>
      <c r="N20" s="138"/>
      <c r="O20" s="138"/>
    </row>
    <row r="21" ht="21" customHeight="1" spans="1:15">
      <c r="A21" s="244" t="s">
        <v>125</v>
      </c>
      <c r="B21" s="244" t="s">
        <v>126</v>
      </c>
      <c r="C21" s="138">
        <v>4239240</v>
      </c>
      <c r="D21" s="138">
        <v>4239240</v>
      </c>
      <c r="E21" s="138">
        <v>4239240</v>
      </c>
      <c r="F21" s="138"/>
      <c r="G21" s="138"/>
      <c r="H21" s="138"/>
      <c r="I21" s="138"/>
      <c r="J21" s="138"/>
      <c r="K21" s="138"/>
      <c r="L21" s="138"/>
      <c r="M21" s="138"/>
      <c r="N21" s="138"/>
      <c r="O21" s="138"/>
    </row>
    <row r="22" ht="21" customHeight="1" spans="1:15">
      <c r="A22" s="245" t="s">
        <v>127</v>
      </c>
      <c r="B22" s="245" t="s">
        <v>128</v>
      </c>
      <c r="C22" s="138">
        <v>2259000</v>
      </c>
      <c r="D22" s="138">
        <v>2259000</v>
      </c>
      <c r="E22" s="138">
        <v>2259000</v>
      </c>
      <c r="F22" s="138"/>
      <c r="G22" s="138"/>
      <c r="H22" s="138"/>
      <c r="I22" s="138"/>
      <c r="J22" s="138"/>
      <c r="K22" s="138"/>
      <c r="L22" s="138"/>
      <c r="M22" s="138"/>
      <c r="N22" s="138"/>
      <c r="O22" s="138"/>
    </row>
    <row r="23" ht="21" customHeight="1" spans="1:15">
      <c r="A23" s="245" t="s">
        <v>129</v>
      </c>
      <c r="B23" s="245" t="s">
        <v>130</v>
      </c>
      <c r="C23" s="138">
        <v>1875120</v>
      </c>
      <c r="D23" s="138">
        <v>1875120</v>
      </c>
      <c r="E23" s="138">
        <v>1875120</v>
      </c>
      <c r="F23" s="138"/>
      <c r="G23" s="138"/>
      <c r="H23" s="138"/>
      <c r="I23" s="138"/>
      <c r="J23" s="138"/>
      <c r="K23" s="138"/>
      <c r="L23" s="138"/>
      <c r="M23" s="138"/>
      <c r="N23" s="138"/>
      <c r="O23" s="138"/>
    </row>
    <row r="24" ht="21" customHeight="1" spans="1:15">
      <c r="A24" s="245" t="s">
        <v>131</v>
      </c>
      <c r="B24" s="245" t="s">
        <v>132</v>
      </c>
      <c r="C24" s="138">
        <v>105120</v>
      </c>
      <c r="D24" s="138">
        <v>105120</v>
      </c>
      <c r="E24" s="138">
        <v>105120</v>
      </c>
      <c r="F24" s="138"/>
      <c r="G24" s="138"/>
      <c r="H24" s="138"/>
      <c r="I24" s="138"/>
      <c r="J24" s="138"/>
      <c r="K24" s="138"/>
      <c r="L24" s="138"/>
      <c r="M24" s="138"/>
      <c r="N24" s="138"/>
      <c r="O24" s="138"/>
    </row>
    <row r="25" ht="21" customHeight="1" spans="1:15">
      <c r="A25" s="114" t="s">
        <v>133</v>
      </c>
      <c r="B25" s="114" t="s">
        <v>134</v>
      </c>
      <c r="C25" s="138">
        <v>6000</v>
      </c>
      <c r="D25" s="138"/>
      <c r="E25" s="138"/>
      <c r="F25" s="138"/>
      <c r="G25" s="138"/>
      <c r="H25" s="138"/>
      <c r="I25" s="138"/>
      <c r="J25" s="138">
        <v>6000</v>
      </c>
      <c r="K25" s="138"/>
      <c r="L25" s="138"/>
      <c r="M25" s="138"/>
      <c r="N25" s="138"/>
      <c r="O25" s="138">
        <v>6000</v>
      </c>
    </row>
    <row r="26" ht="21" customHeight="1" spans="1:15">
      <c r="A26" s="244" t="s">
        <v>135</v>
      </c>
      <c r="B26" s="244" t="s">
        <v>136</v>
      </c>
      <c r="C26" s="138">
        <v>6000</v>
      </c>
      <c r="D26" s="138"/>
      <c r="E26" s="138"/>
      <c r="F26" s="138"/>
      <c r="G26" s="138"/>
      <c r="H26" s="138"/>
      <c r="I26" s="138"/>
      <c r="J26" s="138">
        <v>6000</v>
      </c>
      <c r="K26" s="138"/>
      <c r="L26" s="138"/>
      <c r="M26" s="138"/>
      <c r="N26" s="138"/>
      <c r="O26" s="138">
        <v>6000</v>
      </c>
    </row>
    <row r="27" ht="21" customHeight="1" spans="1:15">
      <c r="A27" s="245" t="s">
        <v>137</v>
      </c>
      <c r="B27" s="245" t="s">
        <v>136</v>
      </c>
      <c r="C27" s="138">
        <v>6000</v>
      </c>
      <c r="D27" s="138"/>
      <c r="E27" s="138"/>
      <c r="F27" s="138"/>
      <c r="G27" s="138"/>
      <c r="H27" s="138"/>
      <c r="I27" s="138"/>
      <c r="J27" s="138">
        <v>6000</v>
      </c>
      <c r="K27" s="138"/>
      <c r="L27" s="138"/>
      <c r="M27" s="138"/>
      <c r="N27" s="138"/>
      <c r="O27" s="138">
        <v>6000</v>
      </c>
    </row>
    <row r="28" ht="21" customHeight="1" spans="1:15">
      <c r="A28" s="114" t="s">
        <v>138</v>
      </c>
      <c r="B28" s="114" t="s">
        <v>139</v>
      </c>
      <c r="C28" s="138">
        <v>3419280</v>
      </c>
      <c r="D28" s="138">
        <v>3419280</v>
      </c>
      <c r="E28" s="138">
        <v>3419280</v>
      </c>
      <c r="F28" s="138"/>
      <c r="G28" s="138"/>
      <c r="H28" s="138"/>
      <c r="I28" s="138"/>
      <c r="J28" s="138"/>
      <c r="K28" s="138"/>
      <c r="L28" s="138"/>
      <c r="M28" s="138"/>
      <c r="N28" s="138"/>
      <c r="O28" s="138"/>
    </row>
    <row r="29" ht="21" customHeight="1" spans="1:15">
      <c r="A29" s="244" t="s">
        <v>140</v>
      </c>
      <c r="B29" s="244" t="s">
        <v>141</v>
      </c>
      <c r="C29" s="138">
        <v>3419280</v>
      </c>
      <c r="D29" s="138">
        <v>3419280</v>
      </c>
      <c r="E29" s="138">
        <v>3419280</v>
      </c>
      <c r="F29" s="138"/>
      <c r="G29" s="138"/>
      <c r="H29" s="138"/>
      <c r="I29" s="138"/>
      <c r="J29" s="138"/>
      <c r="K29" s="138"/>
      <c r="L29" s="138"/>
      <c r="M29" s="138"/>
      <c r="N29" s="138"/>
      <c r="O29" s="138"/>
    </row>
    <row r="30" ht="21" customHeight="1" spans="1:15">
      <c r="A30" s="245" t="s">
        <v>142</v>
      </c>
      <c r="B30" s="245" t="s">
        <v>143</v>
      </c>
      <c r="C30" s="138">
        <v>3419280</v>
      </c>
      <c r="D30" s="138">
        <v>3419280</v>
      </c>
      <c r="E30" s="138">
        <v>3419280</v>
      </c>
      <c r="F30" s="138"/>
      <c r="G30" s="138"/>
      <c r="H30" s="138"/>
      <c r="I30" s="138"/>
      <c r="J30" s="138"/>
      <c r="K30" s="138"/>
      <c r="L30" s="138"/>
      <c r="M30" s="138"/>
      <c r="N30" s="138"/>
      <c r="O30" s="138"/>
    </row>
    <row r="31" ht="21" customHeight="1" spans="1:15">
      <c r="A31" s="246" t="s">
        <v>55</v>
      </c>
      <c r="B31" s="92"/>
      <c r="C31" s="138">
        <v>59857601.2</v>
      </c>
      <c r="D31" s="138">
        <v>53851601.2</v>
      </c>
      <c r="E31" s="138">
        <v>53851601.2</v>
      </c>
      <c r="F31" s="138"/>
      <c r="G31" s="138"/>
      <c r="H31" s="138"/>
      <c r="I31" s="138">
        <v>4800000</v>
      </c>
      <c r="J31" s="138">
        <v>1206000</v>
      </c>
      <c r="K31" s="138"/>
      <c r="L31" s="138"/>
      <c r="M31" s="138"/>
      <c r="N31" s="138"/>
      <c r="O31" s="138">
        <v>1206000</v>
      </c>
    </row>
  </sheetData>
  <mergeCells count="12">
    <mergeCell ref="A1:O1"/>
    <mergeCell ref="A2:O2"/>
    <mergeCell ref="A3:B3"/>
    <mergeCell ref="D4:F4"/>
    <mergeCell ref="J4:O4"/>
    <mergeCell ref="A31:B3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9" activePane="bottomLeft" state="frozen"/>
      <selection/>
      <selection pane="bottomLeft" activeCell="C25" sqref="C25"/>
    </sheetView>
  </sheetViews>
  <sheetFormatPr defaultColWidth="8.57272727272727" defaultRowHeight="12.75" customHeight="1" outlineLevelCol="3"/>
  <cols>
    <col min="1" max="4" width="35.5727272727273" customWidth="1"/>
  </cols>
  <sheetData>
    <row r="1" ht="15" customHeight="1" spans="1:4">
      <c r="A1" s="100"/>
      <c r="B1" s="104"/>
      <c r="C1" s="104"/>
      <c r="D1" s="104" t="s">
        <v>144</v>
      </c>
    </row>
    <row r="2" ht="41.25" customHeight="1" spans="1:4">
      <c r="A2" s="223" t="str">
        <f>"2025"&amp;"年部门财政拨款收支预算总表"</f>
        <v>2025年部门财政拨款收支预算总表</v>
      </c>
      <c r="B2" s="224"/>
      <c r="C2" s="224"/>
      <c r="D2" s="225"/>
    </row>
    <row r="3" ht="17.25" customHeight="1" spans="1:4">
      <c r="A3" s="226" t="str">
        <f>"单位名称："&amp;"云南省昆明市东川区高级中学"</f>
        <v>单位名称：云南省昆明市东川区高级中学</v>
      </c>
      <c r="B3" s="227"/>
      <c r="C3" s="228"/>
      <c r="D3" s="229" t="s">
        <v>1</v>
      </c>
    </row>
    <row r="4" ht="17.25" customHeight="1" spans="1:4">
      <c r="A4" s="230" t="s">
        <v>2</v>
      </c>
      <c r="B4" s="231"/>
      <c r="C4" s="230" t="s">
        <v>3</v>
      </c>
      <c r="D4" s="231"/>
    </row>
    <row r="5" ht="18.75" customHeight="1" spans="1:4">
      <c r="A5" s="230" t="s">
        <v>4</v>
      </c>
      <c r="B5" s="230" t="s">
        <v>5</v>
      </c>
      <c r="C5" s="230" t="s">
        <v>6</v>
      </c>
      <c r="D5" s="230" t="s">
        <v>5</v>
      </c>
    </row>
    <row r="6" ht="16.5" customHeight="1" spans="1:4">
      <c r="A6" s="232" t="s">
        <v>145</v>
      </c>
      <c r="B6" s="138">
        <v>53851601.2</v>
      </c>
      <c r="C6" s="232" t="s">
        <v>146</v>
      </c>
      <c r="D6" s="138">
        <v>53851601.2</v>
      </c>
    </row>
    <row r="7" ht="16.5" customHeight="1" spans="1:4">
      <c r="A7" s="232" t="s">
        <v>147</v>
      </c>
      <c r="B7" s="138">
        <v>53851601.2</v>
      </c>
      <c r="C7" s="232" t="s">
        <v>148</v>
      </c>
      <c r="D7" s="138"/>
    </row>
    <row r="8" ht="16.5" customHeight="1" spans="1:4">
      <c r="A8" s="232" t="s">
        <v>149</v>
      </c>
      <c r="B8" s="138"/>
      <c r="C8" s="232" t="s">
        <v>150</v>
      </c>
      <c r="D8" s="138"/>
    </row>
    <row r="9" ht="16.5" customHeight="1" spans="1:4">
      <c r="A9" s="232" t="s">
        <v>151</v>
      </c>
      <c r="B9" s="138"/>
      <c r="C9" s="232" t="s">
        <v>152</v>
      </c>
      <c r="D9" s="138"/>
    </row>
    <row r="10" ht="16.5" customHeight="1" spans="1:4">
      <c r="A10" s="232" t="s">
        <v>153</v>
      </c>
      <c r="B10" s="138"/>
      <c r="C10" s="232" t="s">
        <v>154</v>
      </c>
      <c r="D10" s="138"/>
    </row>
    <row r="11" ht="16.5" customHeight="1" spans="1:4">
      <c r="A11" s="232" t="s">
        <v>147</v>
      </c>
      <c r="B11" s="138"/>
      <c r="C11" s="232" t="s">
        <v>155</v>
      </c>
      <c r="D11" s="138">
        <v>38389391.2</v>
      </c>
    </row>
    <row r="12" ht="16.5" customHeight="1" spans="1:4">
      <c r="A12" s="205" t="s">
        <v>149</v>
      </c>
      <c r="B12" s="138"/>
      <c r="C12" s="127" t="s">
        <v>156</v>
      </c>
      <c r="D12" s="138"/>
    </row>
    <row r="13" ht="16.5" customHeight="1" spans="1:4">
      <c r="A13" s="205" t="s">
        <v>151</v>
      </c>
      <c r="B13" s="138"/>
      <c r="C13" s="127" t="s">
        <v>157</v>
      </c>
      <c r="D13" s="138"/>
    </row>
    <row r="14" ht="16.5" customHeight="1" spans="1:4">
      <c r="A14" s="233"/>
      <c r="B14" s="138"/>
      <c r="C14" s="127" t="s">
        <v>158</v>
      </c>
      <c r="D14" s="138">
        <v>7803690</v>
      </c>
    </row>
    <row r="15" ht="16.5" customHeight="1" spans="1:4">
      <c r="A15" s="233"/>
      <c r="B15" s="138"/>
      <c r="C15" s="127" t="s">
        <v>159</v>
      </c>
      <c r="D15" s="138">
        <v>4239240</v>
      </c>
    </row>
    <row r="16" ht="16.5" customHeight="1" spans="1:4">
      <c r="A16" s="233"/>
      <c r="B16" s="138"/>
      <c r="C16" s="127" t="s">
        <v>160</v>
      </c>
      <c r="D16" s="138"/>
    </row>
    <row r="17" ht="16.5" customHeight="1" spans="1:4">
      <c r="A17" s="233"/>
      <c r="B17" s="138"/>
      <c r="C17" s="127" t="s">
        <v>161</v>
      </c>
      <c r="D17" s="138"/>
    </row>
    <row r="18" ht="16.5" customHeight="1" spans="1:4">
      <c r="A18" s="233"/>
      <c r="B18" s="138"/>
      <c r="C18" s="127" t="s">
        <v>162</v>
      </c>
      <c r="D18" s="138"/>
    </row>
    <row r="19" ht="16.5" customHeight="1" spans="1:4">
      <c r="A19" s="233"/>
      <c r="B19" s="138"/>
      <c r="C19" s="127" t="s">
        <v>163</v>
      </c>
      <c r="D19" s="138"/>
    </row>
    <row r="20" ht="16.5" customHeight="1" spans="1:4">
      <c r="A20" s="233"/>
      <c r="B20" s="138"/>
      <c r="C20" s="127" t="s">
        <v>164</v>
      </c>
      <c r="D20" s="138"/>
    </row>
    <row r="21" ht="16.5" customHeight="1" spans="1:4">
      <c r="A21" s="233"/>
      <c r="B21" s="138"/>
      <c r="C21" s="127" t="s">
        <v>165</v>
      </c>
      <c r="D21" s="138"/>
    </row>
    <row r="22" ht="16.5" customHeight="1" spans="1:4">
      <c r="A22" s="233"/>
      <c r="B22" s="138"/>
      <c r="C22" s="127" t="s">
        <v>166</v>
      </c>
      <c r="D22" s="138"/>
    </row>
    <row r="23" ht="16.5" customHeight="1" spans="1:4">
      <c r="A23" s="233"/>
      <c r="B23" s="138"/>
      <c r="C23" s="127" t="s">
        <v>167</v>
      </c>
      <c r="D23" s="138"/>
    </row>
    <row r="24" ht="16.5" customHeight="1" spans="1:4">
      <c r="A24" s="233"/>
      <c r="B24" s="138"/>
      <c r="C24" s="127" t="s">
        <v>168</v>
      </c>
      <c r="D24" s="138"/>
    </row>
    <row r="25" ht="16.5" customHeight="1" spans="1:4">
      <c r="A25" s="233"/>
      <c r="B25" s="138"/>
      <c r="C25" s="127" t="s">
        <v>169</v>
      </c>
      <c r="D25" s="138">
        <v>3419280</v>
      </c>
    </row>
    <row r="26" ht="16.5" customHeight="1" spans="1:4">
      <c r="A26" s="233"/>
      <c r="B26" s="138"/>
      <c r="C26" s="127" t="s">
        <v>170</v>
      </c>
      <c r="D26" s="138"/>
    </row>
    <row r="27" ht="16.5" customHeight="1" spans="1:4">
      <c r="A27" s="233"/>
      <c r="B27" s="138"/>
      <c r="C27" s="127" t="s">
        <v>171</v>
      </c>
      <c r="D27" s="138"/>
    </row>
    <row r="28" ht="16.5" customHeight="1" spans="1:4">
      <c r="A28" s="233"/>
      <c r="B28" s="138"/>
      <c r="C28" s="127" t="s">
        <v>172</v>
      </c>
      <c r="D28" s="138"/>
    </row>
    <row r="29" ht="16.5" customHeight="1" spans="1:4">
      <c r="A29" s="233"/>
      <c r="B29" s="138"/>
      <c r="C29" s="127" t="s">
        <v>173</v>
      </c>
      <c r="D29" s="138"/>
    </row>
    <row r="30" ht="16.5" customHeight="1" spans="1:4">
      <c r="A30" s="233"/>
      <c r="B30" s="138"/>
      <c r="C30" s="127" t="s">
        <v>174</v>
      </c>
      <c r="D30" s="138"/>
    </row>
    <row r="31" ht="16.5" customHeight="1" spans="1:4">
      <c r="A31" s="233"/>
      <c r="B31" s="138"/>
      <c r="C31" s="205" t="s">
        <v>175</v>
      </c>
      <c r="D31" s="138"/>
    </row>
    <row r="32" ht="16.5" customHeight="1" spans="1:4">
      <c r="A32" s="233"/>
      <c r="B32" s="138"/>
      <c r="C32" s="205" t="s">
        <v>176</v>
      </c>
      <c r="D32" s="138"/>
    </row>
    <row r="33" ht="16.5" customHeight="1" spans="1:4">
      <c r="A33" s="233"/>
      <c r="B33" s="138"/>
      <c r="C33" s="87" t="s">
        <v>177</v>
      </c>
      <c r="D33" s="138"/>
    </row>
    <row r="34" ht="15" customHeight="1" spans="1:4">
      <c r="A34" s="234" t="s">
        <v>50</v>
      </c>
      <c r="B34" s="235">
        <v>53851601.2</v>
      </c>
      <c r="C34" s="234" t="s">
        <v>51</v>
      </c>
      <c r="D34" s="235">
        <v>53851601.2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ignoredErrors>
    <ignoredError sqref="A2:D3"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B6" sqref="B6"/>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4:7">
      <c r="D1" s="195"/>
      <c r="F1" s="130"/>
      <c r="G1" s="200" t="s">
        <v>178</v>
      </c>
    </row>
    <row r="2" ht="41.25" customHeight="1" spans="1:7">
      <c r="A2" s="183" t="str">
        <f>"2025"&amp;"年一般公共预算支出预算表（按功能科目分类）"</f>
        <v>2025年一般公共预算支出预算表（按功能科目分类）</v>
      </c>
      <c r="B2" s="183"/>
      <c r="C2" s="183"/>
      <c r="D2" s="183"/>
      <c r="E2" s="183"/>
      <c r="F2" s="183"/>
      <c r="G2" s="183"/>
    </row>
    <row r="3" ht="18" customHeight="1" spans="1:7">
      <c r="A3" s="82" t="str">
        <f>"单位名称："&amp;"云南省昆明市东川区高级中学"</f>
        <v>单位名称：云南省昆明市东川区高级中学</v>
      </c>
      <c r="F3" s="180"/>
      <c r="G3" s="200" t="s">
        <v>1</v>
      </c>
    </row>
    <row r="4" ht="20.25" customHeight="1" spans="1:7">
      <c r="A4" s="218" t="s">
        <v>179</v>
      </c>
      <c r="B4" s="219"/>
      <c r="C4" s="184" t="s">
        <v>55</v>
      </c>
      <c r="D4" s="208" t="s">
        <v>75</v>
      </c>
      <c r="E4" s="65"/>
      <c r="F4" s="66"/>
      <c r="G4" s="197" t="s">
        <v>76</v>
      </c>
    </row>
    <row r="5" ht="20.25" customHeight="1" spans="1:7">
      <c r="A5" s="220" t="s">
        <v>72</v>
      </c>
      <c r="B5" s="220" t="s">
        <v>73</v>
      </c>
      <c r="C5" s="72"/>
      <c r="D5" s="189" t="s">
        <v>57</v>
      </c>
      <c r="E5" s="189" t="s">
        <v>180</v>
      </c>
      <c r="F5" s="189" t="s">
        <v>181</v>
      </c>
      <c r="G5" s="199"/>
    </row>
    <row r="6" ht="15" customHeight="1" spans="1:7">
      <c r="A6" s="117" t="s">
        <v>82</v>
      </c>
      <c r="B6" s="117" t="s">
        <v>83</v>
      </c>
      <c r="C6" s="117" t="s">
        <v>84</v>
      </c>
      <c r="D6" s="117" t="s">
        <v>85</v>
      </c>
      <c r="E6" s="117" t="s">
        <v>86</v>
      </c>
      <c r="F6" s="117" t="s">
        <v>87</v>
      </c>
      <c r="G6" s="117" t="s">
        <v>88</v>
      </c>
    </row>
    <row r="7" ht="18" customHeight="1" spans="1:7">
      <c r="A7" s="87" t="s">
        <v>97</v>
      </c>
      <c r="B7" s="87" t="s">
        <v>98</v>
      </c>
      <c r="C7" s="138">
        <v>38389391.2</v>
      </c>
      <c r="D7" s="138">
        <v>38389391.2</v>
      </c>
      <c r="E7" s="138">
        <v>37813391.2</v>
      </c>
      <c r="F7" s="138">
        <v>576000</v>
      </c>
      <c r="G7" s="138"/>
    </row>
    <row r="8" ht="18" customHeight="1" spans="1:7">
      <c r="A8" s="194" t="s">
        <v>99</v>
      </c>
      <c r="B8" s="194" t="s">
        <v>100</v>
      </c>
      <c r="C8" s="138">
        <v>38389391.2</v>
      </c>
      <c r="D8" s="138">
        <v>38389391.2</v>
      </c>
      <c r="E8" s="138">
        <v>37813391.2</v>
      </c>
      <c r="F8" s="138">
        <v>576000</v>
      </c>
      <c r="G8" s="138"/>
    </row>
    <row r="9" ht="18" customHeight="1" spans="1:7">
      <c r="A9" s="221" t="s">
        <v>101</v>
      </c>
      <c r="B9" s="221" t="s">
        <v>102</v>
      </c>
      <c r="C9" s="138">
        <v>19037587.2</v>
      </c>
      <c r="D9" s="138">
        <v>19037587.2</v>
      </c>
      <c r="E9" s="138">
        <v>18838387.2</v>
      </c>
      <c r="F9" s="138">
        <v>199200</v>
      </c>
      <c r="G9" s="138"/>
    </row>
    <row r="10" ht="18" customHeight="1" spans="1:7">
      <c r="A10" s="221" t="s">
        <v>103</v>
      </c>
      <c r="B10" s="221" t="s">
        <v>104</v>
      </c>
      <c r="C10" s="138">
        <v>19351804</v>
      </c>
      <c r="D10" s="138">
        <v>19351804</v>
      </c>
      <c r="E10" s="138">
        <v>18975004</v>
      </c>
      <c r="F10" s="138">
        <v>376800</v>
      </c>
      <c r="G10" s="138"/>
    </row>
    <row r="11" ht="18" customHeight="1" spans="1:7">
      <c r="A11" s="87" t="s">
        <v>107</v>
      </c>
      <c r="B11" s="87" t="s">
        <v>108</v>
      </c>
      <c r="C11" s="138">
        <v>7803690</v>
      </c>
      <c r="D11" s="138">
        <v>7803690</v>
      </c>
      <c r="E11" s="138">
        <v>7731690</v>
      </c>
      <c r="F11" s="138">
        <v>72000</v>
      </c>
      <c r="G11" s="138"/>
    </row>
    <row r="12" ht="18" customHeight="1" spans="1:7">
      <c r="A12" s="194" t="s">
        <v>109</v>
      </c>
      <c r="B12" s="194" t="s">
        <v>110</v>
      </c>
      <c r="C12" s="138">
        <v>7633760</v>
      </c>
      <c r="D12" s="138">
        <v>7633760</v>
      </c>
      <c r="E12" s="138">
        <v>7561760</v>
      </c>
      <c r="F12" s="138">
        <v>72000</v>
      </c>
      <c r="G12" s="138"/>
    </row>
    <row r="13" ht="18" customHeight="1" spans="1:7">
      <c r="A13" s="221" t="s">
        <v>111</v>
      </c>
      <c r="B13" s="221" t="s">
        <v>112</v>
      </c>
      <c r="C13" s="138">
        <v>1910400</v>
      </c>
      <c r="D13" s="138">
        <v>1910400</v>
      </c>
      <c r="E13" s="138">
        <v>1838400</v>
      </c>
      <c r="F13" s="138">
        <v>72000</v>
      </c>
      <c r="G13" s="138"/>
    </row>
    <row r="14" ht="18" customHeight="1" spans="1:7">
      <c r="A14" s="221" t="s">
        <v>113</v>
      </c>
      <c r="B14" s="221" t="s">
        <v>114</v>
      </c>
      <c r="C14" s="138">
        <v>4520640</v>
      </c>
      <c r="D14" s="138">
        <v>4520640</v>
      </c>
      <c r="E14" s="138">
        <v>4520640</v>
      </c>
      <c r="F14" s="138"/>
      <c r="G14" s="138"/>
    </row>
    <row r="15" ht="18" customHeight="1" spans="1:7">
      <c r="A15" s="221" t="s">
        <v>115</v>
      </c>
      <c r="B15" s="221" t="s">
        <v>116</v>
      </c>
      <c r="C15" s="138">
        <v>1202720</v>
      </c>
      <c r="D15" s="138">
        <v>1202720</v>
      </c>
      <c r="E15" s="138">
        <v>1202720</v>
      </c>
      <c r="F15" s="138"/>
      <c r="G15" s="138"/>
    </row>
    <row r="16" ht="18" customHeight="1" spans="1:7">
      <c r="A16" s="194" t="s">
        <v>117</v>
      </c>
      <c r="B16" s="194" t="s">
        <v>118</v>
      </c>
      <c r="C16" s="138">
        <v>169930</v>
      </c>
      <c r="D16" s="138">
        <v>169930</v>
      </c>
      <c r="E16" s="138">
        <v>169930</v>
      </c>
      <c r="F16" s="138"/>
      <c r="G16" s="138"/>
    </row>
    <row r="17" ht="18" customHeight="1" spans="1:7">
      <c r="A17" s="221" t="s">
        <v>119</v>
      </c>
      <c r="B17" s="221" t="s">
        <v>120</v>
      </c>
      <c r="C17" s="138">
        <v>65810</v>
      </c>
      <c r="D17" s="138">
        <v>65810</v>
      </c>
      <c r="E17" s="138">
        <v>65810</v>
      </c>
      <c r="F17" s="138"/>
      <c r="G17" s="138"/>
    </row>
    <row r="18" ht="18" customHeight="1" spans="1:7">
      <c r="A18" s="221" t="s">
        <v>121</v>
      </c>
      <c r="B18" s="221" t="s">
        <v>122</v>
      </c>
      <c r="C18" s="138">
        <v>104120</v>
      </c>
      <c r="D18" s="138">
        <v>104120</v>
      </c>
      <c r="E18" s="138">
        <v>104120</v>
      </c>
      <c r="F18" s="138"/>
      <c r="G18" s="138"/>
    </row>
    <row r="19" ht="18" customHeight="1" spans="1:7">
      <c r="A19" s="87" t="s">
        <v>123</v>
      </c>
      <c r="B19" s="87" t="s">
        <v>124</v>
      </c>
      <c r="C19" s="138">
        <v>4239240</v>
      </c>
      <c r="D19" s="138">
        <v>4239240</v>
      </c>
      <c r="E19" s="138">
        <v>4239240</v>
      </c>
      <c r="F19" s="138"/>
      <c r="G19" s="138"/>
    </row>
    <row r="20" ht="18" customHeight="1" spans="1:7">
      <c r="A20" s="194" t="s">
        <v>125</v>
      </c>
      <c r="B20" s="194" t="s">
        <v>126</v>
      </c>
      <c r="C20" s="138">
        <v>4239240</v>
      </c>
      <c r="D20" s="138">
        <v>4239240</v>
      </c>
      <c r="E20" s="138">
        <v>4239240</v>
      </c>
      <c r="F20" s="138"/>
      <c r="G20" s="138"/>
    </row>
    <row r="21" ht="18" customHeight="1" spans="1:7">
      <c r="A21" s="221" t="s">
        <v>127</v>
      </c>
      <c r="B21" s="221" t="s">
        <v>128</v>
      </c>
      <c r="C21" s="138">
        <v>2259000</v>
      </c>
      <c r="D21" s="138">
        <v>2259000</v>
      </c>
      <c r="E21" s="138">
        <v>2259000</v>
      </c>
      <c r="F21" s="138"/>
      <c r="G21" s="138"/>
    </row>
    <row r="22" ht="18" customHeight="1" spans="1:7">
      <c r="A22" s="221" t="s">
        <v>129</v>
      </c>
      <c r="B22" s="221" t="s">
        <v>130</v>
      </c>
      <c r="C22" s="138">
        <v>1875120</v>
      </c>
      <c r="D22" s="138">
        <v>1875120</v>
      </c>
      <c r="E22" s="138">
        <v>1875120</v>
      </c>
      <c r="F22" s="138"/>
      <c r="G22" s="138"/>
    </row>
    <row r="23" ht="18" customHeight="1" spans="1:7">
      <c r="A23" s="221" t="s">
        <v>131</v>
      </c>
      <c r="B23" s="221" t="s">
        <v>132</v>
      </c>
      <c r="C23" s="138">
        <v>105120</v>
      </c>
      <c r="D23" s="138">
        <v>105120</v>
      </c>
      <c r="E23" s="138">
        <v>105120</v>
      </c>
      <c r="F23" s="138"/>
      <c r="G23" s="138"/>
    </row>
    <row r="24" ht="18" customHeight="1" spans="1:7">
      <c r="A24" s="87" t="s">
        <v>138</v>
      </c>
      <c r="B24" s="87" t="s">
        <v>139</v>
      </c>
      <c r="C24" s="138">
        <v>3419280</v>
      </c>
      <c r="D24" s="138">
        <v>3419280</v>
      </c>
      <c r="E24" s="138">
        <v>3419280</v>
      </c>
      <c r="F24" s="138"/>
      <c r="G24" s="138"/>
    </row>
    <row r="25" ht="18" customHeight="1" spans="1:7">
      <c r="A25" s="194" t="s">
        <v>140</v>
      </c>
      <c r="B25" s="194" t="s">
        <v>141</v>
      </c>
      <c r="C25" s="138">
        <v>3419280</v>
      </c>
      <c r="D25" s="138">
        <v>3419280</v>
      </c>
      <c r="E25" s="138">
        <v>3419280</v>
      </c>
      <c r="F25" s="138"/>
      <c r="G25" s="138"/>
    </row>
    <row r="26" ht="18" customHeight="1" spans="1:7">
      <c r="A26" s="221" t="s">
        <v>142</v>
      </c>
      <c r="B26" s="221" t="s">
        <v>143</v>
      </c>
      <c r="C26" s="138">
        <v>3419280</v>
      </c>
      <c r="D26" s="138">
        <v>3419280</v>
      </c>
      <c r="E26" s="138">
        <v>3419280</v>
      </c>
      <c r="F26" s="138"/>
      <c r="G26" s="138"/>
    </row>
    <row r="27" ht="18" customHeight="1" spans="1:7">
      <c r="A27" s="137" t="s">
        <v>182</v>
      </c>
      <c r="B27" s="222" t="s">
        <v>182</v>
      </c>
      <c r="C27" s="138">
        <v>53851601.2</v>
      </c>
      <c r="D27" s="138">
        <v>53851601.2</v>
      </c>
      <c r="E27" s="138">
        <v>53203601.2</v>
      </c>
      <c r="F27" s="138">
        <v>648000</v>
      </c>
      <c r="G27" s="138"/>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8" sqref="D8"/>
    </sheetView>
  </sheetViews>
  <sheetFormatPr defaultColWidth="10.4181818181818" defaultRowHeight="14.25" customHeight="1" outlineLevelRow="7" outlineLevelCol="5"/>
  <cols>
    <col min="1" max="6" width="28.1363636363636" customWidth="1"/>
  </cols>
  <sheetData>
    <row r="1" customHeight="1" spans="1:6">
      <c r="A1" s="101"/>
      <c r="B1" s="101"/>
      <c r="C1" s="101"/>
      <c r="D1" s="101"/>
      <c r="E1" s="100"/>
      <c r="F1" s="214" t="s">
        <v>183</v>
      </c>
    </row>
    <row r="2" ht="41.25" customHeight="1" spans="1:6">
      <c r="A2" s="215" t="str">
        <f>"2025"&amp;"年一般公共预算“三公”经费支出预算表"</f>
        <v>2025年一般公共预算“三公”经费支出预算表</v>
      </c>
      <c r="B2" s="101"/>
      <c r="C2" s="101"/>
      <c r="D2" s="101"/>
      <c r="E2" s="100"/>
      <c r="F2" s="101"/>
    </row>
    <row r="3" customHeight="1" spans="1:6">
      <c r="A3" s="170" t="str">
        <f>"单位名称："&amp;"云南省昆明市东川区高级中学"</f>
        <v>单位名称：云南省昆明市东川区高级中学</v>
      </c>
      <c r="B3" s="216"/>
      <c r="D3" s="101"/>
      <c r="E3" s="100"/>
      <c r="F3" s="122" t="s">
        <v>1</v>
      </c>
    </row>
    <row r="4" ht="27" customHeight="1" spans="1:6">
      <c r="A4" s="105" t="s">
        <v>184</v>
      </c>
      <c r="B4" s="105" t="s">
        <v>185</v>
      </c>
      <c r="C4" s="107" t="s">
        <v>186</v>
      </c>
      <c r="D4" s="105"/>
      <c r="E4" s="106"/>
      <c r="F4" s="105" t="s">
        <v>187</v>
      </c>
    </row>
    <row r="5" ht="28.5" customHeight="1" spans="1:6">
      <c r="A5" s="217"/>
      <c r="B5" s="109"/>
      <c r="C5" s="106" t="s">
        <v>57</v>
      </c>
      <c r="D5" s="106" t="s">
        <v>188</v>
      </c>
      <c r="E5" s="106" t="s">
        <v>189</v>
      </c>
      <c r="F5" s="108"/>
    </row>
    <row r="6" ht="17.25" customHeight="1" spans="1:6">
      <c r="A6" s="113" t="s">
        <v>82</v>
      </c>
      <c r="B6" s="113" t="s">
        <v>83</v>
      </c>
      <c r="C6" s="113" t="s">
        <v>84</v>
      </c>
      <c r="D6" s="113" t="s">
        <v>85</v>
      </c>
      <c r="E6" s="113" t="s">
        <v>86</v>
      </c>
      <c r="F6" s="113" t="s">
        <v>87</v>
      </c>
    </row>
    <row r="7" ht="17.25" customHeight="1" spans="1:6">
      <c r="A7" s="138"/>
      <c r="B7" s="138"/>
      <c r="C7" s="138"/>
      <c r="D7" s="138"/>
      <c r="E7" s="138"/>
      <c r="F7" s="138"/>
    </row>
    <row r="8" customHeight="1" spans="1:1">
      <c r="A8" s="192" t="s">
        <v>190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1"/>
  <sheetViews>
    <sheetView showZeros="0" topLeftCell="N1" workbookViewId="0">
      <pane ySplit="1" topLeftCell="A2" activePane="bottomLeft" state="frozen"/>
      <selection/>
      <selection pane="bottomLeft" activeCell="N1" sqref="$A1:$XFD1"/>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5" width="18.7090909090909" customWidth="1"/>
  </cols>
  <sheetData>
    <row r="1" ht="13.5" customHeight="1" spans="2:25">
      <c r="B1" s="195"/>
      <c r="C1" s="201"/>
      <c r="E1" s="202"/>
      <c r="F1" s="202"/>
      <c r="G1" s="202"/>
      <c r="H1" s="202"/>
      <c r="I1" s="142"/>
      <c r="J1" s="142"/>
      <c r="K1" s="142"/>
      <c r="L1" s="142"/>
      <c r="M1" s="142"/>
      <c r="N1" s="142"/>
      <c r="O1" s="142"/>
      <c r="S1" s="142"/>
      <c r="W1" s="201"/>
      <c r="Y1" s="54" t="s">
        <v>191</v>
      </c>
    </row>
    <row r="2" ht="45.75" customHeight="1" spans="1:25">
      <c r="A2" s="124" t="str">
        <f>"2025"&amp;"年部门基本支出预算表"</f>
        <v>2025年部门基本支出预算表</v>
      </c>
      <c r="B2" s="81"/>
      <c r="C2" s="124"/>
      <c r="D2" s="124"/>
      <c r="E2" s="124"/>
      <c r="F2" s="124"/>
      <c r="G2" s="124"/>
      <c r="H2" s="124"/>
      <c r="I2" s="124"/>
      <c r="J2" s="124"/>
      <c r="K2" s="124"/>
      <c r="L2" s="124"/>
      <c r="M2" s="124"/>
      <c r="N2" s="124"/>
      <c r="O2" s="124"/>
      <c r="P2" s="81"/>
      <c r="Q2" s="81"/>
      <c r="R2" s="81"/>
      <c r="S2" s="124"/>
      <c r="T2" s="124"/>
      <c r="U2" s="124"/>
      <c r="V2" s="124"/>
      <c r="W2" s="124"/>
      <c r="X2" s="124"/>
      <c r="Y2" s="124"/>
    </row>
    <row r="3" ht="18.75" customHeight="1" spans="1:25">
      <c r="A3" s="82" t="str">
        <f>"单位名称："&amp;"云南省昆明市东川区高级中学"</f>
        <v>单位名称：云南省昆明市东川区高级中学</v>
      </c>
      <c r="B3" s="83"/>
      <c r="C3" s="203"/>
      <c r="D3" s="203"/>
      <c r="E3" s="203"/>
      <c r="F3" s="203"/>
      <c r="G3" s="203"/>
      <c r="H3" s="203"/>
      <c r="I3" s="144"/>
      <c r="J3" s="144"/>
      <c r="K3" s="144"/>
      <c r="L3" s="144"/>
      <c r="M3" s="144"/>
      <c r="N3" s="144"/>
      <c r="O3" s="144"/>
      <c r="P3" s="84"/>
      <c r="Q3" s="84"/>
      <c r="R3" s="84"/>
      <c r="S3" s="144"/>
      <c r="W3" s="201"/>
      <c r="Y3" s="54" t="s">
        <v>1</v>
      </c>
    </row>
    <row r="4" ht="18" customHeight="1" spans="1:25">
      <c r="A4" s="62" t="s">
        <v>192</v>
      </c>
      <c r="B4" s="62" t="s">
        <v>193</v>
      </c>
      <c r="C4" s="62" t="s">
        <v>194</v>
      </c>
      <c r="D4" s="62" t="s">
        <v>195</v>
      </c>
      <c r="E4" s="62" t="s">
        <v>196</v>
      </c>
      <c r="F4" s="62" t="s">
        <v>197</v>
      </c>
      <c r="G4" s="62" t="s">
        <v>198</v>
      </c>
      <c r="H4" s="62" t="s">
        <v>199</v>
      </c>
      <c r="I4" s="208" t="s">
        <v>200</v>
      </c>
      <c r="J4" s="167" t="s">
        <v>200</v>
      </c>
      <c r="K4" s="167"/>
      <c r="L4" s="167"/>
      <c r="M4" s="167"/>
      <c r="N4" s="167"/>
      <c r="O4" s="167"/>
      <c r="P4" s="65"/>
      <c r="Q4" s="65"/>
      <c r="R4" s="65"/>
      <c r="S4" s="160" t="s">
        <v>61</v>
      </c>
      <c r="T4" s="167" t="s">
        <v>62</v>
      </c>
      <c r="U4" s="167"/>
      <c r="V4" s="167"/>
      <c r="W4" s="167"/>
      <c r="X4" s="167"/>
      <c r="Y4" s="140"/>
    </row>
    <row r="5" ht="18" customHeight="1" spans="1:25">
      <c r="A5" s="67"/>
      <c r="B5" s="86"/>
      <c r="C5" s="186"/>
      <c r="D5" s="67"/>
      <c r="E5" s="67"/>
      <c r="F5" s="67"/>
      <c r="G5" s="67"/>
      <c r="H5" s="67"/>
      <c r="I5" s="184" t="s">
        <v>201</v>
      </c>
      <c r="J5" s="208" t="s">
        <v>58</v>
      </c>
      <c r="K5" s="167"/>
      <c r="L5" s="167"/>
      <c r="M5" s="167"/>
      <c r="N5" s="167"/>
      <c r="O5" s="140"/>
      <c r="P5" s="64" t="s">
        <v>202</v>
      </c>
      <c r="Q5" s="65"/>
      <c r="R5" s="66"/>
      <c r="S5" s="62" t="s">
        <v>61</v>
      </c>
      <c r="T5" s="208" t="s">
        <v>62</v>
      </c>
      <c r="U5" s="160" t="s">
        <v>64</v>
      </c>
      <c r="V5" s="167" t="s">
        <v>62</v>
      </c>
      <c r="W5" s="160" t="s">
        <v>66</v>
      </c>
      <c r="X5" s="160" t="s">
        <v>67</v>
      </c>
      <c r="Y5" s="213" t="s">
        <v>68</v>
      </c>
    </row>
    <row r="6" ht="19.5" customHeight="1" spans="1:25">
      <c r="A6" s="86"/>
      <c r="B6" s="86"/>
      <c r="C6" s="86"/>
      <c r="D6" s="86"/>
      <c r="E6" s="86"/>
      <c r="F6" s="86"/>
      <c r="G6" s="86"/>
      <c r="H6" s="86"/>
      <c r="I6" s="86"/>
      <c r="J6" s="209" t="s">
        <v>203</v>
      </c>
      <c r="K6" s="62"/>
      <c r="L6" s="62" t="s">
        <v>204</v>
      </c>
      <c r="M6" s="62" t="s">
        <v>205</v>
      </c>
      <c r="N6" s="62" t="s">
        <v>206</v>
      </c>
      <c r="O6" s="62" t="s">
        <v>207</v>
      </c>
      <c r="P6" s="62" t="s">
        <v>58</v>
      </c>
      <c r="Q6" s="62" t="s">
        <v>59</v>
      </c>
      <c r="R6" s="62" t="s">
        <v>60</v>
      </c>
      <c r="S6" s="86"/>
      <c r="T6" s="62" t="s">
        <v>57</v>
      </c>
      <c r="U6" s="62" t="s">
        <v>64</v>
      </c>
      <c r="V6" s="62" t="s">
        <v>208</v>
      </c>
      <c r="W6" s="62" t="s">
        <v>66</v>
      </c>
      <c r="X6" s="62" t="s">
        <v>67</v>
      </c>
      <c r="Y6" s="62" t="s">
        <v>68</v>
      </c>
    </row>
    <row r="7" ht="37.5" customHeight="1" spans="1:25">
      <c r="A7" s="204"/>
      <c r="B7" s="72"/>
      <c r="C7" s="204"/>
      <c r="D7" s="204"/>
      <c r="E7" s="204"/>
      <c r="F7" s="204"/>
      <c r="G7" s="204"/>
      <c r="H7" s="204"/>
      <c r="I7" s="204"/>
      <c r="J7" s="210" t="s">
        <v>57</v>
      </c>
      <c r="K7" s="211" t="s">
        <v>209</v>
      </c>
      <c r="L7" s="70" t="s">
        <v>210</v>
      </c>
      <c r="M7" s="70" t="s">
        <v>205</v>
      </c>
      <c r="N7" s="70" t="s">
        <v>206</v>
      </c>
      <c r="O7" s="70" t="s">
        <v>207</v>
      </c>
      <c r="P7" s="70" t="s">
        <v>205</v>
      </c>
      <c r="Q7" s="70" t="s">
        <v>206</v>
      </c>
      <c r="R7" s="70" t="s">
        <v>207</v>
      </c>
      <c r="S7" s="70" t="s">
        <v>61</v>
      </c>
      <c r="T7" s="70" t="s">
        <v>57</v>
      </c>
      <c r="U7" s="70" t="s">
        <v>64</v>
      </c>
      <c r="V7" s="70" t="s">
        <v>208</v>
      </c>
      <c r="W7" s="70" t="s">
        <v>66</v>
      </c>
      <c r="X7" s="70" t="s">
        <v>67</v>
      </c>
      <c r="Y7" s="70" t="s">
        <v>68</v>
      </c>
    </row>
    <row r="8" customHeight="1" spans="1:25">
      <c r="A8" s="94">
        <v>1</v>
      </c>
      <c r="B8" s="94">
        <v>2</v>
      </c>
      <c r="C8" s="94">
        <v>3</v>
      </c>
      <c r="D8" s="94">
        <v>4</v>
      </c>
      <c r="E8" s="94">
        <v>5</v>
      </c>
      <c r="F8" s="94">
        <v>6</v>
      </c>
      <c r="G8" s="94">
        <v>7</v>
      </c>
      <c r="H8" s="94">
        <v>8</v>
      </c>
      <c r="I8" s="94">
        <v>9</v>
      </c>
      <c r="J8" s="94">
        <v>10</v>
      </c>
      <c r="K8" s="94">
        <v>11</v>
      </c>
      <c r="L8" s="94">
        <v>12</v>
      </c>
      <c r="M8" s="94">
        <v>13</v>
      </c>
      <c r="N8" s="94">
        <v>14</v>
      </c>
      <c r="O8" s="94">
        <v>15</v>
      </c>
      <c r="P8" s="94">
        <v>16</v>
      </c>
      <c r="Q8" s="94">
        <v>17</v>
      </c>
      <c r="R8" s="94">
        <v>18</v>
      </c>
      <c r="S8" s="94">
        <v>19</v>
      </c>
      <c r="T8" s="94">
        <v>20</v>
      </c>
      <c r="U8" s="94">
        <v>21</v>
      </c>
      <c r="V8" s="94">
        <v>22</v>
      </c>
      <c r="W8" s="94">
        <v>23</v>
      </c>
      <c r="X8" s="94">
        <v>24</v>
      </c>
      <c r="Y8" s="94">
        <v>25</v>
      </c>
    </row>
    <row r="9" ht="20.25" customHeight="1" spans="1:25">
      <c r="A9" s="205" t="s">
        <v>211</v>
      </c>
      <c r="B9" s="205" t="s">
        <v>70</v>
      </c>
      <c r="C9" s="205" t="s">
        <v>212</v>
      </c>
      <c r="D9" s="205" t="s">
        <v>213</v>
      </c>
      <c r="E9" s="205" t="s">
        <v>101</v>
      </c>
      <c r="F9" s="205" t="s">
        <v>102</v>
      </c>
      <c r="G9" s="205" t="s">
        <v>214</v>
      </c>
      <c r="H9" s="205" t="s">
        <v>215</v>
      </c>
      <c r="I9" s="138">
        <v>4008864</v>
      </c>
      <c r="J9" s="138">
        <v>4008864</v>
      </c>
      <c r="K9" s="138"/>
      <c r="L9" s="138"/>
      <c r="M9" s="138"/>
      <c r="N9" s="138">
        <v>4008864</v>
      </c>
      <c r="O9" s="138"/>
      <c r="P9" s="138"/>
      <c r="Q9" s="138"/>
      <c r="R9" s="138"/>
      <c r="S9" s="138"/>
      <c r="T9" s="138"/>
      <c r="U9" s="138"/>
      <c r="V9" s="138"/>
      <c r="W9" s="138"/>
      <c r="X9" s="138"/>
      <c r="Y9" s="138"/>
    </row>
    <row r="10" ht="20.25" customHeight="1" spans="1:25">
      <c r="A10" s="205" t="s">
        <v>211</v>
      </c>
      <c r="B10" s="205" t="s">
        <v>70</v>
      </c>
      <c r="C10" s="205" t="s">
        <v>212</v>
      </c>
      <c r="D10" s="205" t="s">
        <v>213</v>
      </c>
      <c r="E10" s="205" t="s">
        <v>103</v>
      </c>
      <c r="F10" s="205" t="s">
        <v>104</v>
      </c>
      <c r="G10" s="205" t="s">
        <v>214</v>
      </c>
      <c r="H10" s="205" t="s">
        <v>215</v>
      </c>
      <c r="I10" s="138">
        <v>8332128</v>
      </c>
      <c r="J10" s="138">
        <v>8332128</v>
      </c>
      <c r="K10" s="212"/>
      <c r="L10" s="212"/>
      <c r="M10" s="212"/>
      <c r="N10" s="138">
        <v>8332128</v>
      </c>
      <c r="O10" s="212"/>
      <c r="P10" s="138"/>
      <c r="Q10" s="138"/>
      <c r="R10" s="138"/>
      <c r="S10" s="138"/>
      <c r="T10" s="138"/>
      <c r="U10" s="138"/>
      <c r="V10" s="138"/>
      <c r="W10" s="138"/>
      <c r="X10" s="138"/>
      <c r="Y10" s="138"/>
    </row>
    <row r="11" ht="20.25" customHeight="1" spans="1:25">
      <c r="A11" s="205" t="s">
        <v>211</v>
      </c>
      <c r="B11" s="205" t="s">
        <v>70</v>
      </c>
      <c r="C11" s="205" t="s">
        <v>212</v>
      </c>
      <c r="D11" s="205" t="s">
        <v>213</v>
      </c>
      <c r="E11" s="205" t="s">
        <v>101</v>
      </c>
      <c r="F11" s="205" t="s">
        <v>102</v>
      </c>
      <c r="G11" s="205" t="s">
        <v>216</v>
      </c>
      <c r="H11" s="205" t="s">
        <v>217</v>
      </c>
      <c r="I11" s="138">
        <v>272412</v>
      </c>
      <c r="J11" s="138">
        <v>272412</v>
      </c>
      <c r="K11" s="212"/>
      <c r="L11" s="212"/>
      <c r="M11" s="212"/>
      <c r="N11" s="138">
        <v>272412</v>
      </c>
      <c r="O11" s="212"/>
      <c r="P11" s="138"/>
      <c r="Q11" s="138"/>
      <c r="R11" s="138"/>
      <c r="S11" s="138"/>
      <c r="T11" s="138"/>
      <c r="U11" s="138"/>
      <c r="V11" s="138"/>
      <c r="W11" s="138"/>
      <c r="X11" s="138"/>
      <c r="Y11" s="138"/>
    </row>
    <row r="12" ht="20.25" customHeight="1" spans="1:25">
      <c r="A12" s="205" t="s">
        <v>211</v>
      </c>
      <c r="B12" s="205" t="s">
        <v>70</v>
      </c>
      <c r="C12" s="205" t="s">
        <v>212</v>
      </c>
      <c r="D12" s="205" t="s">
        <v>213</v>
      </c>
      <c r="E12" s="205" t="s">
        <v>103</v>
      </c>
      <c r="F12" s="205" t="s">
        <v>104</v>
      </c>
      <c r="G12" s="205" t="s">
        <v>216</v>
      </c>
      <c r="H12" s="205" t="s">
        <v>217</v>
      </c>
      <c r="I12" s="138">
        <v>536700</v>
      </c>
      <c r="J12" s="138">
        <v>536700</v>
      </c>
      <c r="K12" s="212"/>
      <c r="L12" s="212"/>
      <c r="M12" s="212"/>
      <c r="N12" s="138">
        <v>536700</v>
      </c>
      <c r="O12" s="212"/>
      <c r="P12" s="138"/>
      <c r="Q12" s="138"/>
      <c r="R12" s="138"/>
      <c r="S12" s="138"/>
      <c r="T12" s="138"/>
      <c r="U12" s="138"/>
      <c r="V12" s="138"/>
      <c r="W12" s="138"/>
      <c r="X12" s="138"/>
      <c r="Y12" s="138"/>
    </row>
    <row r="13" ht="20.25" customHeight="1" spans="1:25">
      <c r="A13" s="205" t="s">
        <v>211</v>
      </c>
      <c r="B13" s="205" t="s">
        <v>70</v>
      </c>
      <c r="C13" s="205" t="s">
        <v>212</v>
      </c>
      <c r="D13" s="205" t="s">
        <v>213</v>
      </c>
      <c r="E13" s="205" t="s">
        <v>101</v>
      </c>
      <c r="F13" s="205" t="s">
        <v>102</v>
      </c>
      <c r="G13" s="205" t="s">
        <v>218</v>
      </c>
      <c r="H13" s="205" t="s">
        <v>219</v>
      </c>
      <c r="I13" s="138">
        <v>334072</v>
      </c>
      <c r="J13" s="138">
        <v>334072</v>
      </c>
      <c r="K13" s="212"/>
      <c r="L13" s="212"/>
      <c r="M13" s="212"/>
      <c r="N13" s="138">
        <v>334072</v>
      </c>
      <c r="O13" s="212"/>
      <c r="P13" s="138"/>
      <c r="Q13" s="138"/>
      <c r="R13" s="138"/>
      <c r="S13" s="138"/>
      <c r="T13" s="138"/>
      <c r="U13" s="138"/>
      <c r="V13" s="138"/>
      <c r="W13" s="138"/>
      <c r="X13" s="138"/>
      <c r="Y13" s="138"/>
    </row>
    <row r="14" ht="20.25" customHeight="1" spans="1:25">
      <c r="A14" s="205" t="s">
        <v>211</v>
      </c>
      <c r="B14" s="205" t="s">
        <v>70</v>
      </c>
      <c r="C14" s="205" t="s">
        <v>212</v>
      </c>
      <c r="D14" s="205" t="s">
        <v>213</v>
      </c>
      <c r="E14" s="205" t="s">
        <v>103</v>
      </c>
      <c r="F14" s="205" t="s">
        <v>104</v>
      </c>
      <c r="G14" s="205" t="s">
        <v>218</v>
      </c>
      <c r="H14" s="205" t="s">
        <v>219</v>
      </c>
      <c r="I14" s="138">
        <v>694344</v>
      </c>
      <c r="J14" s="138">
        <v>694344</v>
      </c>
      <c r="K14" s="212"/>
      <c r="L14" s="212"/>
      <c r="M14" s="212"/>
      <c r="N14" s="138">
        <v>694344</v>
      </c>
      <c r="O14" s="212"/>
      <c r="P14" s="138"/>
      <c r="Q14" s="138"/>
      <c r="R14" s="138"/>
      <c r="S14" s="138"/>
      <c r="T14" s="138"/>
      <c r="U14" s="138"/>
      <c r="V14" s="138"/>
      <c r="W14" s="138"/>
      <c r="X14" s="138"/>
      <c r="Y14" s="138"/>
    </row>
    <row r="15" ht="20.25" customHeight="1" spans="1:25">
      <c r="A15" s="205" t="s">
        <v>211</v>
      </c>
      <c r="B15" s="205" t="s">
        <v>70</v>
      </c>
      <c r="C15" s="205" t="s">
        <v>212</v>
      </c>
      <c r="D15" s="205" t="s">
        <v>213</v>
      </c>
      <c r="E15" s="205" t="s">
        <v>103</v>
      </c>
      <c r="F15" s="205" t="s">
        <v>104</v>
      </c>
      <c r="G15" s="205" t="s">
        <v>218</v>
      </c>
      <c r="H15" s="205" t="s">
        <v>219</v>
      </c>
      <c r="I15" s="138">
        <v>13860</v>
      </c>
      <c r="J15" s="138">
        <v>13860</v>
      </c>
      <c r="K15" s="212"/>
      <c r="L15" s="212"/>
      <c r="M15" s="212"/>
      <c r="N15" s="138">
        <v>13860</v>
      </c>
      <c r="O15" s="212"/>
      <c r="P15" s="138"/>
      <c r="Q15" s="138"/>
      <c r="R15" s="138"/>
      <c r="S15" s="138"/>
      <c r="T15" s="138"/>
      <c r="U15" s="138"/>
      <c r="V15" s="138"/>
      <c r="W15" s="138"/>
      <c r="X15" s="138"/>
      <c r="Y15" s="138"/>
    </row>
    <row r="16" ht="20.25" customHeight="1" spans="1:25">
      <c r="A16" s="205" t="s">
        <v>211</v>
      </c>
      <c r="B16" s="205" t="s">
        <v>70</v>
      </c>
      <c r="C16" s="205" t="s">
        <v>212</v>
      </c>
      <c r="D16" s="205" t="s">
        <v>213</v>
      </c>
      <c r="E16" s="205" t="s">
        <v>101</v>
      </c>
      <c r="F16" s="205" t="s">
        <v>102</v>
      </c>
      <c r="G16" s="205" t="s">
        <v>220</v>
      </c>
      <c r="H16" s="205" t="s">
        <v>221</v>
      </c>
      <c r="I16" s="138">
        <v>854232</v>
      </c>
      <c r="J16" s="138">
        <v>854232</v>
      </c>
      <c r="K16" s="212"/>
      <c r="L16" s="212"/>
      <c r="M16" s="212"/>
      <c r="N16" s="138">
        <v>854232</v>
      </c>
      <c r="O16" s="212"/>
      <c r="P16" s="138"/>
      <c r="Q16" s="138"/>
      <c r="R16" s="138"/>
      <c r="S16" s="138"/>
      <c r="T16" s="138"/>
      <c r="U16" s="138"/>
      <c r="V16" s="138"/>
      <c r="W16" s="138"/>
      <c r="X16" s="138"/>
      <c r="Y16" s="138"/>
    </row>
    <row r="17" ht="20.25" customHeight="1" spans="1:25">
      <c r="A17" s="205" t="s">
        <v>211</v>
      </c>
      <c r="B17" s="205" t="s">
        <v>70</v>
      </c>
      <c r="C17" s="205" t="s">
        <v>212</v>
      </c>
      <c r="D17" s="205" t="s">
        <v>213</v>
      </c>
      <c r="E17" s="205" t="s">
        <v>101</v>
      </c>
      <c r="F17" s="205" t="s">
        <v>102</v>
      </c>
      <c r="G17" s="205" t="s">
        <v>220</v>
      </c>
      <c r="H17" s="205" t="s">
        <v>221</v>
      </c>
      <c r="I17" s="138">
        <v>3258828</v>
      </c>
      <c r="J17" s="138">
        <v>3258828</v>
      </c>
      <c r="K17" s="212"/>
      <c r="L17" s="212"/>
      <c r="M17" s="212"/>
      <c r="N17" s="138">
        <v>3258828</v>
      </c>
      <c r="O17" s="212"/>
      <c r="P17" s="138"/>
      <c r="Q17" s="138"/>
      <c r="R17" s="138"/>
      <c r="S17" s="138"/>
      <c r="T17" s="138"/>
      <c r="U17" s="138"/>
      <c r="V17" s="138"/>
      <c r="W17" s="138"/>
      <c r="X17" s="138"/>
      <c r="Y17" s="138"/>
    </row>
    <row r="18" ht="20.25" customHeight="1" spans="1:25">
      <c r="A18" s="205" t="s">
        <v>211</v>
      </c>
      <c r="B18" s="205" t="s">
        <v>70</v>
      </c>
      <c r="C18" s="205" t="s">
        <v>212</v>
      </c>
      <c r="D18" s="205" t="s">
        <v>213</v>
      </c>
      <c r="E18" s="205" t="s">
        <v>103</v>
      </c>
      <c r="F18" s="205" t="s">
        <v>104</v>
      </c>
      <c r="G18" s="205" t="s">
        <v>220</v>
      </c>
      <c r="H18" s="205" t="s">
        <v>221</v>
      </c>
      <c r="I18" s="138">
        <v>1667916</v>
      </c>
      <c r="J18" s="138">
        <v>1667916</v>
      </c>
      <c r="K18" s="212"/>
      <c r="L18" s="212"/>
      <c r="M18" s="212"/>
      <c r="N18" s="138">
        <v>1667916</v>
      </c>
      <c r="O18" s="212"/>
      <c r="P18" s="138"/>
      <c r="Q18" s="138"/>
      <c r="R18" s="138"/>
      <c r="S18" s="138"/>
      <c r="T18" s="138"/>
      <c r="U18" s="138"/>
      <c r="V18" s="138"/>
      <c r="W18" s="138"/>
      <c r="X18" s="138"/>
      <c r="Y18" s="138"/>
    </row>
    <row r="19" ht="20.25" customHeight="1" spans="1:25">
      <c r="A19" s="205" t="s">
        <v>211</v>
      </c>
      <c r="B19" s="205" t="s">
        <v>70</v>
      </c>
      <c r="C19" s="205" t="s">
        <v>212</v>
      </c>
      <c r="D19" s="205" t="s">
        <v>213</v>
      </c>
      <c r="E19" s="205" t="s">
        <v>103</v>
      </c>
      <c r="F19" s="205" t="s">
        <v>104</v>
      </c>
      <c r="G19" s="205" t="s">
        <v>220</v>
      </c>
      <c r="H19" s="205" t="s">
        <v>221</v>
      </c>
      <c r="I19" s="138">
        <v>6283224</v>
      </c>
      <c r="J19" s="138">
        <v>6283224</v>
      </c>
      <c r="K19" s="212"/>
      <c r="L19" s="212"/>
      <c r="M19" s="212"/>
      <c r="N19" s="138">
        <v>6283224</v>
      </c>
      <c r="O19" s="212"/>
      <c r="P19" s="138"/>
      <c r="Q19" s="138"/>
      <c r="R19" s="138"/>
      <c r="S19" s="138"/>
      <c r="T19" s="138"/>
      <c r="U19" s="138"/>
      <c r="V19" s="138"/>
      <c r="W19" s="138"/>
      <c r="X19" s="138"/>
      <c r="Y19" s="138"/>
    </row>
    <row r="20" ht="20.25" customHeight="1" spans="1:25">
      <c r="A20" s="205" t="s">
        <v>211</v>
      </c>
      <c r="B20" s="205" t="s">
        <v>70</v>
      </c>
      <c r="C20" s="205" t="s">
        <v>212</v>
      </c>
      <c r="D20" s="205" t="s">
        <v>213</v>
      </c>
      <c r="E20" s="205" t="s">
        <v>103</v>
      </c>
      <c r="F20" s="205" t="s">
        <v>104</v>
      </c>
      <c r="G20" s="205" t="s">
        <v>220</v>
      </c>
      <c r="H20" s="205" t="s">
        <v>221</v>
      </c>
      <c r="I20" s="138">
        <v>4950</v>
      </c>
      <c r="J20" s="138">
        <v>4950</v>
      </c>
      <c r="K20" s="212"/>
      <c r="L20" s="212"/>
      <c r="M20" s="212"/>
      <c r="N20" s="138">
        <v>4950</v>
      </c>
      <c r="O20" s="212"/>
      <c r="P20" s="138"/>
      <c r="Q20" s="138"/>
      <c r="R20" s="138"/>
      <c r="S20" s="138"/>
      <c r="T20" s="138"/>
      <c r="U20" s="138"/>
      <c r="V20" s="138"/>
      <c r="W20" s="138"/>
      <c r="X20" s="138"/>
      <c r="Y20" s="138"/>
    </row>
    <row r="21" ht="20.25" customHeight="1" spans="1:25">
      <c r="A21" s="205" t="s">
        <v>211</v>
      </c>
      <c r="B21" s="205" t="s">
        <v>70</v>
      </c>
      <c r="C21" s="205" t="s">
        <v>222</v>
      </c>
      <c r="D21" s="205" t="s">
        <v>223</v>
      </c>
      <c r="E21" s="205" t="s">
        <v>113</v>
      </c>
      <c r="F21" s="205" t="s">
        <v>114</v>
      </c>
      <c r="G21" s="205" t="s">
        <v>224</v>
      </c>
      <c r="H21" s="205" t="s">
        <v>225</v>
      </c>
      <c r="I21" s="138">
        <v>4520640</v>
      </c>
      <c r="J21" s="138">
        <v>4520640</v>
      </c>
      <c r="K21" s="212"/>
      <c r="L21" s="212"/>
      <c r="M21" s="212"/>
      <c r="N21" s="138">
        <v>4520640</v>
      </c>
      <c r="O21" s="212"/>
      <c r="P21" s="138"/>
      <c r="Q21" s="138"/>
      <c r="R21" s="138"/>
      <c r="S21" s="138"/>
      <c r="T21" s="138"/>
      <c r="U21" s="138"/>
      <c r="V21" s="138"/>
      <c r="W21" s="138"/>
      <c r="X21" s="138"/>
      <c r="Y21" s="138"/>
    </row>
    <row r="22" ht="20.25" customHeight="1" spans="1:25">
      <c r="A22" s="205" t="s">
        <v>211</v>
      </c>
      <c r="B22" s="205" t="s">
        <v>70</v>
      </c>
      <c r="C22" s="205" t="s">
        <v>222</v>
      </c>
      <c r="D22" s="205" t="s">
        <v>223</v>
      </c>
      <c r="E22" s="205" t="s">
        <v>115</v>
      </c>
      <c r="F22" s="205" t="s">
        <v>116</v>
      </c>
      <c r="G22" s="205" t="s">
        <v>226</v>
      </c>
      <c r="H22" s="205" t="s">
        <v>227</v>
      </c>
      <c r="I22" s="138">
        <v>1202720</v>
      </c>
      <c r="J22" s="138">
        <v>1202720</v>
      </c>
      <c r="K22" s="212"/>
      <c r="L22" s="212"/>
      <c r="M22" s="212"/>
      <c r="N22" s="138">
        <v>1202720</v>
      </c>
      <c r="O22" s="212"/>
      <c r="P22" s="138"/>
      <c r="Q22" s="138"/>
      <c r="R22" s="138"/>
      <c r="S22" s="138"/>
      <c r="T22" s="138"/>
      <c r="U22" s="138"/>
      <c r="V22" s="138"/>
      <c r="W22" s="138"/>
      <c r="X22" s="138"/>
      <c r="Y22" s="138"/>
    </row>
    <row r="23" ht="20.25" customHeight="1" spans="1:25">
      <c r="A23" s="205" t="s">
        <v>211</v>
      </c>
      <c r="B23" s="205" t="s">
        <v>70</v>
      </c>
      <c r="C23" s="205" t="s">
        <v>222</v>
      </c>
      <c r="D23" s="205" t="s">
        <v>223</v>
      </c>
      <c r="E23" s="205" t="s">
        <v>127</v>
      </c>
      <c r="F23" s="205" t="s">
        <v>128</v>
      </c>
      <c r="G23" s="205" t="s">
        <v>228</v>
      </c>
      <c r="H23" s="205" t="s">
        <v>229</v>
      </c>
      <c r="I23" s="138">
        <v>62040</v>
      </c>
      <c r="J23" s="138">
        <v>62040</v>
      </c>
      <c r="K23" s="212"/>
      <c r="L23" s="212"/>
      <c r="M23" s="212"/>
      <c r="N23" s="138">
        <v>62040</v>
      </c>
      <c r="O23" s="212"/>
      <c r="P23" s="138"/>
      <c r="Q23" s="138"/>
      <c r="R23" s="138"/>
      <c r="S23" s="138"/>
      <c r="T23" s="138"/>
      <c r="U23" s="138"/>
      <c r="V23" s="138"/>
      <c r="W23" s="138"/>
      <c r="X23" s="138"/>
      <c r="Y23" s="138"/>
    </row>
    <row r="24" ht="20.25" customHeight="1" spans="1:25">
      <c r="A24" s="205" t="s">
        <v>211</v>
      </c>
      <c r="B24" s="205" t="s">
        <v>70</v>
      </c>
      <c r="C24" s="205" t="s">
        <v>222</v>
      </c>
      <c r="D24" s="205" t="s">
        <v>223</v>
      </c>
      <c r="E24" s="205" t="s">
        <v>127</v>
      </c>
      <c r="F24" s="205" t="s">
        <v>128</v>
      </c>
      <c r="G24" s="205" t="s">
        <v>228</v>
      </c>
      <c r="H24" s="205" t="s">
        <v>229</v>
      </c>
      <c r="I24" s="138">
        <v>2196960</v>
      </c>
      <c r="J24" s="138">
        <v>2196960</v>
      </c>
      <c r="K24" s="212"/>
      <c r="L24" s="212"/>
      <c r="M24" s="212"/>
      <c r="N24" s="138">
        <v>2196960</v>
      </c>
      <c r="O24" s="212"/>
      <c r="P24" s="138"/>
      <c r="Q24" s="138"/>
      <c r="R24" s="138"/>
      <c r="S24" s="138"/>
      <c r="T24" s="138"/>
      <c r="U24" s="138"/>
      <c r="V24" s="138"/>
      <c r="W24" s="138"/>
      <c r="X24" s="138"/>
      <c r="Y24" s="138"/>
    </row>
    <row r="25" ht="20.25" customHeight="1" spans="1:25">
      <c r="A25" s="205" t="s">
        <v>211</v>
      </c>
      <c r="B25" s="205" t="s">
        <v>70</v>
      </c>
      <c r="C25" s="205" t="s">
        <v>222</v>
      </c>
      <c r="D25" s="205" t="s">
        <v>223</v>
      </c>
      <c r="E25" s="205" t="s">
        <v>129</v>
      </c>
      <c r="F25" s="205" t="s">
        <v>130</v>
      </c>
      <c r="G25" s="205" t="s">
        <v>230</v>
      </c>
      <c r="H25" s="205" t="s">
        <v>231</v>
      </c>
      <c r="I25" s="138">
        <v>563040</v>
      </c>
      <c r="J25" s="138">
        <v>563040</v>
      </c>
      <c r="K25" s="212"/>
      <c r="L25" s="212"/>
      <c r="M25" s="212"/>
      <c r="N25" s="138">
        <v>563040</v>
      </c>
      <c r="O25" s="212"/>
      <c r="P25" s="138"/>
      <c r="Q25" s="138"/>
      <c r="R25" s="138"/>
      <c r="S25" s="138"/>
      <c r="T25" s="138"/>
      <c r="U25" s="138"/>
      <c r="V25" s="138"/>
      <c r="W25" s="138"/>
      <c r="X25" s="138"/>
      <c r="Y25" s="138"/>
    </row>
    <row r="26" ht="20.25" customHeight="1" spans="1:25">
      <c r="A26" s="205" t="s">
        <v>211</v>
      </c>
      <c r="B26" s="205" t="s">
        <v>70</v>
      </c>
      <c r="C26" s="205" t="s">
        <v>222</v>
      </c>
      <c r="D26" s="205" t="s">
        <v>223</v>
      </c>
      <c r="E26" s="205" t="s">
        <v>129</v>
      </c>
      <c r="F26" s="205" t="s">
        <v>130</v>
      </c>
      <c r="G26" s="205" t="s">
        <v>230</v>
      </c>
      <c r="H26" s="205" t="s">
        <v>231</v>
      </c>
      <c r="I26" s="138">
        <v>1312080</v>
      </c>
      <c r="J26" s="138">
        <v>1312080</v>
      </c>
      <c r="K26" s="212"/>
      <c r="L26" s="212"/>
      <c r="M26" s="212"/>
      <c r="N26" s="138">
        <v>1312080</v>
      </c>
      <c r="O26" s="212"/>
      <c r="P26" s="138"/>
      <c r="Q26" s="138"/>
      <c r="R26" s="138"/>
      <c r="S26" s="138"/>
      <c r="T26" s="138"/>
      <c r="U26" s="138"/>
      <c r="V26" s="138"/>
      <c r="W26" s="138"/>
      <c r="X26" s="138"/>
      <c r="Y26" s="138"/>
    </row>
    <row r="27" ht="20.25" customHeight="1" spans="1:25">
      <c r="A27" s="205" t="s">
        <v>211</v>
      </c>
      <c r="B27" s="205" t="s">
        <v>70</v>
      </c>
      <c r="C27" s="205" t="s">
        <v>222</v>
      </c>
      <c r="D27" s="205" t="s">
        <v>223</v>
      </c>
      <c r="E27" s="205" t="s">
        <v>101</v>
      </c>
      <c r="F27" s="205" t="s">
        <v>102</v>
      </c>
      <c r="G27" s="205" t="s">
        <v>232</v>
      </c>
      <c r="H27" s="205" t="s">
        <v>233</v>
      </c>
      <c r="I27" s="138">
        <v>60680</v>
      </c>
      <c r="J27" s="138">
        <v>60680</v>
      </c>
      <c r="K27" s="212"/>
      <c r="L27" s="212"/>
      <c r="M27" s="212"/>
      <c r="N27" s="138">
        <v>60680</v>
      </c>
      <c r="O27" s="212"/>
      <c r="P27" s="138"/>
      <c r="Q27" s="138"/>
      <c r="R27" s="138"/>
      <c r="S27" s="138"/>
      <c r="T27" s="138"/>
      <c r="U27" s="138"/>
      <c r="V27" s="138"/>
      <c r="W27" s="138"/>
      <c r="X27" s="138"/>
      <c r="Y27" s="138"/>
    </row>
    <row r="28" ht="20.25" customHeight="1" spans="1:25">
      <c r="A28" s="205" t="s">
        <v>211</v>
      </c>
      <c r="B28" s="205" t="s">
        <v>70</v>
      </c>
      <c r="C28" s="205" t="s">
        <v>222</v>
      </c>
      <c r="D28" s="205" t="s">
        <v>223</v>
      </c>
      <c r="E28" s="205" t="s">
        <v>103</v>
      </c>
      <c r="F28" s="205" t="s">
        <v>104</v>
      </c>
      <c r="G28" s="205" t="s">
        <v>232</v>
      </c>
      <c r="H28" s="205" t="s">
        <v>233</v>
      </c>
      <c r="I28" s="138">
        <v>123082</v>
      </c>
      <c r="J28" s="138">
        <v>123082</v>
      </c>
      <c r="K28" s="212"/>
      <c r="L28" s="212"/>
      <c r="M28" s="212"/>
      <c r="N28" s="138">
        <v>123082</v>
      </c>
      <c r="O28" s="212"/>
      <c r="P28" s="138"/>
      <c r="Q28" s="138"/>
      <c r="R28" s="138"/>
      <c r="S28" s="138"/>
      <c r="T28" s="138"/>
      <c r="U28" s="138"/>
      <c r="V28" s="138"/>
      <c r="W28" s="138"/>
      <c r="X28" s="138"/>
      <c r="Y28" s="138"/>
    </row>
    <row r="29" ht="20.25" customHeight="1" spans="1:25">
      <c r="A29" s="205" t="s">
        <v>211</v>
      </c>
      <c r="B29" s="205" t="s">
        <v>70</v>
      </c>
      <c r="C29" s="205" t="s">
        <v>222</v>
      </c>
      <c r="D29" s="205" t="s">
        <v>223</v>
      </c>
      <c r="E29" s="205" t="s">
        <v>131</v>
      </c>
      <c r="F29" s="205" t="s">
        <v>132</v>
      </c>
      <c r="G29" s="205" t="s">
        <v>232</v>
      </c>
      <c r="H29" s="205" t="s">
        <v>233</v>
      </c>
      <c r="I29" s="138">
        <v>105120</v>
      </c>
      <c r="J29" s="138">
        <v>105120</v>
      </c>
      <c r="K29" s="212"/>
      <c r="L29" s="212"/>
      <c r="M29" s="212"/>
      <c r="N29" s="138">
        <v>105120</v>
      </c>
      <c r="O29" s="212"/>
      <c r="P29" s="138"/>
      <c r="Q29" s="138"/>
      <c r="R29" s="138"/>
      <c r="S29" s="138"/>
      <c r="T29" s="138"/>
      <c r="U29" s="138"/>
      <c r="V29" s="138"/>
      <c r="W29" s="138"/>
      <c r="X29" s="138"/>
      <c r="Y29" s="138"/>
    </row>
    <row r="30" ht="20.25" customHeight="1" spans="1:25">
      <c r="A30" s="205" t="s">
        <v>211</v>
      </c>
      <c r="B30" s="205" t="s">
        <v>70</v>
      </c>
      <c r="C30" s="205" t="s">
        <v>234</v>
      </c>
      <c r="D30" s="205" t="s">
        <v>143</v>
      </c>
      <c r="E30" s="205" t="s">
        <v>142</v>
      </c>
      <c r="F30" s="205" t="s">
        <v>143</v>
      </c>
      <c r="G30" s="205" t="s">
        <v>235</v>
      </c>
      <c r="H30" s="205" t="s">
        <v>143</v>
      </c>
      <c r="I30" s="138">
        <v>3419280</v>
      </c>
      <c r="J30" s="138">
        <v>3419280</v>
      </c>
      <c r="K30" s="212"/>
      <c r="L30" s="212"/>
      <c r="M30" s="212"/>
      <c r="N30" s="138">
        <v>3419280</v>
      </c>
      <c r="O30" s="212"/>
      <c r="P30" s="138"/>
      <c r="Q30" s="138"/>
      <c r="R30" s="138"/>
      <c r="S30" s="138"/>
      <c r="T30" s="138"/>
      <c r="U30" s="138"/>
      <c r="V30" s="138"/>
      <c r="W30" s="138"/>
      <c r="X30" s="138"/>
      <c r="Y30" s="138"/>
    </row>
    <row r="31" ht="20.25" customHeight="1" spans="1:25">
      <c r="A31" s="205" t="s">
        <v>211</v>
      </c>
      <c r="B31" s="205" t="s">
        <v>70</v>
      </c>
      <c r="C31" s="205" t="s">
        <v>236</v>
      </c>
      <c r="D31" s="205" t="s">
        <v>237</v>
      </c>
      <c r="E31" s="205" t="s">
        <v>121</v>
      </c>
      <c r="F31" s="205" t="s">
        <v>122</v>
      </c>
      <c r="G31" s="205" t="s">
        <v>238</v>
      </c>
      <c r="H31" s="205" t="s">
        <v>237</v>
      </c>
      <c r="I31" s="138">
        <v>104120</v>
      </c>
      <c r="J31" s="138">
        <v>104120</v>
      </c>
      <c r="K31" s="212"/>
      <c r="L31" s="212"/>
      <c r="M31" s="212"/>
      <c r="N31" s="138">
        <v>104120</v>
      </c>
      <c r="O31" s="212"/>
      <c r="P31" s="138"/>
      <c r="Q31" s="138"/>
      <c r="R31" s="138"/>
      <c r="S31" s="138"/>
      <c r="T31" s="138"/>
      <c r="U31" s="138"/>
      <c r="V31" s="138"/>
      <c r="W31" s="138"/>
      <c r="X31" s="138"/>
      <c r="Y31" s="138"/>
    </row>
    <row r="32" ht="20.25" customHeight="1" spans="1:25">
      <c r="A32" s="205" t="s">
        <v>211</v>
      </c>
      <c r="B32" s="205" t="s">
        <v>70</v>
      </c>
      <c r="C32" s="205" t="s">
        <v>239</v>
      </c>
      <c r="D32" s="205" t="s">
        <v>240</v>
      </c>
      <c r="E32" s="205" t="s">
        <v>119</v>
      </c>
      <c r="F32" s="205" t="s">
        <v>120</v>
      </c>
      <c r="G32" s="205" t="s">
        <v>241</v>
      </c>
      <c r="H32" s="205" t="s">
        <v>242</v>
      </c>
      <c r="I32" s="138">
        <v>65810</v>
      </c>
      <c r="J32" s="138">
        <v>65810</v>
      </c>
      <c r="K32" s="212"/>
      <c r="L32" s="212"/>
      <c r="M32" s="212"/>
      <c r="N32" s="138">
        <v>65810</v>
      </c>
      <c r="O32" s="212"/>
      <c r="P32" s="138"/>
      <c r="Q32" s="138"/>
      <c r="R32" s="138"/>
      <c r="S32" s="138"/>
      <c r="T32" s="138"/>
      <c r="U32" s="138"/>
      <c r="V32" s="138"/>
      <c r="W32" s="138"/>
      <c r="X32" s="138"/>
      <c r="Y32" s="138"/>
    </row>
    <row r="33" ht="20.25" customHeight="1" spans="1:25">
      <c r="A33" s="205" t="s">
        <v>211</v>
      </c>
      <c r="B33" s="205" t="s">
        <v>70</v>
      </c>
      <c r="C33" s="205" t="s">
        <v>243</v>
      </c>
      <c r="D33" s="205" t="s">
        <v>244</v>
      </c>
      <c r="E33" s="205" t="s">
        <v>111</v>
      </c>
      <c r="F33" s="205" t="s">
        <v>112</v>
      </c>
      <c r="G33" s="205" t="s">
        <v>245</v>
      </c>
      <c r="H33" s="205" t="s">
        <v>246</v>
      </c>
      <c r="I33" s="138">
        <v>72000</v>
      </c>
      <c r="J33" s="138">
        <v>72000</v>
      </c>
      <c r="K33" s="212"/>
      <c r="L33" s="212"/>
      <c r="M33" s="212"/>
      <c r="N33" s="138">
        <v>72000</v>
      </c>
      <c r="O33" s="212"/>
      <c r="P33" s="138"/>
      <c r="Q33" s="138"/>
      <c r="R33" s="138"/>
      <c r="S33" s="138"/>
      <c r="T33" s="138"/>
      <c r="U33" s="138"/>
      <c r="V33" s="138"/>
      <c r="W33" s="138"/>
      <c r="X33" s="138"/>
      <c r="Y33" s="138"/>
    </row>
    <row r="34" ht="20.25" customHeight="1" spans="1:25">
      <c r="A34" s="205" t="s">
        <v>211</v>
      </c>
      <c r="B34" s="205" t="s">
        <v>70</v>
      </c>
      <c r="C34" s="205" t="s">
        <v>247</v>
      </c>
      <c r="D34" s="205" t="s">
        <v>248</v>
      </c>
      <c r="E34" s="205" t="s">
        <v>101</v>
      </c>
      <c r="F34" s="205" t="s">
        <v>102</v>
      </c>
      <c r="G34" s="205" t="s">
        <v>249</v>
      </c>
      <c r="H34" s="205" t="s">
        <v>250</v>
      </c>
      <c r="I34" s="138">
        <v>199200</v>
      </c>
      <c r="J34" s="138">
        <v>199200</v>
      </c>
      <c r="K34" s="212"/>
      <c r="L34" s="212"/>
      <c r="M34" s="212"/>
      <c r="N34" s="138">
        <v>199200</v>
      </c>
      <c r="O34" s="212"/>
      <c r="P34" s="138"/>
      <c r="Q34" s="138"/>
      <c r="R34" s="138"/>
      <c r="S34" s="138"/>
      <c r="T34" s="138"/>
      <c r="U34" s="138"/>
      <c r="V34" s="138"/>
      <c r="W34" s="138"/>
      <c r="X34" s="138"/>
      <c r="Y34" s="138"/>
    </row>
    <row r="35" ht="20.25" customHeight="1" spans="1:25">
      <c r="A35" s="205" t="s">
        <v>211</v>
      </c>
      <c r="B35" s="205" t="s">
        <v>70</v>
      </c>
      <c r="C35" s="205" t="s">
        <v>247</v>
      </c>
      <c r="D35" s="205" t="s">
        <v>248</v>
      </c>
      <c r="E35" s="205" t="s">
        <v>103</v>
      </c>
      <c r="F35" s="205" t="s">
        <v>104</v>
      </c>
      <c r="G35" s="205" t="s">
        <v>249</v>
      </c>
      <c r="H35" s="205" t="s">
        <v>250</v>
      </c>
      <c r="I35" s="138">
        <v>376800</v>
      </c>
      <c r="J35" s="138">
        <v>376800</v>
      </c>
      <c r="K35" s="212"/>
      <c r="L35" s="212"/>
      <c r="M35" s="212"/>
      <c r="N35" s="138">
        <v>376800</v>
      </c>
      <c r="O35" s="212"/>
      <c r="P35" s="138"/>
      <c r="Q35" s="138"/>
      <c r="R35" s="138"/>
      <c r="S35" s="138"/>
      <c r="T35" s="138"/>
      <c r="U35" s="138"/>
      <c r="V35" s="138"/>
      <c r="W35" s="138"/>
      <c r="X35" s="138"/>
      <c r="Y35" s="138"/>
    </row>
    <row r="36" ht="20.25" customHeight="1" spans="1:25">
      <c r="A36" s="205" t="s">
        <v>211</v>
      </c>
      <c r="B36" s="205" t="s">
        <v>70</v>
      </c>
      <c r="C36" s="205" t="s">
        <v>251</v>
      </c>
      <c r="D36" s="205" t="s">
        <v>252</v>
      </c>
      <c r="E36" s="205" t="s">
        <v>111</v>
      </c>
      <c r="F36" s="205" t="s">
        <v>112</v>
      </c>
      <c r="G36" s="205" t="s">
        <v>241</v>
      </c>
      <c r="H36" s="205" t="s">
        <v>242</v>
      </c>
      <c r="I36" s="138">
        <v>1838400</v>
      </c>
      <c r="J36" s="138">
        <v>1838400</v>
      </c>
      <c r="K36" s="212"/>
      <c r="L36" s="212"/>
      <c r="M36" s="212"/>
      <c r="N36" s="138">
        <v>1838400</v>
      </c>
      <c r="O36" s="212"/>
      <c r="P36" s="138"/>
      <c r="Q36" s="138"/>
      <c r="R36" s="138"/>
      <c r="S36" s="138"/>
      <c r="T36" s="138"/>
      <c r="U36" s="138"/>
      <c r="V36" s="138"/>
      <c r="W36" s="138"/>
      <c r="X36" s="138"/>
      <c r="Y36" s="138"/>
    </row>
    <row r="37" ht="20.25" customHeight="1" spans="1:25">
      <c r="A37" s="205" t="s">
        <v>211</v>
      </c>
      <c r="B37" s="205" t="s">
        <v>70</v>
      </c>
      <c r="C37" s="205" t="s">
        <v>253</v>
      </c>
      <c r="D37" s="205" t="s">
        <v>254</v>
      </c>
      <c r="E37" s="205" t="s">
        <v>101</v>
      </c>
      <c r="F37" s="205" t="s">
        <v>102</v>
      </c>
      <c r="G37" s="205" t="s">
        <v>220</v>
      </c>
      <c r="H37" s="205" t="s">
        <v>221</v>
      </c>
      <c r="I37" s="138">
        <v>697200</v>
      </c>
      <c r="J37" s="138">
        <v>697200</v>
      </c>
      <c r="K37" s="212"/>
      <c r="L37" s="212"/>
      <c r="M37" s="212"/>
      <c r="N37" s="138">
        <v>697200</v>
      </c>
      <c r="O37" s="212"/>
      <c r="P37" s="138"/>
      <c r="Q37" s="138"/>
      <c r="R37" s="138"/>
      <c r="S37" s="138"/>
      <c r="T37" s="138"/>
      <c r="U37" s="138"/>
      <c r="V37" s="138"/>
      <c r="W37" s="138"/>
      <c r="X37" s="138"/>
      <c r="Y37" s="138"/>
    </row>
    <row r="38" ht="20.25" customHeight="1" spans="1:25">
      <c r="A38" s="205" t="s">
        <v>211</v>
      </c>
      <c r="B38" s="205" t="s">
        <v>70</v>
      </c>
      <c r="C38" s="205" t="s">
        <v>253</v>
      </c>
      <c r="D38" s="205" t="s">
        <v>254</v>
      </c>
      <c r="E38" s="205" t="s">
        <v>103</v>
      </c>
      <c r="F38" s="205" t="s">
        <v>104</v>
      </c>
      <c r="G38" s="205" t="s">
        <v>220</v>
      </c>
      <c r="H38" s="205" t="s">
        <v>221</v>
      </c>
      <c r="I38" s="138">
        <v>1318800</v>
      </c>
      <c r="J38" s="138">
        <v>1318800</v>
      </c>
      <c r="K38" s="212"/>
      <c r="L38" s="212"/>
      <c r="M38" s="212"/>
      <c r="N38" s="138">
        <v>1318800</v>
      </c>
      <c r="O38" s="212"/>
      <c r="P38" s="138"/>
      <c r="Q38" s="138"/>
      <c r="R38" s="138"/>
      <c r="S38" s="138"/>
      <c r="T38" s="138"/>
      <c r="U38" s="138"/>
      <c r="V38" s="138"/>
      <c r="W38" s="138"/>
      <c r="X38" s="138"/>
      <c r="Y38" s="138"/>
    </row>
    <row r="39" ht="20.25" customHeight="1" spans="1:25">
      <c r="A39" s="205" t="s">
        <v>211</v>
      </c>
      <c r="B39" s="205" t="s">
        <v>70</v>
      </c>
      <c r="C39" s="205" t="s">
        <v>255</v>
      </c>
      <c r="D39" s="205" t="s">
        <v>256</v>
      </c>
      <c r="E39" s="205" t="s">
        <v>101</v>
      </c>
      <c r="F39" s="205" t="s">
        <v>102</v>
      </c>
      <c r="G39" s="205" t="s">
        <v>257</v>
      </c>
      <c r="H39" s="205" t="s">
        <v>258</v>
      </c>
      <c r="I39" s="138">
        <v>6544425.6</v>
      </c>
      <c r="J39" s="138">
        <v>6544425.6</v>
      </c>
      <c r="K39" s="212"/>
      <c r="L39" s="212"/>
      <c r="M39" s="212"/>
      <c r="N39" s="138">
        <v>6544425.6</v>
      </c>
      <c r="O39" s="212"/>
      <c r="P39" s="138"/>
      <c r="Q39" s="138"/>
      <c r="R39" s="138"/>
      <c r="S39" s="138"/>
      <c r="T39" s="138"/>
      <c r="U39" s="138"/>
      <c r="V39" s="138"/>
      <c r="W39" s="138"/>
      <c r="X39" s="138"/>
      <c r="Y39" s="138"/>
    </row>
    <row r="40" ht="20.25" customHeight="1" spans="1:25">
      <c r="A40" s="205" t="s">
        <v>211</v>
      </c>
      <c r="B40" s="205" t="s">
        <v>70</v>
      </c>
      <c r="C40" s="205" t="s">
        <v>255</v>
      </c>
      <c r="D40" s="205" t="s">
        <v>256</v>
      </c>
      <c r="E40" s="205" t="s">
        <v>101</v>
      </c>
      <c r="F40" s="205" t="s">
        <v>102</v>
      </c>
      <c r="G40" s="205" t="s">
        <v>257</v>
      </c>
      <c r="H40" s="205" t="s">
        <v>258</v>
      </c>
      <c r="I40" s="138">
        <v>2807673.6</v>
      </c>
      <c r="J40" s="138">
        <v>2807673.6</v>
      </c>
      <c r="K40" s="212"/>
      <c r="L40" s="212"/>
      <c r="M40" s="212"/>
      <c r="N40" s="138">
        <v>2807673.6</v>
      </c>
      <c r="O40" s="212"/>
      <c r="P40" s="138"/>
      <c r="Q40" s="138"/>
      <c r="R40" s="138"/>
      <c r="S40" s="138"/>
      <c r="T40" s="138"/>
      <c r="U40" s="138"/>
      <c r="V40" s="138"/>
      <c r="W40" s="138"/>
      <c r="X40" s="138"/>
      <c r="Y40" s="138"/>
    </row>
    <row r="41" ht="17.25" customHeight="1" spans="1:25">
      <c r="A41" s="90" t="s">
        <v>182</v>
      </c>
      <c r="B41" s="91"/>
      <c r="C41" s="206"/>
      <c r="D41" s="206"/>
      <c r="E41" s="206"/>
      <c r="F41" s="206"/>
      <c r="G41" s="206"/>
      <c r="H41" s="207"/>
      <c r="I41" s="138">
        <v>53851601.2</v>
      </c>
      <c r="J41" s="138">
        <v>53851601.2</v>
      </c>
      <c r="K41" s="138"/>
      <c r="L41" s="138"/>
      <c r="M41" s="138"/>
      <c r="N41" s="138">
        <v>53851601.2</v>
      </c>
      <c r="O41" s="138"/>
      <c r="P41" s="138"/>
      <c r="Q41" s="138"/>
      <c r="R41" s="138"/>
      <c r="S41" s="138"/>
      <c r="T41" s="138"/>
      <c r="U41" s="138"/>
      <c r="V41" s="138"/>
      <c r="W41" s="138"/>
      <c r="X41" s="138"/>
      <c r="Y41" s="138"/>
    </row>
  </sheetData>
  <mergeCells count="31">
    <mergeCell ref="A2:Y2"/>
    <mergeCell ref="A3:H3"/>
    <mergeCell ref="I4:Y4"/>
    <mergeCell ref="J5:O5"/>
    <mergeCell ref="P5:R5"/>
    <mergeCell ref="T5:Y5"/>
    <mergeCell ref="J6:K6"/>
    <mergeCell ref="A41:H4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topLeftCell="K1" workbookViewId="0">
      <pane ySplit="1" topLeftCell="A2" activePane="bottomLeft" state="frozen"/>
      <selection/>
      <selection pane="bottomLeft" activeCell="V11" sqref="V11"/>
    </sheetView>
  </sheetViews>
  <sheetFormatPr defaultColWidth="9.13636363636364" defaultRowHeight="14.25" customHeight="1"/>
  <cols>
    <col min="1" max="1" width="10.2818181818182" customWidth="1"/>
    <col min="2" max="2" width="18.3636363636364"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ht="13.5" customHeight="1" spans="2:23">
      <c r="B1" s="195"/>
      <c r="E1" s="53"/>
      <c r="F1" s="53"/>
      <c r="G1" s="53"/>
      <c r="H1" s="53"/>
      <c r="U1" s="195"/>
      <c r="W1" s="200" t="s">
        <v>259</v>
      </c>
    </row>
    <row r="2" ht="46.5" customHeight="1" spans="1:23">
      <c r="A2" s="81" t="str">
        <f>"2025"&amp;"年部门项目支出预算表"</f>
        <v>2025年部门项目支出预算表</v>
      </c>
      <c r="B2" s="81"/>
      <c r="C2" s="81"/>
      <c r="D2" s="81"/>
      <c r="E2" s="81"/>
      <c r="F2" s="81"/>
      <c r="G2" s="81"/>
      <c r="H2" s="81"/>
      <c r="I2" s="81"/>
      <c r="J2" s="81"/>
      <c r="K2" s="81"/>
      <c r="L2" s="81"/>
      <c r="M2" s="81"/>
      <c r="N2" s="81"/>
      <c r="O2" s="81"/>
      <c r="P2" s="81"/>
      <c r="Q2" s="81"/>
      <c r="R2" s="81"/>
      <c r="S2" s="81"/>
      <c r="T2" s="81"/>
      <c r="U2" s="81"/>
      <c r="V2" s="81"/>
      <c r="W2" s="81"/>
    </row>
    <row r="3" ht="13.5" customHeight="1" spans="1:23">
      <c r="A3" s="82" t="str">
        <f>"单位名称："&amp;"云南省昆明市东川区高级中学"</f>
        <v>单位名称：云南省昆明市东川区高级中学</v>
      </c>
      <c r="B3" s="83"/>
      <c r="C3" s="83"/>
      <c r="D3" s="83"/>
      <c r="E3" s="83"/>
      <c r="F3" s="83"/>
      <c r="G3" s="83"/>
      <c r="H3" s="83"/>
      <c r="I3" s="84"/>
      <c r="J3" s="84"/>
      <c r="K3" s="84"/>
      <c r="L3" s="84"/>
      <c r="M3" s="84"/>
      <c r="N3" s="84"/>
      <c r="O3" s="84"/>
      <c r="P3" s="84"/>
      <c r="Q3" s="84"/>
      <c r="U3" s="195"/>
      <c r="W3" s="177" t="s">
        <v>1</v>
      </c>
    </row>
    <row r="4" ht="21.75" customHeight="1" spans="1:23">
      <c r="A4" s="62" t="s">
        <v>260</v>
      </c>
      <c r="B4" s="63" t="s">
        <v>194</v>
      </c>
      <c r="C4" s="62" t="s">
        <v>195</v>
      </c>
      <c r="D4" s="62" t="s">
        <v>261</v>
      </c>
      <c r="E4" s="63" t="s">
        <v>196</v>
      </c>
      <c r="F4" s="63" t="s">
        <v>197</v>
      </c>
      <c r="G4" s="63" t="s">
        <v>262</v>
      </c>
      <c r="H4" s="63" t="s">
        <v>263</v>
      </c>
      <c r="I4" s="85" t="s">
        <v>55</v>
      </c>
      <c r="J4" s="64" t="s">
        <v>264</v>
      </c>
      <c r="K4" s="65"/>
      <c r="L4" s="65"/>
      <c r="M4" s="66"/>
      <c r="N4" s="64" t="s">
        <v>202</v>
      </c>
      <c r="O4" s="65"/>
      <c r="P4" s="66"/>
      <c r="Q4" s="63" t="s">
        <v>61</v>
      </c>
      <c r="R4" s="64" t="s">
        <v>62</v>
      </c>
      <c r="S4" s="65"/>
      <c r="T4" s="65"/>
      <c r="U4" s="65"/>
      <c r="V4" s="65"/>
      <c r="W4" s="66"/>
    </row>
    <row r="5" ht="21.75" customHeight="1" spans="1:23">
      <c r="A5" s="67"/>
      <c r="B5" s="86"/>
      <c r="C5" s="67"/>
      <c r="D5" s="67"/>
      <c r="E5" s="68"/>
      <c r="F5" s="68"/>
      <c r="G5" s="68"/>
      <c r="H5" s="68"/>
      <c r="I5" s="86"/>
      <c r="J5" s="196" t="s">
        <v>58</v>
      </c>
      <c r="K5" s="197"/>
      <c r="L5" s="63" t="s">
        <v>59</v>
      </c>
      <c r="M5" s="63" t="s">
        <v>60</v>
      </c>
      <c r="N5" s="63" t="s">
        <v>58</v>
      </c>
      <c r="O5" s="63" t="s">
        <v>59</v>
      </c>
      <c r="P5" s="63" t="s">
        <v>60</v>
      </c>
      <c r="Q5" s="68"/>
      <c r="R5" s="63" t="s">
        <v>57</v>
      </c>
      <c r="S5" s="63" t="s">
        <v>64</v>
      </c>
      <c r="T5" s="63" t="s">
        <v>208</v>
      </c>
      <c r="U5" s="63" t="s">
        <v>66</v>
      </c>
      <c r="V5" s="63" t="s">
        <v>67</v>
      </c>
      <c r="W5" s="63" t="s">
        <v>68</v>
      </c>
    </row>
    <row r="6" ht="21" customHeight="1" spans="1:23">
      <c r="A6" s="86"/>
      <c r="B6" s="86"/>
      <c r="C6" s="86"/>
      <c r="D6" s="86"/>
      <c r="E6" s="86"/>
      <c r="F6" s="86"/>
      <c r="G6" s="86"/>
      <c r="H6" s="86"/>
      <c r="I6" s="86"/>
      <c r="J6" s="198" t="s">
        <v>57</v>
      </c>
      <c r="K6" s="199"/>
      <c r="L6" s="86"/>
      <c r="M6" s="86"/>
      <c r="N6" s="86"/>
      <c r="O6" s="86"/>
      <c r="P6" s="86"/>
      <c r="Q6" s="86"/>
      <c r="R6" s="86"/>
      <c r="S6" s="86"/>
      <c r="T6" s="86"/>
      <c r="U6" s="86"/>
      <c r="V6" s="86"/>
      <c r="W6" s="86"/>
    </row>
    <row r="7" ht="39.75" customHeight="1" spans="1:23">
      <c r="A7" s="70"/>
      <c r="B7" s="72"/>
      <c r="C7" s="70"/>
      <c r="D7" s="70"/>
      <c r="E7" s="71"/>
      <c r="F7" s="71"/>
      <c r="G7" s="71"/>
      <c r="H7" s="71"/>
      <c r="I7" s="72"/>
      <c r="J7" s="125" t="s">
        <v>57</v>
      </c>
      <c r="K7" s="125" t="s">
        <v>265</v>
      </c>
      <c r="L7" s="71"/>
      <c r="M7" s="71"/>
      <c r="N7" s="71"/>
      <c r="O7" s="71"/>
      <c r="P7" s="71"/>
      <c r="Q7" s="71"/>
      <c r="R7" s="71"/>
      <c r="S7" s="71"/>
      <c r="T7" s="71"/>
      <c r="U7" s="72"/>
      <c r="V7" s="71"/>
      <c r="W7" s="71"/>
    </row>
    <row r="8" ht="15" customHeight="1" spans="1:23">
      <c r="A8" s="73">
        <v>1</v>
      </c>
      <c r="B8" s="73">
        <v>2</v>
      </c>
      <c r="C8" s="73">
        <v>3</v>
      </c>
      <c r="D8" s="73">
        <v>4</v>
      </c>
      <c r="E8" s="73">
        <v>5</v>
      </c>
      <c r="F8" s="73">
        <v>6</v>
      </c>
      <c r="G8" s="73">
        <v>7</v>
      </c>
      <c r="H8" s="73">
        <v>8</v>
      </c>
      <c r="I8" s="73">
        <v>9</v>
      </c>
      <c r="J8" s="73">
        <v>10</v>
      </c>
      <c r="K8" s="73">
        <v>11</v>
      </c>
      <c r="L8" s="94">
        <v>12</v>
      </c>
      <c r="M8" s="94">
        <v>13</v>
      </c>
      <c r="N8" s="94">
        <v>14</v>
      </c>
      <c r="O8" s="94">
        <v>15</v>
      </c>
      <c r="P8" s="94">
        <v>16</v>
      </c>
      <c r="Q8" s="94">
        <v>17</v>
      </c>
      <c r="R8" s="94">
        <v>18</v>
      </c>
      <c r="S8" s="94">
        <v>19</v>
      </c>
      <c r="T8" s="94">
        <v>20</v>
      </c>
      <c r="U8" s="73">
        <v>21</v>
      </c>
      <c r="V8" s="94">
        <v>22</v>
      </c>
      <c r="W8" s="73">
        <v>23</v>
      </c>
    </row>
    <row r="9" ht="21.75" customHeight="1" spans="1:23">
      <c r="A9" s="127" t="s">
        <v>266</v>
      </c>
      <c r="B9" s="127" t="s">
        <v>267</v>
      </c>
      <c r="C9" s="127" t="s">
        <v>268</v>
      </c>
      <c r="D9" s="127" t="s">
        <v>70</v>
      </c>
      <c r="E9" s="127" t="s">
        <v>103</v>
      </c>
      <c r="F9" s="127" t="s">
        <v>104</v>
      </c>
      <c r="G9" s="127" t="s">
        <v>269</v>
      </c>
      <c r="H9" s="127" t="s">
        <v>270</v>
      </c>
      <c r="I9" s="138">
        <v>4800000</v>
      </c>
      <c r="J9" s="138"/>
      <c r="K9" s="138"/>
      <c r="L9" s="138"/>
      <c r="M9" s="138"/>
      <c r="N9" s="138"/>
      <c r="O9" s="138"/>
      <c r="P9" s="138"/>
      <c r="Q9" s="138">
        <v>4800000</v>
      </c>
      <c r="R9" s="138"/>
      <c r="S9" s="138"/>
      <c r="T9" s="138"/>
      <c r="U9" s="138"/>
      <c r="V9" s="138"/>
      <c r="W9" s="138"/>
    </row>
    <row r="10" ht="21.75" customHeight="1" spans="1:23">
      <c r="A10" s="127" t="s">
        <v>266</v>
      </c>
      <c r="B10" s="127" t="s">
        <v>271</v>
      </c>
      <c r="C10" s="127" t="s">
        <v>272</v>
      </c>
      <c r="D10" s="127" t="s">
        <v>70</v>
      </c>
      <c r="E10" s="127" t="s">
        <v>105</v>
      </c>
      <c r="F10" s="127" t="s">
        <v>106</v>
      </c>
      <c r="G10" s="127" t="s">
        <v>269</v>
      </c>
      <c r="H10" s="127" t="s">
        <v>270</v>
      </c>
      <c r="I10" s="138">
        <v>1200000</v>
      </c>
      <c r="J10" s="138"/>
      <c r="K10" s="138"/>
      <c r="L10" s="138"/>
      <c r="M10" s="138"/>
      <c r="N10" s="138"/>
      <c r="O10" s="138"/>
      <c r="P10" s="138"/>
      <c r="Q10" s="138"/>
      <c r="R10" s="138">
        <v>1200000</v>
      </c>
      <c r="S10" s="138"/>
      <c r="T10" s="138"/>
      <c r="U10" s="138"/>
      <c r="V10" s="138"/>
      <c r="W10" s="138">
        <v>1200000</v>
      </c>
    </row>
    <row r="11" ht="21.75" customHeight="1" spans="1:23">
      <c r="A11" s="127" t="s">
        <v>273</v>
      </c>
      <c r="B11" s="127" t="s">
        <v>274</v>
      </c>
      <c r="C11" s="127" t="s">
        <v>275</v>
      </c>
      <c r="D11" s="127" t="s">
        <v>70</v>
      </c>
      <c r="E11" s="127" t="s">
        <v>137</v>
      </c>
      <c r="F11" s="127" t="s">
        <v>136</v>
      </c>
      <c r="G11" s="127" t="s">
        <v>276</v>
      </c>
      <c r="H11" s="127" t="s">
        <v>81</v>
      </c>
      <c r="I11" s="138">
        <v>6000</v>
      </c>
      <c r="J11" s="138"/>
      <c r="K11" s="138"/>
      <c r="L11" s="138"/>
      <c r="M11" s="138"/>
      <c r="N11" s="138"/>
      <c r="O11" s="138"/>
      <c r="P11" s="138"/>
      <c r="Q11" s="138"/>
      <c r="R11" s="138">
        <v>6000</v>
      </c>
      <c r="S11" s="138"/>
      <c r="T11" s="138"/>
      <c r="U11" s="138"/>
      <c r="V11" s="138"/>
      <c r="W11" s="138">
        <v>6000</v>
      </c>
    </row>
    <row r="12" ht="18.75" customHeight="1" spans="1:23">
      <c r="A12" s="90" t="s">
        <v>182</v>
      </c>
      <c r="B12" s="91"/>
      <c r="C12" s="91"/>
      <c r="D12" s="91"/>
      <c r="E12" s="91"/>
      <c r="F12" s="91"/>
      <c r="G12" s="91"/>
      <c r="H12" s="92"/>
      <c r="I12" s="138">
        <v>6006000</v>
      </c>
      <c r="J12" s="138"/>
      <c r="K12" s="138"/>
      <c r="L12" s="138"/>
      <c r="M12" s="138"/>
      <c r="N12" s="138"/>
      <c r="O12" s="138"/>
      <c r="P12" s="138"/>
      <c r="Q12" s="138">
        <v>4800000</v>
      </c>
      <c r="R12" s="138">
        <v>1206000</v>
      </c>
      <c r="S12" s="138"/>
      <c r="T12" s="138"/>
      <c r="U12" s="138"/>
      <c r="V12" s="138"/>
      <c r="W12" s="138">
        <v>1206000</v>
      </c>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A1" sqref="$A1:$XFD1"/>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ht="18" customHeight="1" spans="10:10">
      <c r="J1" s="54" t="s">
        <v>277</v>
      </c>
    </row>
    <row r="2" ht="39.75" customHeight="1" spans="1:10">
      <c r="A2" s="123" t="str">
        <f>"2025"&amp;"年部门项目支出绩效目标表"</f>
        <v>2025年部门项目支出绩效目标表</v>
      </c>
      <c r="B2" s="81"/>
      <c r="C2" s="81"/>
      <c r="D2" s="81"/>
      <c r="E2" s="81"/>
      <c r="F2" s="124"/>
      <c r="G2" s="81"/>
      <c r="H2" s="124"/>
      <c r="I2" s="124"/>
      <c r="J2" s="81"/>
    </row>
    <row r="3" ht="17.25" customHeight="1" spans="1:1">
      <c r="A3" s="82" t="str">
        <f>"单位名称："&amp;"云南省昆明市东川区高级中学"</f>
        <v>单位名称：云南省昆明市东川区高级中学</v>
      </c>
    </row>
    <row r="4" ht="44.25" customHeight="1" spans="1:10">
      <c r="A4" s="125" t="s">
        <v>195</v>
      </c>
      <c r="B4" s="125" t="s">
        <v>278</v>
      </c>
      <c r="C4" s="125" t="s">
        <v>279</v>
      </c>
      <c r="D4" s="125" t="s">
        <v>280</v>
      </c>
      <c r="E4" s="125" t="s">
        <v>281</v>
      </c>
      <c r="F4" s="126" t="s">
        <v>282</v>
      </c>
      <c r="G4" s="125" t="s">
        <v>283</v>
      </c>
      <c r="H4" s="126" t="s">
        <v>284</v>
      </c>
      <c r="I4" s="126" t="s">
        <v>285</v>
      </c>
      <c r="J4" s="125" t="s">
        <v>286</v>
      </c>
    </row>
    <row r="5" ht="18.75" customHeight="1" spans="1:10">
      <c r="A5" s="193">
        <v>1</v>
      </c>
      <c r="B5" s="193">
        <v>2</v>
      </c>
      <c r="C5" s="193">
        <v>3</v>
      </c>
      <c r="D5" s="193">
        <v>4</v>
      </c>
      <c r="E5" s="193">
        <v>5</v>
      </c>
      <c r="F5" s="94">
        <v>6</v>
      </c>
      <c r="G5" s="193">
        <v>7</v>
      </c>
      <c r="H5" s="94">
        <v>8</v>
      </c>
      <c r="I5" s="94">
        <v>9</v>
      </c>
      <c r="J5" s="193">
        <v>10</v>
      </c>
    </row>
    <row r="6" ht="42" customHeight="1" spans="1:10">
      <c r="A6" s="87" t="s">
        <v>70</v>
      </c>
      <c r="B6" s="127"/>
      <c r="C6" s="127"/>
      <c r="D6" s="127"/>
      <c r="E6" s="112"/>
      <c r="F6" s="128"/>
      <c r="G6" s="112"/>
      <c r="H6" s="128"/>
      <c r="I6" s="128"/>
      <c r="J6" s="112"/>
    </row>
    <row r="7" ht="42" customHeight="1" spans="1:10">
      <c r="A7" s="194" t="s">
        <v>268</v>
      </c>
      <c r="B7" s="74" t="s">
        <v>287</v>
      </c>
      <c r="C7" s="74" t="s">
        <v>288</v>
      </c>
      <c r="D7" s="74" t="s">
        <v>289</v>
      </c>
      <c r="E7" s="87" t="s">
        <v>290</v>
      </c>
      <c r="F7" s="74" t="s">
        <v>291</v>
      </c>
      <c r="G7" s="87" t="s">
        <v>292</v>
      </c>
      <c r="H7" s="74" t="s">
        <v>293</v>
      </c>
      <c r="I7" s="74" t="s">
        <v>294</v>
      </c>
      <c r="J7" s="87" t="s">
        <v>287</v>
      </c>
    </row>
    <row r="8" ht="42" customHeight="1" spans="1:10">
      <c r="A8" s="194" t="s">
        <v>268</v>
      </c>
      <c r="B8" s="74" t="s">
        <v>287</v>
      </c>
      <c r="C8" s="74" t="s">
        <v>295</v>
      </c>
      <c r="D8" s="74" t="s">
        <v>296</v>
      </c>
      <c r="E8" s="87" t="s">
        <v>297</v>
      </c>
      <c r="F8" s="74" t="s">
        <v>291</v>
      </c>
      <c r="G8" s="87" t="s">
        <v>298</v>
      </c>
      <c r="H8" s="74" t="s">
        <v>299</v>
      </c>
      <c r="I8" s="74" t="s">
        <v>300</v>
      </c>
      <c r="J8" s="87" t="s">
        <v>287</v>
      </c>
    </row>
    <row r="9" ht="42" customHeight="1" spans="1:10">
      <c r="A9" s="194" t="s">
        <v>268</v>
      </c>
      <c r="B9" s="74" t="s">
        <v>287</v>
      </c>
      <c r="C9" s="74" t="s">
        <v>301</v>
      </c>
      <c r="D9" s="74" t="s">
        <v>302</v>
      </c>
      <c r="E9" s="87" t="s">
        <v>303</v>
      </c>
      <c r="F9" s="74" t="s">
        <v>304</v>
      </c>
      <c r="G9" s="87" t="s">
        <v>305</v>
      </c>
      <c r="H9" s="74" t="s">
        <v>299</v>
      </c>
      <c r="I9" s="74" t="s">
        <v>294</v>
      </c>
      <c r="J9" s="87" t="s">
        <v>287</v>
      </c>
    </row>
    <row r="10" ht="42" customHeight="1" spans="1:10">
      <c r="A10" s="194" t="s">
        <v>272</v>
      </c>
      <c r="B10" s="74" t="s">
        <v>306</v>
      </c>
      <c r="C10" s="74" t="s">
        <v>288</v>
      </c>
      <c r="D10" s="74" t="s">
        <v>307</v>
      </c>
      <c r="E10" s="87" t="s">
        <v>308</v>
      </c>
      <c r="F10" s="74" t="s">
        <v>291</v>
      </c>
      <c r="G10" s="87" t="s">
        <v>309</v>
      </c>
      <c r="H10" s="74" t="s">
        <v>310</v>
      </c>
      <c r="I10" s="74" t="s">
        <v>294</v>
      </c>
      <c r="J10" s="87" t="s">
        <v>311</v>
      </c>
    </row>
    <row r="11" ht="42" customHeight="1" spans="1:10">
      <c r="A11" s="194" t="s">
        <v>272</v>
      </c>
      <c r="B11" s="74" t="s">
        <v>306</v>
      </c>
      <c r="C11" s="74" t="s">
        <v>288</v>
      </c>
      <c r="D11" s="74" t="s">
        <v>312</v>
      </c>
      <c r="E11" s="87" t="s">
        <v>313</v>
      </c>
      <c r="F11" s="74" t="s">
        <v>291</v>
      </c>
      <c r="G11" s="87" t="s">
        <v>314</v>
      </c>
      <c r="H11" s="74" t="s">
        <v>299</v>
      </c>
      <c r="I11" s="74" t="s">
        <v>300</v>
      </c>
      <c r="J11" s="87" t="s">
        <v>315</v>
      </c>
    </row>
    <row r="12" ht="42" customHeight="1" spans="1:10">
      <c r="A12" s="194" t="s">
        <v>272</v>
      </c>
      <c r="B12" s="74" t="s">
        <v>306</v>
      </c>
      <c r="C12" s="74" t="s">
        <v>295</v>
      </c>
      <c r="D12" s="74" t="s">
        <v>316</v>
      </c>
      <c r="E12" s="87" t="s">
        <v>317</v>
      </c>
      <c r="F12" s="74" t="s">
        <v>291</v>
      </c>
      <c r="G12" s="87" t="s">
        <v>318</v>
      </c>
      <c r="H12" s="74" t="s">
        <v>299</v>
      </c>
      <c r="I12" s="74" t="s">
        <v>300</v>
      </c>
      <c r="J12" s="87" t="s">
        <v>319</v>
      </c>
    </row>
    <row r="13" ht="42" customHeight="1" spans="1:10">
      <c r="A13" s="194" t="s">
        <v>272</v>
      </c>
      <c r="B13" s="74" t="s">
        <v>306</v>
      </c>
      <c r="C13" s="74" t="s">
        <v>295</v>
      </c>
      <c r="D13" s="74" t="s">
        <v>296</v>
      </c>
      <c r="E13" s="87" t="s">
        <v>320</v>
      </c>
      <c r="F13" s="74" t="s">
        <v>291</v>
      </c>
      <c r="G13" s="87" t="s">
        <v>321</v>
      </c>
      <c r="H13" s="74" t="s">
        <v>299</v>
      </c>
      <c r="I13" s="74" t="s">
        <v>300</v>
      </c>
      <c r="J13" s="87" t="s">
        <v>322</v>
      </c>
    </row>
    <row r="14" ht="42" customHeight="1" spans="1:10">
      <c r="A14" s="194" t="s">
        <v>272</v>
      </c>
      <c r="B14" s="74" t="s">
        <v>306</v>
      </c>
      <c r="C14" s="74" t="s">
        <v>295</v>
      </c>
      <c r="D14" s="74" t="s">
        <v>323</v>
      </c>
      <c r="E14" s="87" t="s">
        <v>324</v>
      </c>
      <c r="F14" s="74" t="s">
        <v>291</v>
      </c>
      <c r="G14" s="87" t="s">
        <v>325</v>
      </c>
      <c r="H14" s="74" t="s">
        <v>299</v>
      </c>
      <c r="I14" s="74" t="s">
        <v>300</v>
      </c>
      <c r="J14" s="87" t="s">
        <v>326</v>
      </c>
    </row>
    <row r="15" ht="42" customHeight="1" spans="1:10">
      <c r="A15" s="194" t="s">
        <v>272</v>
      </c>
      <c r="B15" s="74" t="s">
        <v>306</v>
      </c>
      <c r="C15" s="74" t="s">
        <v>301</v>
      </c>
      <c r="D15" s="74" t="s">
        <v>302</v>
      </c>
      <c r="E15" s="87" t="s">
        <v>327</v>
      </c>
      <c r="F15" s="74" t="s">
        <v>291</v>
      </c>
      <c r="G15" s="87" t="s">
        <v>328</v>
      </c>
      <c r="H15" s="74" t="s">
        <v>299</v>
      </c>
      <c r="I15" s="74" t="s">
        <v>300</v>
      </c>
      <c r="J15" s="87" t="s">
        <v>329</v>
      </c>
    </row>
    <row r="16" ht="42" customHeight="1" spans="1:10">
      <c r="A16" s="194" t="s">
        <v>272</v>
      </c>
      <c r="B16" s="74" t="s">
        <v>306</v>
      </c>
      <c r="C16" s="74" t="s">
        <v>301</v>
      </c>
      <c r="D16" s="74" t="s">
        <v>302</v>
      </c>
      <c r="E16" s="87" t="s">
        <v>330</v>
      </c>
      <c r="F16" s="74" t="s">
        <v>291</v>
      </c>
      <c r="G16" s="87" t="s">
        <v>328</v>
      </c>
      <c r="H16" s="74" t="s">
        <v>299</v>
      </c>
      <c r="I16" s="74" t="s">
        <v>300</v>
      </c>
      <c r="J16" s="87" t="s">
        <v>329</v>
      </c>
    </row>
    <row r="17" ht="42" customHeight="1" spans="1:10">
      <c r="A17" s="194" t="s">
        <v>275</v>
      </c>
      <c r="B17" s="74" t="s">
        <v>275</v>
      </c>
      <c r="C17" s="74" t="s">
        <v>288</v>
      </c>
      <c r="D17" s="74" t="s">
        <v>289</v>
      </c>
      <c r="E17" s="87" t="s">
        <v>331</v>
      </c>
      <c r="F17" s="74" t="s">
        <v>291</v>
      </c>
      <c r="G17" s="87" t="s">
        <v>332</v>
      </c>
      <c r="H17" s="74" t="s">
        <v>299</v>
      </c>
      <c r="I17" s="74" t="s">
        <v>300</v>
      </c>
      <c r="J17" s="87" t="s">
        <v>331</v>
      </c>
    </row>
    <row r="18" ht="42" customHeight="1" spans="1:10">
      <c r="A18" s="194" t="s">
        <v>275</v>
      </c>
      <c r="B18" s="74" t="s">
        <v>275</v>
      </c>
      <c r="C18" s="74" t="s">
        <v>295</v>
      </c>
      <c r="D18" s="74" t="s">
        <v>296</v>
      </c>
      <c r="E18" s="87" t="s">
        <v>333</v>
      </c>
      <c r="F18" s="74" t="s">
        <v>291</v>
      </c>
      <c r="G18" s="87" t="s">
        <v>321</v>
      </c>
      <c r="H18" s="74" t="s">
        <v>299</v>
      </c>
      <c r="I18" s="74" t="s">
        <v>300</v>
      </c>
      <c r="J18" s="87" t="s">
        <v>333</v>
      </c>
    </row>
    <row r="19" ht="42" customHeight="1" spans="1:10">
      <c r="A19" s="194" t="s">
        <v>275</v>
      </c>
      <c r="B19" s="74" t="s">
        <v>275</v>
      </c>
      <c r="C19" s="74" t="s">
        <v>301</v>
      </c>
      <c r="D19" s="74" t="s">
        <v>302</v>
      </c>
      <c r="E19" s="87" t="s">
        <v>334</v>
      </c>
      <c r="F19" s="74" t="s">
        <v>304</v>
      </c>
      <c r="G19" s="87" t="s">
        <v>335</v>
      </c>
      <c r="H19" s="74" t="s">
        <v>299</v>
      </c>
      <c r="I19" s="74" t="s">
        <v>294</v>
      </c>
      <c r="J19" s="87" t="s">
        <v>334</v>
      </c>
    </row>
  </sheetData>
  <mergeCells count="8">
    <mergeCell ref="A2:J2"/>
    <mergeCell ref="A3:H3"/>
    <mergeCell ref="A7:A9"/>
    <mergeCell ref="A10:A16"/>
    <mergeCell ref="A17:A19"/>
    <mergeCell ref="B7:B9"/>
    <mergeCell ref="B10:B16"/>
    <mergeCell ref="B17: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F1" sqref="F1"/>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ht="12" customHeight="1" spans="1:6">
      <c r="A1" s="178">
        <v>1</v>
      </c>
      <c r="B1" s="179">
        <v>0</v>
      </c>
      <c r="C1" s="178">
        <v>1</v>
      </c>
      <c r="D1" s="180"/>
      <c r="E1" s="180"/>
      <c r="F1" s="177" t="s">
        <v>336</v>
      </c>
    </row>
    <row r="2" ht="42" customHeight="1" spans="1:6">
      <c r="A2" s="181" t="str">
        <f>"2025"&amp;"年部门政府性基金预算支出预算表"</f>
        <v>2025年部门政府性基金预算支出预算表</v>
      </c>
      <c r="B2" s="181" t="s">
        <v>337</v>
      </c>
      <c r="C2" s="182"/>
      <c r="D2" s="183"/>
      <c r="E2" s="183"/>
      <c r="F2" s="183"/>
    </row>
    <row r="3" ht="13.5" customHeight="1" spans="1:6">
      <c r="A3" s="82" t="str">
        <f>"单位名称："&amp;"云南省昆明市东川区高级中学"</f>
        <v>单位名称：云南省昆明市东川区高级中学</v>
      </c>
      <c r="B3" s="82" t="s">
        <v>338</v>
      </c>
      <c r="C3" s="178"/>
      <c r="D3" s="180"/>
      <c r="E3" s="180"/>
      <c r="F3" s="177" t="s">
        <v>1</v>
      </c>
    </row>
    <row r="4" ht="19.5" customHeight="1" spans="1:6">
      <c r="A4" s="184" t="s">
        <v>193</v>
      </c>
      <c r="B4" s="185" t="s">
        <v>72</v>
      </c>
      <c r="C4" s="184" t="s">
        <v>73</v>
      </c>
      <c r="D4" s="64" t="s">
        <v>339</v>
      </c>
      <c r="E4" s="65"/>
      <c r="F4" s="66"/>
    </row>
    <row r="5" ht="18.75" customHeight="1" spans="1:6">
      <c r="A5" s="186"/>
      <c r="B5" s="187"/>
      <c r="C5" s="186"/>
      <c r="D5" s="69" t="s">
        <v>55</v>
      </c>
      <c r="E5" s="64" t="s">
        <v>75</v>
      </c>
      <c r="F5" s="69" t="s">
        <v>76</v>
      </c>
    </row>
    <row r="6" ht="18.75" customHeight="1" spans="1:6">
      <c r="A6" s="126">
        <v>1</v>
      </c>
      <c r="B6" s="188" t="s">
        <v>83</v>
      </c>
      <c r="C6" s="126">
        <v>3</v>
      </c>
      <c r="D6" s="189">
        <v>4</v>
      </c>
      <c r="E6" s="189">
        <v>5</v>
      </c>
      <c r="F6" s="189">
        <v>6</v>
      </c>
    </row>
    <row r="7" ht="21" customHeight="1" spans="1:6">
      <c r="A7" s="74"/>
      <c r="B7" s="74"/>
      <c r="C7" s="74"/>
      <c r="D7" s="138"/>
      <c r="E7" s="138"/>
      <c r="F7" s="138"/>
    </row>
    <row r="8" ht="21" customHeight="1" spans="1:6">
      <c r="A8" s="74"/>
      <c r="B8" s="74"/>
      <c r="C8" s="74"/>
      <c r="D8" s="138"/>
      <c r="E8" s="138"/>
      <c r="F8" s="138"/>
    </row>
    <row r="9" ht="18.75" customHeight="1" spans="1:6">
      <c r="A9" s="190" t="s">
        <v>182</v>
      </c>
      <c r="B9" s="190" t="s">
        <v>182</v>
      </c>
      <c r="C9" s="191" t="s">
        <v>182</v>
      </c>
      <c r="D9" s="138"/>
      <c r="E9" s="138"/>
      <c r="F9" s="138"/>
    </row>
    <row r="10" customHeight="1" spans="1:1">
      <c r="A10" s="192" t="s">
        <v>340</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I1" workbookViewId="0">
      <pane ySplit="1" topLeftCell="A2" activePane="bottomLeft" state="frozen"/>
      <selection/>
      <selection pane="bottomLeft" activeCell="S1" sqref="S1"/>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ht="15.75" customHeight="1" spans="2:19">
      <c r="B1" s="142"/>
      <c r="C1" s="142"/>
      <c r="R1" s="54"/>
      <c r="S1" s="54" t="s">
        <v>341</v>
      </c>
    </row>
    <row r="2" ht="41.25" customHeight="1" spans="1:19">
      <c r="A2" s="131" t="str">
        <f>"2025"&amp;"年部门政府采购预算表"</f>
        <v>2025年部门政府采购预算表</v>
      </c>
      <c r="B2" s="124"/>
      <c r="C2" s="124"/>
      <c r="D2" s="81"/>
      <c r="E2" s="81"/>
      <c r="F2" s="81"/>
      <c r="G2" s="81"/>
      <c r="H2" s="81"/>
      <c r="I2" s="81"/>
      <c r="J2" s="81"/>
      <c r="K2" s="81"/>
      <c r="L2" s="81"/>
      <c r="M2" s="124"/>
      <c r="N2" s="81"/>
      <c r="O2" s="81"/>
      <c r="P2" s="124"/>
      <c r="Q2" s="81"/>
      <c r="R2" s="124"/>
      <c r="S2" s="124"/>
    </row>
    <row r="3" ht="18.75" customHeight="1" spans="1:19">
      <c r="A3" s="170" t="str">
        <f>"单位名称："&amp;"云南省昆明市东川区高级中学"</f>
        <v>单位名称：云南省昆明市东川区高级中学</v>
      </c>
      <c r="B3" s="144"/>
      <c r="C3" s="144"/>
      <c r="D3" s="84"/>
      <c r="E3" s="84"/>
      <c r="F3" s="84"/>
      <c r="G3" s="84"/>
      <c r="H3" s="84"/>
      <c r="I3" s="84"/>
      <c r="J3" s="84"/>
      <c r="K3" s="84"/>
      <c r="L3" s="84"/>
      <c r="R3" s="93"/>
      <c r="S3" s="177" t="s">
        <v>1</v>
      </c>
    </row>
    <row r="4" ht="15.75" customHeight="1" spans="1:19">
      <c r="A4" s="63" t="s">
        <v>192</v>
      </c>
      <c r="B4" s="145" t="s">
        <v>193</v>
      </c>
      <c r="C4" s="145" t="s">
        <v>342</v>
      </c>
      <c r="D4" s="146" t="s">
        <v>343</v>
      </c>
      <c r="E4" s="146" t="s">
        <v>344</v>
      </c>
      <c r="F4" s="146" t="s">
        <v>345</v>
      </c>
      <c r="G4" s="146" t="s">
        <v>346</v>
      </c>
      <c r="H4" s="146" t="s">
        <v>347</v>
      </c>
      <c r="I4" s="159" t="s">
        <v>200</v>
      </c>
      <c r="J4" s="159"/>
      <c r="K4" s="159"/>
      <c r="L4" s="159"/>
      <c r="M4" s="160"/>
      <c r="N4" s="159"/>
      <c r="O4" s="159"/>
      <c r="P4" s="167"/>
      <c r="Q4" s="159"/>
      <c r="R4" s="160"/>
      <c r="S4" s="140"/>
    </row>
    <row r="5" ht="17.25" customHeight="1" spans="1:19">
      <c r="A5" s="68"/>
      <c r="B5" s="147"/>
      <c r="C5" s="147"/>
      <c r="D5" s="148"/>
      <c r="E5" s="148"/>
      <c r="F5" s="148"/>
      <c r="G5" s="148"/>
      <c r="H5" s="148"/>
      <c r="I5" s="148" t="s">
        <v>55</v>
      </c>
      <c r="J5" s="148" t="s">
        <v>58</v>
      </c>
      <c r="K5" s="148" t="s">
        <v>348</v>
      </c>
      <c r="L5" s="148" t="s">
        <v>349</v>
      </c>
      <c r="M5" s="161" t="s">
        <v>350</v>
      </c>
      <c r="N5" s="162" t="s">
        <v>351</v>
      </c>
      <c r="O5" s="162"/>
      <c r="P5" s="168"/>
      <c r="Q5" s="162"/>
      <c r="R5" s="169"/>
      <c r="S5" s="149"/>
    </row>
    <row r="6" ht="54" customHeight="1" spans="1:19">
      <c r="A6" s="71"/>
      <c r="B6" s="149"/>
      <c r="C6" s="149"/>
      <c r="D6" s="150"/>
      <c r="E6" s="150"/>
      <c r="F6" s="150"/>
      <c r="G6" s="150"/>
      <c r="H6" s="150"/>
      <c r="I6" s="150"/>
      <c r="J6" s="150" t="s">
        <v>57</v>
      </c>
      <c r="K6" s="150"/>
      <c r="L6" s="150"/>
      <c r="M6" s="163"/>
      <c r="N6" s="150" t="s">
        <v>57</v>
      </c>
      <c r="O6" s="150" t="s">
        <v>64</v>
      </c>
      <c r="P6" s="149" t="s">
        <v>65</v>
      </c>
      <c r="Q6" s="150" t="s">
        <v>66</v>
      </c>
      <c r="R6" s="163" t="s">
        <v>67</v>
      </c>
      <c r="S6" s="149" t="s">
        <v>68</v>
      </c>
    </row>
    <row r="7" ht="18" customHeight="1" spans="1:19">
      <c r="A7" s="171">
        <v>1</v>
      </c>
      <c r="B7" s="171" t="s">
        <v>83</v>
      </c>
      <c r="C7" s="172">
        <v>3</v>
      </c>
      <c r="D7" s="172">
        <v>4</v>
      </c>
      <c r="E7" s="171">
        <v>5</v>
      </c>
      <c r="F7" s="171">
        <v>6</v>
      </c>
      <c r="G7" s="171">
        <v>7</v>
      </c>
      <c r="H7" s="171">
        <v>8</v>
      </c>
      <c r="I7" s="171">
        <v>9</v>
      </c>
      <c r="J7" s="171">
        <v>10</v>
      </c>
      <c r="K7" s="171">
        <v>11</v>
      </c>
      <c r="L7" s="171">
        <v>12</v>
      </c>
      <c r="M7" s="171">
        <v>13</v>
      </c>
      <c r="N7" s="171">
        <v>14</v>
      </c>
      <c r="O7" s="171">
        <v>15</v>
      </c>
      <c r="P7" s="171">
        <v>16</v>
      </c>
      <c r="Q7" s="171">
        <v>17</v>
      </c>
      <c r="R7" s="171">
        <v>18</v>
      </c>
      <c r="S7" s="171">
        <v>19</v>
      </c>
    </row>
    <row r="8" ht="21" customHeight="1" spans="1:19">
      <c r="A8" s="151"/>
      <c r="B8" s="152"/>
      <c r="C8" s="152"/>
      <c r="D8" s="153"/>
      <c r="E8" s="153"/>
      <c r="F8" s="153"/>
      <c r="G8" s="173"/>
      <c r="H8" s="138"/>
      <c r="I8" s="138"/>
      <c r="J8" s="138"/>
      <c r="K8" s="138"/>
      <c r="L8" s="138"/>
      <c r="M8" s="138"/>
      <c r="N8" s="138"/>
      <c r="O8" s="138"/>
      <c r="P8" s="138"/>
      <c r="Q8" s="138"/>
      <c r="R8" s="138"/>
      <c r="S8" s="138"/>
    </row>
    <row r="9" ht="21" customHeight="1" spans="1:19">
      <c r="A9" s="154" t="s">
        <v>182</v>
      </c>
      <c r="B9" s="155"/>
      <c r="C9" s="155"/>
      <c r="D9" s="156"/>
      <c r="E9" s="156"/>
      <c r="F9" s="156"/>
      <c r="G9" s="174"/>
      <c r="H9" s="138"/>
      <c r="I9" s="138"/>
      <c r="J9" s="138"/>
      <c r="K9" s="138"/>
      <c r="L9" s="138"/>
      <c r="M9" s="138"/>
      <c r="N9" s="138"/>
      <c r="O9" s="138"/>
      <c r="P9" s="138"/>
      <c r="Q9" s="138"/>
      <c r="R9" s="138"/>
      <c r="S9" s="138"/>
    </row>
    <row r="10" ht="21" customHeight="1" spans="1:19">
      <c r="A10" s="170" t="s">
        <v>352</v>
      </c>
      <c r="B10" s="82"/>
      <c r="C10" s="82"/>
      <c r="D10" s="170"/>
      <c r="E10" s="170"/>
      <c r="F10" s="170"/>
      <c r="G10" s="175"/>
      <c r="H10" s="176"/>
      <c r="I10" s="176"/>
      <c r="J10" s="176"/>
      <c r="K10" s="176"/>
      <c r="L10" s="176"/>
      <c r="M10" s="176"/>
      <c r="N10" s="176"/>
      <c r="O10" s="176"/>
      <c r="P10" s="176"/>
      <c r="Q10" s="176"/>
      <c r="R10" s="176"/>
      <c r="S10" s="17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J1" workbookViewId="0">
      <pane ySplit="1" topLeftCell="A2" activePane="bottomLeft" state="frozen"/>
      <selection/>
      <selection pane="bottomLeft" activeCell="T1" sqref="T1"/>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ht="16.5" customHeight="1" spans="1:20">
      <c r="A1" s="135"/>
      <c r="B1" s="142"/>
      <c r="C1" s="142"/>
      <c r="D1" s="142"/>
      <c r="E1" s="142"/>
      <c r="F1" s="142"/>
      <c r="G1" s="142"/>
      <c r="H1" s="135"/>
      <c r="I1" s="135"/>
      <c r="J1" s="135"/>
      <c r="K1" s="135"/>
      <c r="L1" s="135"/>
      <c r="M1" s="135"/>
      <c r="N1" s="157"/>
      <c r="O1" s="135"/>
      <c r="P1" s="135"/>
      <c r="Q1" s="142"/>
      <c r="R1" s="135"/>
      <c r="S1" s="165"/>
      <c r="T1" s="165" t="s">
        <v>353</v>
      </c>
    </row>
    <row r="2" ht="41.25" customHeight="1" spans="1:20">
      <c r="A2" s="131" t="str">
        <f>"2025"&amp;"年部门政府购买服务预算表"</f>
        <v>2025年部门政府购买服务预算表</v>
      </c>
      <c r="B2" s="124"/>
      <c r="C2" s="124"/>
      <c r="D2" s="124"/>
      <c r="E2" s="124"/>
      <c r="F2" s="124"/>
      <c r="G2" s="124"/>
      <c r="H2" s="143"/>
      <c r="I2" s="143"/>
      <c r="J2" s="143"/>
      <c r="K2" s="143"/>
      <c r="L2" s="143"/>
      <c r="M2" s="143"/>
      <c r="N2" s="158"/>
      <c r="O2" s="143"/>
      <c r="P2" s="143"/>
      <c r="Q2" s="124"/>
      <c r="R2" s="143"/>
      <c r="S2" s="158"/>
      <c r="T2" s="124"/>
    </row>
    <row r="3" ht="22.5" customHeight="1" spans="1:20">
      <c r="A3" s="132" t="str">
        <f>"单位名称："&amp;"云南省昆明市东川区高级中学"</f>
        <v>单位名称：云南省昆明市东川区高级中学</v>
      </c>
      <c r="B3" s="144"/>
      <c r="C3" s="144"/>
      <c r="D3" s="144"/>
      <c r="E3" s="144"/>
      <c r="F3" s="144"/>
      <c r="G3" s="144"/>
      <c r="H3" s="133"/>
      <c r="I3" s="133"/>
      <c r="J3" s="133"/>
      <c r="K3" s="133"/>
      <c r="L3" s="133"/>
      <c r="M3" s="133"/>
      <c r="N3" s="157"/>
      <c r="O3" s="135"/>
      <c r="P3" s="135"/>
      <c r="Q3" s="142"/>
      <c r="R3" s="135"/>
      <c r="S3" s="166"/>
      <c r="T3" s="165" t="s">
        <v>1</v>
      </c>
    </row>
    <row r="4" ht="24" customHeight="1" spans="1:20">
      <c r="A4" s="63" t="s">
        <v>192</v>
      </c>
      <c r="B4" s="145" t="s">
        <v>193</v>
      </c>
      <c r="C4" s="145" t="s">
        <v>342</v>
      </c>
      <c r="D4" s="145" t="s">
        <v>354</v>
      </c>
      <c r="E4" s="145" t="s">
        <v>355</v>
      </c>
      <c r="F4" s="145" t="s">
        <v>356</v>
      </c>
      <c r="G4" s="145" t="s">
        <v>357</v>
      </c>
      <c r="H4" s="146" t="s">
        <v>358</v>
      </c>
      <c r="I4" s="146" t="s">
        <v>359</v>
      </c>
      <c r="J4" s="159" t="s">
        <v>200</v>
      </c>
      <c r="K4" s="159"/>
      <c r="L4" s="159"/>
      <c r="M4" s="159"/>
      <c r="N4" s="160"/>
      <c r="O4" s="159"/>
      <c r="P4" s="159"/>
      <c r="Q4" s="167"/>
      <c r="R4" s="159"/>
      <c r="S4" s="160"/>
      <c r="T4" s="140"/>
    </row>
    <row r="5" ht="24" customHeight="1" spans="1:20">
      <c r="A5" s="68"/>
      <c r="B5" s="147"/>
      <c r="C5" s="147"/>
      <c r="D5" s="147"/>
      <c r="E5" s="147"/>
      <c r="F5" s="147"/>
      <c r="G5" s="147"/>
      <c r="H5" s="148"/>
      <c r="I5" s="148"/>
      <c r="J5" s="148" t="s">
        <v>55</v>
      </c>
      <c r="K5" s="148" t="s">
        <v>58</v>
      </c>
      <c r="L5" s="148" t="s">
        <v>348</v>
      </c>
      <c r="M5" s="148" t="s">
        <v>349</v>
      </c>
      <c r="N5" s="161" t="s">
        <v>350</v>
      </c>
      <c r="O5" s="162" t="s">
        <v>351</v>
      </c>
      <c r="P5" s="162"/>
      <c r="Q5" s="168"/>
      <c r="R5" s="162"/>
      <c r="S5" s="169"/>
      <c r="T5" s="149"/>
    </row>
    <row r="6" ht="54" customHeight="1" spans="1:20">
      <c r="A6" s="71"/>
      <c r="B6" s="149"/>
      <c r="C6" s="149"/>
      <c r="D6" s="149"/>
      <c r="E6" s="149"/>
      <c r="F6" s="149"/>
      <c r="G6" s="149"/>
      <c r="H6" s="150"/>
      <c r="I6" s="150"/>
      <c r="J6" s="150"/>
      <c r="K6" s="150" t="s">
        <v>57</v>
      </c>
      <c r="L6" s="150"/>
      <c r="M6" s="150"/>
      <c r="N6" s="163"/>
      <c r="O6" s="150" t="s">
        <v>57</v>
      </c>
      <c r="P6" s="150" t="s">
        <v>64</v>
      </c>
      <c r="Q6" s="149" t="s">
        <v>65</v>
      </c>
      <c r="R6" s="150" t="s">
        <v>66</v>
      </c>
      <c r="S6" s="163" t="s">
        <v>67</v>
      </c>
      <c r="T6" s="149" t="s">
        <v>68</v>
      </c>
    </row>
    <row r="7" ht="17.25" customHeight="1" spans="1:20">
      <c r="A7" s="72">
        <v>1</v>
      </c>
      <c r="B7" s="149">
        <v>2</v>
      </c>
      <c r="C7" s="72">
        <v>3</v>
      </c>
      <c r="D7" s="72">
        <v>4</v>
      </c>
      <c r="E7" s="149">
        <v>5</v>
      </c>
      <c r="F7" s="72">
        <v>6</v>
      </c>
      <c r="G7" s="72">
        <v>7</v>
      </c>
      <c r="H7" s="149">
        <v>8</v>
      </c>
      <c r="I7" s="72">
        <v>9</v>
      </c>
      <c r="J7" s="72">
        <v>10</v>
      </c>
      <c r="K7" s="149">
        <v>11</v>
      </c>
      <c r="L7" s="72">
        <v>12</v>
      </c>
      <c r="M7" s="72">
        <v>13</v>
      </c>
      <c r="N7" s="149">
        <v>14</v>
      </c>
      <c r="O7" s="72">
        <v>15</v>
      </c>
      <c r="P7" s="72">
        <v>16</v>
      </c>
      <c r="Q7" s="149">
        <v>17</v>
      </c>
      <c r="R7" s="72">
        <v>18</v>
      </c>
      <c r="S7" s="72">
        <v>19</v>
      </c>
      <c r="T7" s="72">
        <v>20</v>
      </c>
    </row>
    <row r="8" ht="21" customHeight="1" spans="1:20">
      <c r="A8" s="151"/>
      <c r="B8" s="152"/>
      <c r="C8" s="152"/>
      <c r="D8" s="152"/>
      <c r="E8" s="152"/>
      <c r="F8" s="152"/>
      <c r="G8" s="152"/>
      <c r="H8" s="153"/>
      <c r="I8" s="153"/>
      <c r="J8" s="138"/>
      <c r="K8" s="138"/>
      <c r="L8" s="138"/>
      <c r="M8" s="138"/>
      <c r="N8" s="138"/>
      <c r="O8" s="138"/>
      <c r="P8" s="138"/>
      <c r="Q8" s="138"/>
      <c r="R8" s="138"/>
      <c r="S8" s="138"/>
      <c r="T8" s="138"/>
    </row>
    <row r="9" ht="21" customHeight="1" spans="1:20">
      <c r="A9" s="154" t="s">
        <v>182</v>
      </c>
      <c r="B9" s="155"/>
      <c r="C9" s="155"/>
      <c r="D9" s="155"/>
      <c r="E9" s="155"/>
      <c r="F9" s="155"/>
      <c r="G9" s="155"/>
      <c r="H9" s="156"/>
      <c r="I9" s="164"/>
      <c r="J9" s="138"/>
      <c r="K9" s="138"/>
      <c r="L9" s="138"/>
      <c r="M9" s="138"/>
      <c r="N9" s="138"/>
      <c r="O9" s="138"/>
      <c r="P9" s="138"/>
      <c r="Q9" s="138"/>
      <c r="R9" s="138"/>
      <c r="S9" s="138"/>
      <c r="T9" s="138"/>
    </row>
    <row r="10" customHeight="1" spans="1:1">
      <c r="A10" s="121" t="s">
        <v>360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topLeftCell="C1" workbookViewId="0">
      <pane ySplit="1" topLeftCell="A2" activePane="bottomLeft" state="frozen"/>
      <selection/>
      <selection pane="bottomLeft" activeCell="M1" sqref="M1"/>
    </sheetView>
  </sheetViews>
  <sheetFormatPr defaultColWidth="9.13636363636364" defaultRowHeight="14.25" customHeight="1"/>
  <cols>
    <col min="1" max="1" width="37.7090909090909" customWidth="1"/>
    <col min="2" max="13" width="20" customWidth="1"/>
  </cols>
  <sheetData>
    <row r="1" ht="17.25" customHeight="1" spans="4:13">
      <c r="D1" s="130"/>
      <c r="M1" s="54" t="s">
        <v>361</v>
      </c>
    </row>
    <row r="2" ht="41.25" customHeight="1" spans="1:13">
      <c r="A2" s="131" t="str">
        <f>"2025"&amp;"年对下转移支付预算表"</f>
        <v>2025年对下转移支付预算表</v>
      </c>
      <c r="B2" s="81"/>
      <c r="C2" s="81"/>
      <c r="D2" s="81"/>
      <c r="E2" s="81"/>
      <c r="F2" s="81"/>
      <c r="G2" s="81"/>
      <c r="H2" s="81"/>
      <c r="I2" s="81"/>
      <c r="J2" s="81"/>
      <c r="K2" s="81"/>
      <c r="L2" s="81"/>
      <c r="M2" s="124"/>
    </row>
    <row r="3" ht="18" customHeight="1" spans="1:13">
      <c r="A3" s="132" t="str">
        <f>"单位名称："&amp;"云南省昆明市东川区高级中学"</f>
        <v>单位名称：云南省昆明市东川区高级中学</v>
      </c>
      <c r="B3" s="133"/>
      <c r="C3" s="133"/>
      <c r="D3" s="134"/>
      <c r="E3" s="135"/>
      <c r="F3" s="135"/>
      <c r="G3" s="135"/>
      <c r="H3" s="135"/>
      <c r="I3" s="135"/>
      <c r="M3" s="93" t="s">
        <v>1</v>
      </c>
    </row>
    <row r="4" ht="19.5" customHeight="1" spans="1:13">
      <c r="A4" s="85" t="s">
        <v>362</v>
      </c>
      <c r="B4" s="64" t="s">
        <v>200</v>
      </c>
      <c r="C4" s="65"/>
      <c r="D4" s="65"/>
      <c r="E4" s="64" t="s">
        <v>363</v>
      </c>
      <c r="F4" s="65"/>
      <c r="G4" s="65"/>
      <c r="H4" s="65"/>
      <c r="I4" s="65"/>
      <c r="J4" s="65"/>
      <c r="K4" s="65"/>
      <c r="L4" s="65"/>
      <c r="M4" s="140"/>
    </row>
    <row r="5" ht="40.5" customHeight="1" spans="1:13">
      <c r="A5" s="72"/>
      <c r="B5" s="86" t="s">
        <v>55</v>
      </c>
      <c r="C5" s="63" t="s">
        <v>58</v>
      </c>
      <c r="D5" s="136" t="s">
        <v>348</v>
      </c>
      <c r="E5" s="106"/>
      <c r="F5" s="106"/>
      <c r="G5" s="106"/>
      <c r="H5" s="106"/>
      <c r="I5" s="106"/>
      <c r="J5" s="106"/>
      <c r="K5" s="106"/>
      <c r="L5" s="106"/>
      <c r="M5" s="141"/>
    </row>
    <row r="6" ht="19.5" customHeight="1" spans="1:13">
      <c r="A6" s="73">
        <v>1</v>
      </c>
      <c r="B6" s="73">
        <v>2</v>
      </c>
      <c r="C6" s="73">
        <v>3</v>
      </c>
      <c r="D6" s="137">
        <v>4</v>
      </c>
      <c r="E6" s="94">
        <v>5</v>
      </c>
      <c r="F6" s="73">
        <v>6</v>
      </c>
      <c r="G6" s="73">
        <v>7</v>
      </c>
      <c r="H6" s="137">
        <v>8</v>
      </c>
      <c r="I6" s="73">
        <v>9</v>
      </c>
      <c r="J6" s="73">
        <v>10</v>
      </c>
      <c r="K6" s="73">
        <v>11</v>
      </c>
      <c r="L6" s="73">
        <v>13</v>
      </c>
      <c r="M6" s="94">
        <v>24</v>
      </c>
    </row>
    <row r="7" ht="19.5" customHeight="1" spans="1:13">
      <c r="A7" s="87"/>
      <c r="B7" s="138"/>
      <c r="C7" s="138"/>
      <c r="D7" s="138"/>
      <c r="E7" s="138"/>
      <c r="F7" s="138"/>
      <c r="G7" s="138"/>
      <c r="H7" s="138"/>
      <c r="I7" s="138"/>
      <c r="J7" s="138"/>
      <c r="K7" s="138"/>
      <c r="L7" s="138"/>
      <c r="M7" s="138"/>
    </row>
    <row r="8" ht="19.5" customHeight="1" spans="1:13">
      <c r="A8" s="127"/>
      <c r="B8" s="138"/>
      <c r="C8" s="138"/>
      <c r="D8" s="138"/>
      <c r="E8" s="138"/>
      <c r="F8" s="138"/>
      <c r="G8" s="138"/>
      <c r="H8" s="138"/>
      <c r="I8" s="138"/>
      <c r="J8" s="138"/>
      <c r="K8" s="138"/>
      <c r="L8" s="138"/>
      <c r="M8" s="138"/>
    </row>
    <row r="9" customHeight="1" spans="1:1">
      <c r="A9" s="139" t="s">
        <v>364</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J1" sqref="J1"/>
    </sheetView>
  </sheetViews>
  <sheetFormatPr defaultColWidth="9.13636363636364" defaultRowHeight="12" customHeight="1" outlineLevelRow="7"/>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ht="16.5" customHeight="1" spans="10:10">
      <c r="J1" s="54" t="s">
        <v>365</v>
      </c>
    </row>
    <row r="2" ht="41.25" customHeight="1" spans="1:10">
      <c r="A2" s="123" t="str">
        <f>"2025"&amp;"年对下转移支付绩效目标表"</f>
        <v>2025年对下转移支付绩效目标表</v>
      </c>
      <c r="B2" s="81"/>
      <c r="C2" s="81"/>
      <c r="D2" s="81"/>
      <c r="E2" s="81"/>
      <c r="F2" s="124"/>
      <c r="G2" s="81"/>
      <c r="H2" s="124"/>
      <c r="I2" s="124"/>
      <c r="J2" s="81"/>
    </row>
    <row r="3" ht="17.25" customHeight="1" spans="1:1">
      <c r="A3" s="82" t="str">
        <f>"单位名称："&amp;"云南省昆明市东川区高级中学"</f>
        <v>单位名称：云南省昆明市东川区高级中学</v>
      </c>
    </row>
    <row r="4" ht="44.25" customHeight="1" spans="1:10">
      <c r="A4" s="125" t="s">
        <v>362</v>
      </c>
      <c r="B4" s="125" t="s">
        <v>278</v>
      </c>
      <c r="C4" s="125" t="s">
        <v>279</v>
      </c>
      <c r="D4" s="125" t="s">
        <v>280</v>
      </c>
      <c r="E4" s="125" t="s">
        <v>281</v>
      </c>
      <c r="F4" s="126" t="s">
        <v>282</v>
      </c>
      <c r="G4" s="125" t="s">
        <v>283</v>
      </c>
      <c r="H4" s="126" t="s">
        <v>284</v>
      </c>
      <c r="I4" s="126" t="s">
        <v>285</v>
      </c>
      <c r="J4" s="125" t="s">
        <v>286</v>
      </c>
    </row>
    <row r="5" ht="14.25" customHeight="1" spans="1:10">
      <c r="A5" s="125">
        <v>1</v>
      </c>
      <c r="B5" s="125">
        <v>2</v>
      </c>
      <c r="C5" s="125">
        <v>3</v>
      </c>
      <c r="D5" s="125">
        <v>4</v>
      </c>
      <c r="E5" s="125">
        <v>5</v>
      </c>
      <c r="F5" s="126">
        <v>6</v>
      </c>
      <c r="G5" s="125">
        <v>7</v>
      </c>
      <c r="H5" s="126">
        <v>8</v>
      </c>
      <c r="I5" s="126">
        <v>9</v>
      </c>
      <c r="J5" s="125">
        <v>10</v>
      </c>
    </row>
    <row r="6" ht="42" customHeight="1" spans="1:10">
      <c r="A6" s="87"/>
      <c r="B6" s="127"/>
      <c r="C6" s="127"/>
      <c r="D6" s="127"/>
      <c r="E6" s="112"/>
      <c r="F6" s="128"/>
      <c r="G6" s="112"/>
      <c r="H6" s="128"/>
      <c r="I6" s="128"/>
      <c r="J6" s="112"/>
    </row>
    <row r="7" ht="42" customHeight="1" spans="1:10">
      <c r="A7" s="87"/>
      <c r="B7" s="74"/>
      <c r="C7" s="74"/>
      <c r="D7" s="74"/>
      <c r="E7" s="87"/>
      <c r="F7" s="74"/>
      <c r="G7" s="87"/>
      <c r="H7" s="74"/>
      <c r="I7" s="74"/>
      <c r="J7" s="87"/>
    </row>
    <row r="8" ht="18" customHeight="1" spans="1:1">
      <c r="A8" s="129" t="s">
        <v>364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B1" workbookViewId="0">
      <pane ySplit="1" topLeftCell="A2" activePane="bottomLeft" state="frozen"/>
      <selection/>
      <selection pane="bottomLeft" activeCell="I17" sqref="I17"/>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96" t="s">
        <v>366</v>
      </c>
      <c r="B1" s="97"/>
      <c r="C1" s="97"/>
      <c r="D1" s="98"/>
      <c r="E1" s="98"/>
      <c r="F1" s="98"/>
      <c r="G1" s="97"/>
      <c r="H1" s="97"/>
      <c r="I1" s="98"/>
    </row>
    <row r="2" ht="41.25" customHeight="1" spans="1:9">
      <c r="A2" s="99" t="str">
        <f>"2025"&amp;"年新增资产配置预算表"</f>
        <v>2025年新增资产配置预算表</v>
      </c>
      <c r="B2" s="100"/>
      <c r="C2" s="100"/>
      <c r="D2" s="101"/>
      <c r="E2" s="101"/>
      <c r="F2" s="101"/>
      <c r="G2" s="100"/>
      <c r="H2" s="100"/>
      <c r="I2" s="101"/>
    </row>
    <row r="3" customHeight="1" spans="1:9">
      <c r="A3" s="102" t="str">
        <f>"单位名称："&amp;"云南省昆明市东川区高级中学"</f>
        <v>单位名称：云南省昆明市东川区高级中学</v>
      </c>
      <c r="B3" s="103"/>
      <c r="C3" s="103"/>
      <c r="D3" s="104"/>
      <c r="F3" s="101"/>
      <c r="G3" s="100"/>
      <c r="H3" s="100"/>
      <c r="I3" s="122" t="s">
        <v>1</v>
      </c>
    </row>
    <row r="4" ht="28.5" customHeight="1" spans="1:9">
      <c r="A4" s="105" t="s">
        <v>192</v>
      </c>
      <c r="B4" s="106" t="s">
        <v>193</v>
      </c>
      <c r="C4" s="107" t="s">
        <v>367</v>
      </c>
      <c r="D4" s="105" t="s">
        <v>368</v>
      </c>
      <c r="E4" s="105" t="s">
        <v>369</v>
      </c>
      <c r="F4" s="105" t="s">
        <v>370</v>
      </c>
      <c r="G4" s="106" t="s">
        <v>371</v>
      </c>
      <c r="H4" s="94"/>
      <c r="I4" s="105"/>
    </row>
    <row r="5" ht="21" customHeight="1" spans="1:9">
      <c r="A5" s="107"/>
      <c r="B5" s="108"/>
      <c r="C5" s="108"/>
      <c r="D5" s="109"/>
      <c r="E5" s="108"/>
      <c r="F5" s="108"/>
      <c r="G5" s="106" t="s">
        <v>346</v>
      </c>
      <c r="H5" s="106" t="s">
        <v>372</v>
      </c>
      <c r="I5" s="106" t="s">
        <v>373</v>
      </c>
    </row>
    <row r="6" ht="17.25" customHeight="1" spans="1:9">
      <c r="A6" s="110" t="s">
        <v>82</v>
      </c>
      <c r="B6" s="111" t="s">
        <v>83</v>
      </c>
      <c r="C6" s="110" t="s">
        <v>84</v>
      </c>
      <c r="D6" s="112" t="s">
        <v>85</v>
      </c>
      <c r="E6" s="110" t="s">
        <v>86</v>
      </c>
      <c r="F6" s="111" t="s">
        <v>87</v>
      </c>
      <c r="G6" s="113" t="s">
        <v>88</v>
      </c>
      <c r="H6" s="112" t="s">
        <v>89</v>
      </c>
      <c r="I6" s="112">
        <v>9</v>
      </c>
    </row>
    <row r="7" ht="19.5" customHeight="1" spans="1:9">
      <c r="A7" s="114"/>
      <c r="B7" s="89"/>
      <c r="C7" s="89"/>
      <c r="D7" s="87"/>
      <c r="E7" s="74"/>
      <c r="F7" s="113"/>
      <c r="G7" s="115"/>
      <c r="H7" s="116"/>
      <c r="I7" s="116"/>
    </row>
    <row r="8" ht="19.5" customHeight="1" spans="1:9">
      <c r="A8" s="117" t="s">
        <v>55</v>
      </c>
      <c r="B8" s="118"/>
      <c r="C8" s="118"/>
      <c r="D8" s="119"/>
      <c r="E8" s="120"/>
      <c r="F8" s="120"/>
      <c r="G8" s="115"/>
      <c r="H8" s="116"/>
      <c r="I8" s="116"/>
    </row>
    <row r="9" customHeight="1" spans="1:1">
      <c r="A9" s="121" t="s">
        <v>374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G27" sqref="G27"/>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4:11">
      <c r="D1" s="53"/>
      <c r="E1" s="53"/>
      <c r="F1" s="53"/>
      <c r="G1" s="53"/>
      <c r="K1" s="54" t="s">
        <v>375</v>
      </c>
    </row>
    <row r="2" ht="41.25" customHeight="1" spans="1:11">
      <c r="A2" s="81" t="str">
        <f>"2025"&amp;"年上级补助项目支出预算表"</f>
        <v>2025年上级补助项目支出预算表</v>
      </c>
      <c r="B2" s="81"/>
      <c r="C2" s="81"/>
      <c r="D2" s="81"/>
      <c r="E2" s="81"/>
      <c r="F2" s="81"/>
      <c r="G2" s="81"/>
      <c r="H2" s="81"/>
      <c r="I2" s="81"/>
      <c r="J2" s="81"/>
      <c r="K2" s="81"/>
    </row>
    <row r="3" ht="13.5" customHeight="1" spans="1:11">
      <c r="A3" s="82" t="str">
        <f>"单位名称："&amp;"云南省昆明市东川区高级中学"</f>
        <v>单位名称：云南省昆明市东川区高级中学</v>
      </c>
      <c r="B3" s="83"/>
      <c r="C3" s="83"/>
      <c r="D3" s="83"/>
      <c r="E3" s="83"/>
      <c r="F3" s="83"/>
      <c r="G3" s="83"/>
      <c r="H3" s="84"/>
      <c r="I3" s="84"/>
      <c r="J3" s="84"/>
      <c r="K3" s="93" t="s">
        <v>1</v>
      </c>
    </row>
    <row r="4" ht="21.75" customHeight="1" spans="1:11">
      <c r="A4" s="62" t="s">
        <v>260</v>
      </c>
      <c r="B4" s="62" t="s">
        <v>195</v>
      </c>
      <c r="C4" s="62" t="s">
        <v>261</v>
      </c>
      <c r="D4" s="63" t="s">
        <v>196</v>
      </c>
      <c r="E4" s="63" t="s">
        <v>197</v>
      </c>
      <c r="F4" s="63" t="s">
        <v>262</v>
      </c>
      <c r="G4" s="63" t="s">
        <v>263</v>
      </c>
      <c r="H4" s="85" t="s">
        <v>55</v>
      </c>
      <c r="I4" s="64" t="s">
        <v>376</v>
      </c>
      <c r="J4" s="65"/>
      <c r="K4" s="66"/>
    </row>
    <row r="5" ht="21.75" customHeight="1" spans="1:11">
      <c r="A5" s="67"/>
      <c r="B5" s="67"/>
      <c r="C5" s="67"/>
      <c r="D5" s="68"/>
      <c r="E5" s="68"/>
      <c r="F5" s="68"/>
      <c r="G5" s="68"/>
      <c r="H5" s="86"/>
      <c r="I5" s="63" t="s">
        <v>58</v>
      </c>
      <c r="J5" s="63" t="s">
        <v>59</v>
      </c>
      <c r="K5" s="63" t="s">
        <v>60</v>
      </c>
    </row>
    <row r="6" ht="40.5" customHeight="1" spans="1:11">
      <c r="A6" s="70"/>
      <c r="B6" s="70"/>
      <c r="C6" s="70"/>
      <c r="D6" s="71"/>
      <c r="E6" s="71"/>
      <c r="F6" s="71"/>
      <c r="G6" s="71"/>
      <c r="H6" s="72"/>
      <c r="I6" s="71" t="s">
        <v>57</v>
      </c>
      <c r="J6" s="71"/>
      <c r="K6" s="71"/>
    </row>
    <row r="7" ht="15" customHeight="1" spans="1:11">
      <c r="A7" s="73">
        <v>1</v>
      </c>
      <c r="B7" s="73">
        <v>2</v>
      </c>
      <c r="C7" s="73">
        <v>3</v>
      </c>
      <c r="D7" s="73">
        <v>4</v>
      </c>
      <c r="E7" s="73">
        <v>5</v>
      </c>
      <c r="F7" s="73">
        <v>6</v>
      </c>
      <c r="G7" s="73">
        <v>7</v>
      </c>
      <c r="H7" s="73">
        <v>8</v>
      </c>
      <c r="I7" s="73">
        <v>9</v>
      </c>
      <c r="J7" s="94">
        <v>10</v>
      </c>
      <c r="K7" s="94">
        <v>11</v>
      </c>
    </row>
    <row r="8" ht="18.75" customHeight="1" spans="1:11">
      <c r="A8" s="87"/>
      <c r="B8" s="74"/>
      <c r="C8" s="87"/>
      <c r="D8" s="87"/>
      <c r="E8" s="87"/>
      <c r="F8" s="87"/>
      <c r="G8" s="87"/>
      <c r="H8" s="88"/>
      <c r="I8" s="95"/>
      <c r="J8" s="95"/>
      <c r="K8" s="88"/>
    </row>
    <row r="9" ht="18.75" customHeight="1" spans="1:11">
      <c r="A9" s="89"/>
      <c r="B9" s="74"/>
      <c r="C9" s="74"/>
      <c r="D9" s="74"/>
      <c r="E9" s="74"/>
      <c r="F9" s="74"/>
      <c r="G9" s="74"/>
      <c r="H9" s="76"/>
      <c r="I9" s="76"/>
      <c r="J9" s="76"/>
      <c r="K9" s="88"/>
    </row>
    <row r="10" ht="18.75" customHeight="1" spans="1:11">
      <c r="A10" s="90" t="s">
        <v>182</v>
      </c>
      <c r="B10" s="91"/>
      <c r="C10" s="91"/>
      <c r="D10" s="91"/>
      <c r="E10" s="91"/>
      <c r="F10" s="91"/>
      <c r="G10" s="92"/>
      <c r="H10" s="76"/>
      <c r="I10" s="76"/>
      <c r="J10" s="76"/>
      <c r="K10" s="88"/>
    </row>
    <row r="11" customHeight="1" spans="1:1">
      <c r="A11" s="80" t="s">
        <v>377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B7" sqref="B7"/>
    </sheetView>
  </sheetViews>
  <sheetFormatPr defaultColWidth="9.13636363636364" defaultRowHeight="14.25" customHeight="1" outlineLevelCol="6"/>
  <cols>
    <col min="1" max="1" width="35.2818181818182" customWidth="1"/>
    <col min="2" max="4" width="28" customWidth="1"/>
    <col min="5" max="7" width="23.8545454545455" customWidth="1"/>
  </cols>
  <sheetData>
    <row r="1" ht="13.5" customHeight="1" spans="4:7">
      <c r="D1" s="53"/>
      <c r="G1" s="54" t="s">
        <v>378</v>
      </c>
    </row>
    <row r="2" ht="41.25" customHeight="1" spans="1:7">
      <c r="A2" s="55" t="str">
        <f>"2025"&amp;"年部门项目中期规划预算表"</f>
        <v>2025年部门项目中期规划预算表</v>
      </c>
      <c r="B2" s="56"/>
      <c r="C2" s="56"/>
      <c r="D2" s="56"/>
      <c r="E2" s="56"/>
      <c r="F2" s="56"/>
      <c r="G2" s="57"/>
    </row>
    <row r="3" ht="13.5" customHeight="1" spans="1:7">
      <c r="A3" s="58" t="str">
        <f>"单位名称："&amp;"云南省昆明市东川区高级中学"</f>
        <v>单位名称：云南省昆明市东川区高级中学</v>
      </c>
      <c r="B3" s="59"/>
      <c r="C3" s="59"/>
      <c r="D3" s="59"/>
      <c r="E3" s="60"/>
      <c r="F3" s="60"/>
      <c r="G3" s="61" t="s">
        <v>1</v>
      </c>
    </row>
    <row r="4" ht="21.75" customHeight="1" spans="1:7">
      <c r="A4" s="62" t="s">
        <v>261</v>
      </c>
      <c r="B4" s="62" t="s">
        <v>260</v>
      </c>
      <c r="C4" s="62" t="s">
        <v>195</v>
      </c>
      <c r="D4" s="63" t="s">
        <v>379</v>
      </c>
      <c r="E4" s="64" t="s">
        <v>58</v>
      </c>
      <c r="F4" s="65"/>
      <c r="G4" s="66"/>
    </row>
    <row r="5" ht="21.75" customHeight="1" spans="1:7">
      <c r="A5" s="67"/>
      <c r="B5" s="67"/>
      <c r="C5" s="67"/>
      <c r="D5" s="68"/>
      <c r="E5" s="69" t="str">
        <f>"2025"&amp;"年"</f>
        <v>2025年</v>
      </c>
      <c r="F5" s="63" t="str">
        <f>("2025"+1)&amp;"年"</f>
        <v>2026年</v>
      </c>
      <c r="G5" s="63" t="str">
        <f>("2025"+2)&amp;"年"</f>
        <v>2027年</v>
      </c>
    </row>
    <row r="6" ht="40.5" customHeight="1" spans="1:7">
      <c r="A6" s="70"/>
      <c r="B6" s="70"/>
      <c r="C6" s="70"/>
      <c r="D6" s="71"/>
      <c r="E6" s="72"/>
      <c r="F6" s="71" t="s">
        <v>57</v>
      </c>
      <c r="G6" s="71"/>
    </row>
    <row r="7" ht="15" customHeight="1" spans="1:7">
      <c r="A7" s="73">
        <v>1</v>
      </c>
      <c r="B7" s="73">
        <v>2</v>
      </c>
      <c r="C7" s="73">
        <v>3</v>
      </c>
      <c r="D7" s="73">
        <v>4</v>
      </c>
      <c r="E7" s="73">
        <v>5</v>
      </c>
      <c r="F7" s="73">
        <v>6</v>
      </c>
      <c r="G7" s="73">
        <v>7</v>
      </c>
    </row>
    <row r="8" ht="17.25" customHeight="1" spans="1:7">
      <c r="A8" s="74"/>
      <c r="B8" s="75"/>
      <c r="C8" s="75"/>
      <c r="D8" s="74"/>
      <c r="E8" s="76"/>
      <c r="F8" s="76"/>
      <c r="G8" s="76"/>
    </row>
    <row r="9" ht="18.75" customHeight="1" spans="1:7">
      <c r="A9" s="74"/>
      <c r="B9" s="74"/>
      <c r="C9" s="74"/>
      <c r="D9" s="74"/>
      <c r="E9" s="76"/>
      <c r="F9" s="76"/>
      <c r="G9" s="76"/>
    </row>
    <row r="10" ht="18.75" customHeight="1" spans="1:7">
      <c r="A10" s="77" t="s">
        <v>55</v>
      </c>
      <c r="B10" s="78" t="s">
        <v>380</v>
      </c>
      <c r="C10" s="78"/>
      <c r="D10" s="79"/>
      <c r="E10" s="76"/>
      <c r="F10" s="76"/>
      <c r="G10" s="76"/>
    </row>
    <row r="11" customHeight="1" spans="1:1">
      <c r="A11" s="80" t="s">
        <v>381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H17" sqref="H17:H18"/>
    </sheetView>
  </sheetViews>
  <sheetFormatPr defaultColWidth="8.72727272727273" defaultRowHeight="14"/>
  <cols>
    <col min="3" max="3" width="15.7272727272727" customWidth="1"/>
    <col min="8" max="8" width="14.1818181818182" customWidth="1"/>
    <col min="9" max="9" width="32.1818181818182" customWidth="1"/>
    <col min="10" max="10" width="49.7272727272727" customWidth="1"/>
  </cols>
  <sheetData>
    <row r="1" s="1" customFormat="1" spans="10:10">
      <c r="J1" s="45" t="s">
        <v>382</v>
      </c>
    </row>
    <row r="2" ht="25.5" spans="1:10">
      <c r="A2" s="2" t="s">
        <v>383</v>
      </c>
      <c r="B2" s="3"/>
      <c r="C2" s="3"/>
      <c r="D2" s="3"/>
      <c r="E2" s="3"/>
      <c r="F2" s="3"/>
      <c r="G2" s="3"/>
      <c r="H2" s="3"/>
      <c r="I2" s="3"/>
      <c r="J2" s="46"/>
    </row>
    <row r="3" ht="31" spans="1:10">
      <c r="A3" s="4" t="s">
        <v>384</v>
      </c>
      <c r="B3" s="5"/>
      <c r="C3" s="6"/>
      <c r="D3" s="7"/>
      <c r="E3" s="7"/>
      <c r="F3" s="7"/>
      <c r="G3" s="7"/>
      <c r="H3" s="7"/>
      <c r="I3" s="7"/>
      <c r="J3" s="268" t="s">
        <v>1</v>
      </c>
    </row>
    <row r="4" spans="1:10">
      <c r="A4" s="8" t="s">
        <v>385</v>
      </c>
      <c r="B4" s="9">
        <v>105015</v>
      </c>
      <c r="C4" s="10"/>
      <c r="D4" s="10"/>
      <c r="E4" s="11"/>
      <c r="F4" s="12" t="s">
        <v>386</v>
      </c>
      <c r="G4" s="11"/>
      <c r="H4" s="13" t="s">
        <v>70</v>
      </c>
      <c r="I4" s="10"/>
      <c r="J4" s="11"/>
    </row>
    <row r="5" spans="1:10">
      <c r="A5" s="14" t="s">
        <v>387</v>
      </c>
      <c r="B5" s="14"/>
      <c r="C5" s="14"/>
      <c r="D5" s="14"/>
      <c r="E5" s="14"/>
      <c r="F5" s="14"/>
      <c r="G5" s="14"/>
      <c r="H5" s="14"/>
      <c r="I5" s="14"/>
      <c r="J5" s="14" t="s">
        <v>388</v>
      </c>
    </row>
    <row r="6" spans="1:10">
      <c r="A6" s="14" t="s">
        <v>389</v>
      </c>
      <c r="B6" s="15" t="s">
        <v>390</v>
      </c>
      <c r="C6" s="16" t="s">
        <v>391</v>
      </c>
      <c r="D6" s="17"/>
      <c r="E6" s="17"/>
      <c r="F6" s="17"/>
      <c r="G6" s="17"/>
      <c r="H6" s="17"/>
      <c r="I6" s="33"/>
      <c r="J6" s="48" t="s">
        <v>392</v>
      </c>
    </row>
    <row r="7" ht="67" spans="1:10">
      <c r="A7" s="14"/>
      <c r="B7" s="18" t="s">
        <v>393</v>
      </c>
      <c r="C7" s="16" t="s">
        <v>394</v>
      </c>
      <c r="D7" s="17"/>
      <c r="E7" s="17"/>
      <c r="F7" s="17"/>
      <c r="G7" s="17"/>
      <c r="H7" s="17"/>
      <c r="I7" s="33"/>
      <c r="J7" s="48" t="s">
        <v>395</v>
      </c>
    </row>
    <row r="8" ht="56" spans="1:10">
      <c r="A8" s="15" t="s">
        <v>396</v>
      </c>
      <c r="B8" s="19" t="s">
        <v>397</v>
      </c>
      <c r="C8" s="20" t="s">
        <v>398</v>
      </c>
      <c r="D8" s="21"/>
      <c r="E8" s="21"/>
      <c r="F8" s="21"/>
      <c r="G8" s="21"/>
      <c r="H8" s="21"/>
      <c r="I8" s="49"/>
      <c r="J8" s="50" t="s">
        <v>399</v>
      </c>
    </row>
    <row r="9" spans="1:10">
      <c r="A9" s="22" t="s">
        <v>400</v>
      </c>
      <c r="B9" s="22"/>
      <c r="C9" s="22"/>
      <c r="D9" s="22"/>
      <c r="E9" s="22"/>
      <c r="F9" s="22"/>
      <c r="G9" s="22"/>
      <c r="H9" s="22"/>
      <c r="I9" s="22"/>
      <c r="J9" s="22"/>
    </row>
    <row r="10" spans="1:10">
      <c r="A10" s="23" t="s">
        <v>401</v>
      </c>
      <c r="B10" s="24"/>
      <c r="C10" s="25" t="s">
        <v>402</v>
      </c>
      <c r="D10" s="26"/>
      <c r="E10" s="26"/>
      <c r="F10" s="26"/>
      <c r="G10" s="27"/>
      <c r="H10" s="14" t="s">
        <v>403</v>
      </c>
      <c r="I10" s="14"/>
      <c r="J10" s="14"/>
    </row>
    <row r="11" spans="1:10">
      <c r="A11" s="28"/>
      <c r="B11" s="29"/>
      <c r="C11" s="30"/>
      <c r="D11" s="31"/>
      <c r="E11" s="31"/>
      <c r="F11" s="31"/>
      <c r="G11" s="32"/>
      <c r="H11" s="15" t="s">
        <v>404</v>
      </c>
      <c r="I11" s="15" t="s">
        <v>405</v>
      </c>
      <c r="J11" s="15" t="s">
        <v>406</v>
      </c>
    </row>
    <row r="12" spans="1:10">
      <c r="A12" s="16" t="s">
        <v>407</v>
      </c>
      <c r="B12" s="33"/>
      <c r="C12" s="16" t="s">
        <v>408</v>
      </c>
      <c r="D12" s="17"/>
      <c r="E12" s="17"/>
      <c r="F12" s="17"/>
      <c r="G12" s="33"/>
      <c r="H12" s="34">
        <v>53851601.2</v>
      </c>
      <c r="I12" s="34">
        <v>53851601.2</v>
      </c>
      <c r="J12" s="51"/>
    </row>
    <row r="13" spans="1:10">
      <c r="A13" s="16" t="s">
        <v>275</v>
      </c>
      <c r="B13" s="35"/>
      <c r="C13" s="16" t="s">
        <v>409</v>
      </c>
      <c r="D13" s="36"/>
      <c r="E13" s="36"/>
      <c r="F13" s="36"/>
      <c r="G13" s="35"/>
      <c r="H13" s="34">
        <v>6000</v>
      </c>
      <c r="I13" s="34">
        <v>6000</v>
      </c>
      <c r="J13" s="51"/>
    </row>
    <row r="14" spans="1:10">
      <c r="A14" s="16" t="s">
        <v>272</v>
      </c>
      <c r="B14" s="35"/>
      <c r="C14" s="16" t="s">
        <v>410</v>
      </c>
      <c r="D14" s="36"/>
      <c r="E14" s="36"/>
      <c r="F14" s="36"/>
      <c r="G14" s="35"/>
      <c r="H14" s="34">
        <v>1200000</v>
      </c>
      <c r="I14" s="34">
        <v>1200000</v>
      </c>
      <c r="J14" s="51"/>
    </row>
    <row r="15" spans="1:10">
      <c r="A15" s="16" t="s">
        <v>268</v>
      </c>
      <c r="B15" s="35"/>
      <c r="C15" s="16" t="s">
        <v>411</v>
      </c>
      <c r="D15" s="36"/>
      <c r="E15" s="36"/>
      <c r="F15" s="36"/>
      <c r="G15" s="35"/>
      <c r="H15" s="34">
        <v>4800000</v>
      </c>
      <c r="I15" s="34">
        <v>4800000</v>
      </c>
      <c r="J15" s="34">
        <v>0</v>
      </c>
    </row>
    <row r="16" spans="1:10">
      <c r="A16" s="37" t="s">
        <v>412</v>
      </c>
      <c r="B16" s="37"/>
      <c r="C16" s="37"/>
      <c r="D16" s="37"/>
      <c r="E16" s="37"/>
      <c r="F16" s="37"/>
      <c r="G16" s="37"/>
      <c r="H16" s="37"/>
      <c r="I16" s="37"/>
      <c r="J16" s="37"/>
    </row>
    <row r="17" spans="1:10">
      <c r="A17" s="38" t="s">
        <v>413</v>
      </c>
      <c r="B17" s="38"/>
      <c r="C17" s="38"/>
      <c r="D17" s="38"/>
      <c r="E17" s="38"/>
      <c r="F17" s="38"/>
      <c r="G17" s="38"/>
      <c r="H17" s="39" t="s">
        <v>414</v>
      </c>
      <c r="I17" s="40" t="s">
        <v>286</v>
      </c>
      <c r="J17" s="39" t="s">
        <v>415</v>
      </c>
    </row>
    <row r="18" ht="30" spans="1:10">
      <c r="A18" s="40" t="s">
        <v>279</v>
      </c>
      <c r="B18" s="40" t="s">
        <v>416</v>
      </c>
      <c r="C18" s="39" t="s">
        <v>281</v>
      </c>
      <c r="D18" s="39" t="s">
        <v>282</v>
      </c>
      <c r="E18" s="39" t="s">
        <v>283</v>
      </c>
      <c r="F18" s="41" t="s">
        <v>284</v>
      </c>
      <c r="G18" s="41" t="s">
        <v>285</v>
      </c>
      <c r="H18" s="39"/>
      <c r="I18" s="40"/>
      <c r="J18" s="39"/>
    </row>
    <row r="19" spans="1:10">
      <c r="A19" s="42" t="s">
        <v>288</v>
      </c>
      <c r="B19" s="42" t="s">
        <v>380</v>
      </c>
      <c r="C19" s="43" t="s">
        <v>380</v>
      </c>
      <c r="D19" s="42" t="s">
        <v>380</v>
      </c>
      <c r="E19" s="42" t="s">
        <v>380</v>
      </c>
      <c r="F19" s="42" t="s">
        <v>380</v>
      </c>
      <c r="G19" s="42" t="s">
        <v>380</v>
      </c>
      <c r="H19" s="44" t="s">
        <v>380</v>
      </c>
      <c r="I19" s="52" t="s">
        <v>380</v>
      </c>
      <c r="J19" s="44" t="s">
        <v>380</v>
      </c>
    </row>
    <row r="20" spans="1:10">
      <c r="A20" s="42" t="s">
        <v>380</v>
      </c>
      <c r="B20" s="42" t="s">
        <v>307</v>
      </c>
      <c r="C20" s="43" t="s">
        <v>380</v>
      </c>
      <c r="D20" s="42" t="s">
        <v>380</v>
      </c>
      <c r="E20" s="42" t="s">
        <v>380</v>
      </c>
      <c r="F20" s="42" t="s">
        <v>380</v>
      </c>
      <c r="G20" s="42" t="s">
        <v>380</v>
      </c>
      <c r="H20" s="44" t="s">
        <v>380</v>
      </c>
      <c r="I20" s="52" t="s">
        <v>380</v>
      </c>
      <c r="J20" s="44" t="s">
        <v>380</v>
      </c>
    </row>
    <row r="21" ht="116" customHeight="1" spans="1:10">
      <c r="A21" s="42" t="s">
        <v>380</v>
      </c>
      <c r="B21" s="42" t="s">
        <v>380</v>
      </c>
      <c r="C21" s="43" t="s">
        <v>417</v>
      </c>
      <c r="D21" s="42" t="s">
        <v>304</v>
      </c>
      <c r="E21" s="42" t="s">
        <v>418</v>
      </c>
      <c r="F21" s="42" t="s">
        <v>299</v>
      </c>
      <c r="G21" s="42" t="s">
        <v>294</v>
      </c>
      <c r="H21" s="44" t="s">
        <v>419</v>
      </c>
      <c r="I21" s="52" t="s">
        <v>420</v>
      </c>
      <c r="J21" s="44" t="s">
        <v>421</v>
      </c>
    </row>
    <row r="22" ht="48" spans="1:10">
      <c r="A22" s="42" t="s">
        <v>380</v>
      </c>
      <c r="B22" s="42" t="s">
        <v>380</v>
      </c>
      <c r="C22" s="43" t="s">
        <v>422</v>
      </c>
      <c r="D22" s="42" t="s">
        <v>304</v>
      </c>
      <c r="E22" s="42" t="s">
        <v>423</v>
      </c>
      <c r="F22" s="42" t="s">
        <v>299</v>
      </c>
      <c r="G22" s="42" t="s">
        <v>294</v>
      </c>
      <c r="H22" s="44" t="s">
        <v>424</v>
      </c>
      <c r="I22" s="52" t="s">
        <v>425</v>
      </c>
      <c r="J22" s="44" t="s">
        <v>426</v>
      </c>
    </row>
    <row r="23" ht="98" customHeight="1" spans="1:10">
      <c r="A23" s="42" t="s">
        <v>380</v>
      </c>
      <c r="B23" s="42" t="s">
        <v>380</v>
      </c>
      <c r="C23" s="43" t="s">
        <v>427</v>
      </c>
      <c r="D23" s="42" t="s">
        <v>304</v>
      </c>
      <c r="E23" s="42" t="s">
        <v>423</v>
      </c>
      <c r="F23" s="42" t="s">
        <v>299</v>
      </c>
      <c r="G23" s="42" t="s">
        <v>294</v>
      </c>
      <c r="H23" s="44" t="s">
        <v>424</v>
      </c>
      <c r="I23" s="52" t="s">
        <v>428</v>
      </c>
      <c r="J23" s="44" t="s">
        <v>429</v>
      </c>
    </row>
    <row r="24" ht="36" spans="1:10">
      <c r="A24" s="42" t="s">
        <v>380</v>
      </c>
      <c r="B24" s="42" t="s">
        <v>380</v>
      </c>
      <c r="C24" s="43" t="s">
        <v>430</v>
      </c>
      <c r="D24" s="42" t="s">
        <v>304</v>
      </c>
      <c r="E24" s="42" t="s">
        <v>83</v>
      </c>
      <c r="F24" s="42" t="s">
        <v>431</v>
      </c>
      <c r="G24" s="42" t="s">
        <v>294</v>
      </c>
      <c r="H24" s="44" t="s">
        <v>432</v>
      </c>
      <c r="I24" s="52" t="s">
        <v>433</v>
      </c>
      <c r="J24" s="44" t="s">
        <v>434</v>
      </c>
    </row>
    <row r="25" ht="101" customHeight="1" spans="1:10">
      <c r="A25" s="42" t="s">
        <v>380</v>
      </c>
      <c r="B25" s="42" t="s">
        <v>380</v>
      </c>
      <c r="C25" s="43" t="s">
        <v>435</v>
      </c>
      <c r="D25" s="42" t="s">
        <v>291</v>
      </c>
      <c r="E25" s="42" t="s">
        <v>436</v>
      </c>
      <c r="F25" s="42" t="s">
        <v>299</v>
      </c>
      <c r="G25" s="42" t="s">
        <v>294</v>
      </c>
      <c r="H25" s="44" t="s">
        <v>437</v>
      </c>
      <c r="I25" s="52" t="s">
        <v>438</v>
      </c>
      <c r="J25" s="44" t="s">
        <v>439</v>
      </c>
    </row>
    <row r="26" spans="1:10">
      <c r="A26" s="42" t="s">
        <v>380</v>
      </c>
      <c r="B26" s="42" t="s">
        <v>312</v>
      </c>
      <c r="C26" s="43" t="s">
        <v>380</v>
      </c>
      <c r="D26" s="42" t="s">
        <v>380</v>
      </c>
      <c r="E26" s="42" t="s">
        <v>380</v>
      </c>
      <c r="F26" s="42" t="s">
        <v>380</v>
      </c>
      <c r="G26" s="42" t="s">
        <v>380</v>
      </c>
      <c r="H26" s="44" t="s">
        <v>380</v>
      </c>
      <c r="I26" s="52" t="s">
        <v>380</v>
      </c>
      <c r="J26" s="44" t="s">
        <v>380</v>
      </c>
    </row>
    <row r="27" ht="105" customHeight="1" spans="1:10">
      <c r="A27" s="42" t="s">
        <v>380</v>
      </c>
      <c r="B27" s="42" t="s">
        <v>380</v>
      </c>
      <c r="C27" s="43" t="s">
        <v>440</v>
      </c>
      <c r="D27" s="42" t="s">
        <v>291</v>
      </c>
      <c r="E27" s="42" t="s">
        <v>441</v>
      </c>
      <c r="F27" s="42" t="s">
        <v>299</v>
      </c>
      <c r="G27" s="42" t="s">
        <v>300</v>
      </c>
      <c r="H27" s="44" t="s">
        <v>442</v>
      </c>
      <c r="I27" s="52" t="s">
        <v>443</v>
      </c>
      <c r="J27" s="44" t="s">
        <v>444</v>
      </c>
    </row>
    <row r="28" ht="36" spans="1:10">
      <c r="A28" s="42" t="s">
        <v>380</v>
      </c>
      <c r="B28" s="42" t="s">
        <v>380</v>
      </c>
      <c r="C28" s="43" t="s">
        <v>445</v>
      </c>
      <c r="D28" s="42" t="s">
        <v>446</v>
      </c>
      <c r="E28" s="42" t="s">
        <v>86</v>
      </c>
      <c r="F28" s="42" t="s">
        <v>299</v>
      </c>
      <c r="G28" s="42" t="s">
        <v>294</v>
      </c>
      <c r="H28" s="44" t="s">
        <v>447</v>
      </c>
      <c r="I28" s="52" t="s">
        <v>448</v>
      </c>
      <c r="J28" s="44" t="s">
        <v>449</v>
      </c>
    </row>
    <row r="29" ht="91" customHeight="1" spans="1:10">
      <c r="A29" s="42" t="s">
        <v>380</v>
      </c>
      <c r="B29" s="42" t="s">
        <v>380</v>
      </c>
      <c r="C29" s="43" t="s">
        <v>450</v>
      </c>
      <c r="D29" s="42" t="s">
        <v>304</v>
      </c>
      <c r="E29" s="42" t="s">
        <v>418</v>
      </c>
      <c r="F29" s="42" t="s">
        <v>299</v>
      </c>
      <c r="G29" s="42" t="s">
        <v>294</v>
      </c>
      <c r="H29" s="44" t="s">
        <v>447</v>
      </c>
      <c r="I29" s="52" t="s">
        <v>451</v>
      </c>
      <c r="J29" s="44" t="s">
        <v>452</v>
      </c>
    </row>
    <row r="30" ht="60" spans="1:10">
      <c r="A30" s="42" t="s">
        <v>380</v>
      </c>
      <c r="B30" s="42" t="s">
        <v>380</v>
      </c>
      <c r="C30" s="43" t="s">
        <v>453</v>
      </c>
      <c r="D30" s="42" t="s">
        <v>304</v>
      </c>
      <c r="E30" s="42" t="s">
        <v>418</v>
      </c>
      <c r="F30" s="42" t="s">
        <v>299</v>
      </c>
      <c r="G30" s="42" t="s">
        <v>294</v>
      </c>
      <c r="H30" s="44" t="s">
        <v>447</v>
      </c>
      <c r="I30" s="52" t="s">
        <v>454</v>
      </c>
      <c r="J30" s="44" t="s">
        <v>455</v>
      </c>
    </row>
    <row r="31" ht="92" customHeight="1" spans="1:10">
      <c r="A31" s="42" t="s">
        <v>380</v>
      </c>
      <c r="B31" s="42" t="s">
        <v>380</v>
      </c>
      <c r="C31" s="43" t="s">
        <v>456</v>
      </c>
      <c r="D31" s="42" t="s">
        <v>304</v>
      </c>
      <c r="E31" s="42" t="s">
        <v>91</v>
      </c>
      <c r="F31" s="42" t="s">
        <v>299</v>
      </c>
      <c r="G31" s="42" t="s">
        <v>294</v>
      </c>
      <c r="H31" s="44" t="s">
        <v>457</v>
      </c>
      <c r="I31" s="52" t="s">
        <v>458</v>
      </c>
      <c r="J31" s="44" t="s">
        <v>459</v>
      </c>
    </row>
    <row r="32" spans="1:10">
      <c r="A32" s="42" t="s">
        <v>380</v>
      </c>
      <c r="B32" s="42" t="s">
        <v>289</v>
      </c>
      <c r="C32" s="43" t="s">
        <v>380</v>
      </c>
      <c r="D32" s="42" t="s">
        <v>380</v>
      </c>
      <c r="E32" s="42" t="s">
        <v>380</v>
      </c>
      <c r="F32" s="42" t="s">
        <v>380</v>
      </c>
      <c r="G32" s="42" t="s">
        <v>380</v>
      </c>
      <c r="H32" s="44" t="s">
        <v>380</v>
      </c>
      <c r="I32" s="52" t="s">
        <v>380</v>
      </c>
      <c r="J32" s="44" t="s">
        <v>380</v>
      </c>
    </row>
    <row r="33" ht="91" customHeight="1" spans="1:10">
      <c r="A33" s="42" t="s">
        <v>380</v>
      </c>
      <c r="B33" s="42" t="s">
        <v>380</v>
      </c>
      <c r="C33" s="43" t="s">
        <v>460</v>
      </c>
      <c r="D33" s="42" t="s">
        <v>291</v>
      </c>
      <c r="E33" s="42" t="s">
        <v>436</v>
      </c>
      <c r="F33" s="42" t="s">
        <v>299</v>
      </c>
      <c r="G33" s="42" t="s">
        <v>294</v>
      </c>
      <c r="H33" s="44" t="s">
        <v>461</v>
      </c>
      <c r="I33" s="52" t="s">
        <v>462</v>
      </c>
      <c r="J33" s="44" t="s">
        <v>463</v>
      </c>
    </row>
    <row r="34" spans="1:10">
      <c r="A34" s="42" t="s">
        <v>295</v>
      </c>
      <c r="B34" s="42" t="s">
        <v>380</v>
      </c>
      <c r="C34" s="43" t="s">
        <v>380</v>
      </c>
      <c r="D34" s="42" t="s">
        <v>380</v>
      </c>
      <c r="E34" s="42" t="s">
        <v>380</v>
      </c>
      <c r="F34" s="42" t="s">
        <v>380</v>
      </c>
      <c r="G34" s="42" t="s">
        <v>380</v>
      </c>
      <c r="H34" s="44" t="s">
        <v>380</v>
      </c>
      <c r="I34" s="52" t="s">
        <v>380</v>
      </c>
      <c r="J34" s="44" t="s">
        <v>380</v>
      </c>
    </row>
    <row r="35" spans="1:10">
      <c r="A35" s="42" t="s">
        <v>380</v>
      </c>
      <c r="B35" s="42" t="s">
        <v>296</v>
      </c>
      <c r="C35" s="43" t="s">
        <v>380</v>
      </c>
      <c r="D35" s="42" t="s">
        <v>380</v>
      </c>
      <c r="E35" s="42" t="s">
        <v>380</v>
      </c>
      <c r="F35" s="42" t="s">
        <v>380</v>
      </c>
      <c r="G35" s="42" t="s">
        <v>380</v>
      </c>
      <c r="H35" s="44" t="s">
        <v>380</v>
      </c>
      <c r="I35" s="52" t="s">
        <v>380</v>
      </c>
      <c r="J35" s="44" t="s">
        <v>380</v>
      </c>
    </row>
    <row r="36" ht="24" spans="1:10">
      <c r="A36" s="42" t="s">
        <v>380</v>
      </c>
      <c r="B36" s="42" t="s">
        <v>380</v>
      </c>
      <c r="C36" s="43" t="s">
        <v>464</v>
      </c>
      <c r="D36" s="42" t="s">
        <v>291</v>
      </c>
      <c r="E36" s="42" t="s">
        <v>465</v>
      </c>
      <c r="F36" s="42" t="s">
        <v>299</v>
      </c>
      <c r="G36" s="42" t="s">
        <v>300</v>
      </c>
      <c r="H36" s="44" t="s">
        <v>447</v>
      </c>
      <c r="I36" s="52" t="s">
        <v>466</v>
      </c>
      <c r="J36" s="44" t="s">
        <v>467</v>
      </c>
    </row>
    <row r="37" ht="93" customHeight="1" spans="1:10">
      <c r="A37" s="42" t="s">
        <v>380</v>
      </c>
      <c r="B37" s="42" t="s">
        <v>380</v>
      </c>
      <c r="C37" s="43" t="s">
        <v>468</v>
      </c>
      <c r="D37" s="42" t="s">
        <v>304</v>
      </c>
      <c r="E37" s="42" t="s">
        <v>423</v>
      </c>
      <c r="F37" s="42" t="s">
        <v>299</v>
      </c>
      <c r="G37" s="42" t="s">
        <v>294</v>
      </c>
      <c r="H37" s="44" t="s">
        <v>447</v>
      </c>
      <c r="I37" s="52" t="s">
        <v>469</v>
      </c>
      <c r="J37" s="44" t="s">
        <v>470</v>
      </c>
    </row>
    <row r="38" ht="60" spans="1:10">
      <c r="A38" s="42" t="s">
        <v>380</v>
      </c>
      <c r="B38" s="42" t="s">
        <v>380</v>
      </c>
      <c r="C38" s="43" t="s">
        <v>471</v>
      </c>
      <c r="D38" s="42" t="s">
        <v>291</v>
      </c>
      <c r="E38" s="42" t="s">
        <v>472</v>
      </c>
      <c r="F38" s="42" t="s">
        <v>299</v>
      </c>
      <c r="G38" s="42" t="s">
        <v>300</v>
      </c>
      <c r="H38" s="44" t="s">
        <v>473</v>
      </c>
      <c r="I38" s="52" t="s">
        <v>474</v>
      </c>
      <c r="J38" s="44" t="s">
        <v>475</v>
      </c>
    </row>
    <row r="39" ht="82" customHeight="1" spans="1:10">
      <c r="A39" s="42" t="s">
        <v>380</v>
      </c>
      <c r="B39" s="42" t="s">
        <v>380</v>
      </c>
      <c r="C39" s="43" t="s">
        <v>476</v>
      </c>
      <c r="D39" s="42" t="s">
        <v>291</v>
      </c>
      <c r="E39" s="42" t="s">
        <v>465</v>
      </c>
      <c r="F39" s="42" t="s">
        <v>299</v>
      </c>
      <c r="G39" s="42" t="s">
        <v>300</v>
      </c>
      <c r="H39" s="44" t="s">
        <v>473</v>
      </c>
      <c r="I39" s="52" t="s">
        <v>477</v>
      </c>
      <c r="J39" s="44" t="s">
        <v>478</v>
      </c>
    </row>
    <row r="40" ht="48" spans="1:10">
      <c r="A40" s="42" t="s">
        <v>380</v>
      </c>
      <c r="B40" s="42" t="s">
        <v>380</v>
      </c>
      <c r="C40" s="43" t="s">
        <v>479</v>
      </c>
      <c r="D40" s="42" t="s">
        <v>304</v>
      </c>
      <c r="E40" s="42" t="s">
        <v>335</v>
      </c>
      <c r="F40" s="42" t="s">
        <v>299</v>
      </c>
      <c r="G40" s="42" t="s">
        <v>294</v>
      </c>
      <c r="H40" s="44" t="s">
        <v>473</v>
      </c>
      <c r="I40" s="52" t="s">
        <v>480</v>
      </c>
      <c r="J40" s="44" t="s">
        <v>481</v>
      </c>
    </row>
    <row r="41" ht="63" customHeight="1" spans="1:10">
      <c r="A41" s="42" t="s">
        <v>380</v>
      </c>
      <c r="B41" s="42" t="s">
        <v>380</v>
      </c>
      <c r="C41" s="43" t="s">
        <v>482</v>
      </c>
      <c r="D41" s="42" t="s">
        <v>291</v>
      </c>
      <c r="E41" s="42" t="s">
        <v>321</v>
      </c>
      <c r="F41" s="42" t="s">
        <v>299</v>
      </c>
      <c r="G41" s="42" t="s">
        <v>300</v>
      </c>
      <c r="H41" s="44" t="s">
        <v>447</v>
      </c>
      <c r="I41" s="52" t="s">
        <v>483</v>
      </c>
      <c r="J41" s="44" t="s">
        <v>484</v>
      </c>
    </row>
    <row r="42" ht="24" spans="1:10">
      <c r="A42" s="42" t="s">
        <v>301</v>
      </c>
      <c r="B42" s="42" t="s">
        <v>380</v>
      </c>
      <c r="C42" s="43" t="s">
        <v>380</v>
      </c>
      <c r="D42" s="42" t="s">
        <v>380</v>
      </c>
      <c r="E42" s="42" t="s">
        <v>380</v>
      </c>
      <c r="F42" s="42" t="s">
        <v>380</v>
      </c>
      <c r="G42" s="42" t="s">
        <v>380</v>
      </c>
      <c r="H42" s="44" t="s">
        <v>380</v>
      </c>
      <c r="I42" s="52" t="s">
        <v>380</v>
      </c>
      <c r="J42" s="44" t="s">
        <v>380</v>
      </c>
    </row>
    <row r="43" ht="24" spans="1:10">
      <c r="A43" s="42" t="s">
        <v>380</v>
      </c>
      <c r="B43" s="42" t="s">
        <v>302</v>
      </c>
      <c r="C43" s="43" t="s">
        <v>380</v>
      </c>
      <c r="D43" s="42" t="s">
        <v>380</v>
      </c>
      <c r="E43" s="42" t="s">
        <v>380</v>
      </c>
      <c r="F43" s="42" t="s">
        <v>380</v>
      </c>
      <c r="G43" s="42" t="s">
        <v>380</v>
      </c>
      <c r="H43" s="44" t="s">
        <v>380</v>
      </c>
      <c r="I43" s="52" t="s">
        <v>380</v>
      </c>
      <c r="J43" s="44" t="s">
        <v>380</v>
      </c>
    </row>
    <row r="44" ht="36" spans="1:10">
      <c r="A44" s="42" t="s">
        <v>380</v>
      </c>
      <c r="B44" s="42" t="s">
        <v>380</v>
      </c>
      <c r="C44" s="43" t="s">
        <v>485</v>
      </c>
      <c r="D44" s="42" t="s">
        <v>304</v>
      </c>
      <c r="E44" s="42" t="s">
        <v>418</v>
      </c>
      <c r="F44" s="42" t="s">
        <v>299</v>
      </c>
      <c r="G44" s="42" t="s">
        <v>294</v>
      </c>
      <c r="H44" s="44" t="s">
        <v>486</v>
      </c>
      <c r="I44" s="52" t="s">
        <v>487</v>
      </c>
      <c r="J44" s="44" t="s">
        <v>488</v>
      </c>
    </row>
    <row r="45" ht="112" customHeight="1" spans="1:10">
      <c r="A45" s="42" t="s">
        <v>380</v>
      </c>
      <c r="B45" s="42" t="s">
        <v>380</v>
      </c>
      <c r="C45" s="43" t="s">
        <v>489</v>
      </c>
      <c r="D45" s="42" t="s">
        <v>304</v>
      </c>
      <c r="E45" s="42" t="s">
        <v>490</v>
      </c>
      <c r="F45" s="42" t="s">
        <v>299</v>
      </c>
      <c r="G45" s="42" t="s">
        <v>294</v>
      </c>
      <c r="H45" s="44" t="s">
        <v>491</v>
      </c>
      <c r="I45" s="52" t="s">
        <v>492</v>
      </c>
      <c r="J45" s="44" t="s">
        <v>493</v>
      </c>
    </row>
    <row r="46" ht="36" spans="1:10">
      <c r="A46" s="42" t="s">
        <v>380</v>
      </c>
      <c r="B46" s="42" t="s">
        <v>380</v>
      </c>
      <c r="C46" s="43" t="s">
        <v>494</v>
      </c>
      <c r="D46" s="42" t="s">
        <v>304</v>
      </c>
      <c r="E46" s="42" t="s">
        <v>490</v>
      </c>
      <c r="F46" s="42" t="s">
        <v>299</v>
      </c>
      <c r="G46" s="42" t="s">
        <v>294</v>
      </c>
      <c r="H46" s="44" t="s">
        <v>491</v>
      </c>
      <c r="I46" s="52" t="s">
        <v>495</v>
      </c>
      <c r="J46" s="44" t="s">
        <v>481</v>
      </c>
    </row>
    <row r="47" ht="36" spans="1:10">
      <c r="A47" s="42" t="s">
        <v>380</v>
      </c>
      <c r="B47" s="42" t="s">
        <v>380</v>
      </c>
      <c r="C47" s="43" t="s">
        <v>496</v>
      </c>
      <c r="D47" s="42" t="s">
        <v>304</v>
      </c>
      <c r="E47" s="42" t="s">
        <v>490</v>
      </c>
      <c r="F47" s="42" t="s">
        <v>299</v>
      </c>
      <c r="G47" s="42" t="s">
        <v>294</v>
      </c>
      <c r="H47" s="44" t="s">
        <v>491</v>
      </c>
      <c r="I47" s="52" t="s">
        <v>497</v>
      </c>
      <c r="J47" s="44" t="s">
        <v>481</v>
      </c>
    </row>
  </sheetData>
  <mergeCells count="27">
    <mergeCell ref="A2:J2"/>
    <mergeCell ref="A3:C3"/>
    <mergeCell ref="B4:E4"/>
    <mergeCell ref="F4:G4"/>
    <mergeCell ref="H4:J4"/>
    <mergeCell ref="A5:I5"/>
    <mergeCell ref="C6:I6"/>
    <mergeCell ref="C7:I7"/>
    <mergeCell ref="C8:I8"/>
    <mergeCell ref="A9:J9"/>
    <mergeCell ref="H10:J10"/>
    <mergeCell ref="A12:B12"/>
    <mergeCell ref="C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2025-02-20T02:27:00Z</dcterms:created>
  <dcterms:modified xsi:type="dcterms:W3CDTF">2025-02-26T13:45:25Z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0C9BEDCFAA434EA6A11AD023201EA4E6_13</vt:lpwstr>
  </property>
  <property fmtid="{D5CDD505-2E9C-101B-9397-08002B2CF9AE}" pid="3" name="KSOProductBuildVer">
    <vt:lpwstr>2052-12.1.0.20305</vt:lpwstr>
  </property>
</Properties>
</file>