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补助项目支出预算表11" sheetId="19" r:id="rId16"/>
    <sheet name="部门项目中期规划预算表12" sheetId="17" r:id="rId17"/>
    <sheet name="部门整体支出绩效目标13" sheetId="18" r:id="rId18"/>
  </sheets>
  <definedNames>
    <definedName name="_xlnm.Print_Titles" localSheetId="0">'部门财务收支预算总表01-1'!$A:$A,'部门财务收支预算总表01-1'!$1:$1</definedName>
    <definedName name="_xlnm.Print_Titles" localSheetId="1">'部门收入预算表01-2'!$A:$A,'部门收入预算表01-2'!$1:$1</definedName>
    <definedName name="_xlnm.Print_Titles" localSheetId="2">'部门支出预算表01-3'!$A:$A,'部门支出预算表01-3'!$1:$1</definedName>
    <definedName name="_xlnm.Print_Titles" localSheetId="3">'部门财政拨款收支预算总表02-1'!$A:$A,'部门财政拨款收支预算总表02-1'!$1:$1</definedName>
    <definedName name="_xlnm.Print_Titles" localSheetId="4">'一般公共预算支出预算表02-2'!$A:$A,'一般公共预算支出预算表02-2'!$1:$5</definedName>
    <definedName name="_xlnm.Print_Titles" localSheetId="5">一般公共预算“三公”经费支出预算表03!$A:$A,一般公共预算“三公”经费支出预算表03!$1:$1</definedName>
    <definedName name="_xlnm.Print_Titles" localSheetId="6">部门基本支出预算表04!$A:$A,部门基本支出预算表04!$1:$1</definedName>
    <definedName name="_xlnm.Print_Titles" localSheetId="7">'部门项目支出预算表05-1'!$A:$A,'部门项目支出预算表05-1'!$1:$1</definedName>
    <definedName name="_xlnm.Print_Titles" localSheetId="8">'部门项目支出绩效目标表05-2'!$A:$A,'部门项目支出绩效目标表05-2'!$1:$1</definedName>
    <definedName name="_xlnm.Print_Titles" localSheetId="9">部门政府性基金预算支出预算表06!$A:$A,部门政府性基金预算支出预算表06!$1:$6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12">'对下转移支付预算表09-1'!$A:$A,'对下转移支付预算表09-1'!$1:$1</definedName>
    <definedName name="_xlnm.Print_Titles" localSheetId="13">'对下转移支付绩效目标表09-2'!$A:$A,'对下转移支付绩效目标表09-2'!$1:$1</definedName>
    <definedName name="_xlnm.Print_Titles" localSheetId="14">新增资产配置表10!$A:$A,新增资产配置表10!$1:$1</definedName>
    <definedName name="_xlnm.Print_Titles" localSheetId="16">部门项目中期规划预算表12!$A:$A,部门项目中期规划预算表12!$1:$1</definedName>
    <definedName name="_xlnm.Print_Area" localSheetId="15">上级补助项目支出预算表11!$A$1:$K$10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<sst xmlns="http://schemas.openxmlformats.org/spreadsheetml/2006/main" count="954" uniqueCount="414">
  <si>
    <t>附件：昆明市东川区拖布卡镇中心学校2025年部门预算公开情况表</t>
  </si>
  <si>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</si>
  <si>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</si>
  <si>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</si>
  <si>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</si>
  <si>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</si>
  <si>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</si>
  <si>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</si>
  <si>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</si>
  <si>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</si>
  <si>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</si>
  <si>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</si>
  <si>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</si>
  <si>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</si>
  <si>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</si>
  <si>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</si>
  <si>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</si>
  <si>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</si>
  <si>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</si>
  <si>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</si>
  <si>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</si>
  <si>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</si>
  <si>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</si>
  <si>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</si>
  <si>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</si>
  <si>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</si>
  <si>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</si>
  <si>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</si>
  <si>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</si>
  <si>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</si>
  <si>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</si>
  <si>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</si>
  <si>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</si>
  <si>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</si>
  <si>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</si>
  <si>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</si>
  <si>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</si>
  <si>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</si>
  <si>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</si>
  <si>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</si>
  <si>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</si>
  <si>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</si>
  <si>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</si>
  <si>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</si>
  <si>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</si>
  <si>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</si>
  <si>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</si>
  <si>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</si>
  <si>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</si>
  <si>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</si>
  <si>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</si>
  <si>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</si>
  <si>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</si>
  <si>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</si>
  <si>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</si>
  <si>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</si>
  <si>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</si>
  <si>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</si>
  <si>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</si>
  <si>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</si>
  <si>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</si>
  <si>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</si>
  <si>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</si>
  <si>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</si>
  <si>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</si>
  <si>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</si>
  <si>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</si>
  <si>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</si>
  <si>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</si>
  <si>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</si>
  <si>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105010</t>
  </si>
  <si>
    <t>昆明市东川区拖布卡镇中心学校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</si>
  <si>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</si>
  <si>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</si>
  <si>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</si>
  <si>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</si>
  <si>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</si>
  <si>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</si>
  <si>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</si>
  <si>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</si>
  <si>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</si>
  <si>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</si>
  <si>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</si>
  <si>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</si>
  <si>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</si>
  <si>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</si>
  <si>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</si>
  <si>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</si>
  <si>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</si>
  <si>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</si>
  <si>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</si>
  <si>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</si>
  <si>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</si>
  <si>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</si>
  <si>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</si>
  <si>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</si>
  <si>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</si>
  <si>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</si>
  <si>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205</t>
  </si>
  <si>
    <t>教育支出</t>
  </si>
  <si>
    <t>20502</t>
  </si>
  <si>
    <t>普通教育</t>
  </si>
  <si>
    <t>2050201</t>
  </si>
  <si>
    <t>学前教育</t>
  </si>
  <si>
    <t>2050202</t>
  </si>
  <si>
    <t>小学教育</t>
  </si>
  <si>
    <t>2050299</t>
  </si>
  <si>
    <t>其他普通教育支出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</si>
  <si>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</si>
  <si>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</si>
  <si>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</si>
  <si>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</si>
  <si>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</si>
  <si>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</si>
  <si>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</si>
  <si>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</si>
  <si>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20808</t>
  </si>
  <si>
    <t>抚恤</t>
  </si>
  <si>
    <t>2080801</t>
  </si>
  <si>
    <t>死亡抚恤</t>
  </si>
  <si>
    <t>2080802</t>
  </si>
  <si>
    <t>伤残抚恤</t>
  </si>
  <si>
    <t>210</t>
  </si>
  <si>
    <t>卫生健康支出</t>
  </si>
  <si>
    <t>21011</t>
  </si>
  <si>
    <t>行政事业单位医疗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</si>
  <si>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</si>
  <si>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</si>
  <si>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</si>
  <si>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</si>
  <si>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</si>
  <si>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</si>
  <si>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217</t>
  </si>
  <si>
    <t>金融支出</t>
  </si>
  <si>
    <t>21799</t>
  </si>
  <si>
    <t>其他金融支出</t>
  </si>
  <si>
    <t>2179999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</si>
  <si>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</si>
  <si>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</si>
  <si>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</si>
  <si>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</si>
  <si>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</si>
  <si>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</si>
  <si>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</si>
  <si>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</si>
  <si>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</si>
  <si>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</si>
  <si>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</si>
  <si>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</si>
  <si>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</si>
  <si>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</si>
  <si>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</si>
  <si>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</si>
  <si>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</si>
  <si>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</si>
  <si>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</si>
  <si>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</si>
  <si>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</si>
  <si>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</si>
  <si>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</si>
  <si>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</si>
  <si>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</si>
  <si>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</si>
  <si>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</si>
  <si>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</si>
  <si>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</si>
  <si>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</si>
  <si>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</si>
  <si>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</si>
  <si>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</si>
  <si>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</si>
  <si>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</si>
  <si>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</si>
  <si>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</si>
  <si>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</si>
  <si>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</si>
  <si>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</si>
  <si>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</si>
  <si>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</si>
  <si>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</si>
  <si>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</si>
  <si>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</si>
  <si>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</si>
  <si>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</si>
  <si>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</si>
  <si>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</si>
  <si>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</si>
  <si>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</si>
  <si>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</si>
  <si>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备注：昆明市东川区拖布卡镇中心学校2025年度无一般公共预算“三公”经费支出预算表支出情况，此表无数据。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</si>
  <si>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</si>
  <si>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</si>
  <si>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</si>
  <si>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</si>
  <si>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</si>
  <si>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</si>
  <si>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</si>
  <si>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</si>
  <si>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</si>
  <si>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</si>
  <si>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</si>
  <si>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</si>
  <si>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</si>
  <si>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</si>
  <si>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</si>
  <si>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</si>
  <si>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</si>
  <si>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</si>
  <si>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</si>
  <si>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>已预拨</t>
  </si>
  <si>
    <t>昆明市东川区教育体育局</t>
  </si>
  <si>
    <t>530113210000000002821</t>
  </si>
  <si>
    <t>事业人员工资支出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</si>
  <si>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</si>
  <si>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</si>
  <si>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</si>
  <si>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</si>
  <si>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</si>
  <si>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</si>
  <si>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</si>
  <si>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</si>
  <si>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530113210000000002822</t>
  </si>
  <si>
    <t>社会保障缴费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</si>
  <si>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</si>
  <si>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</si>
  <si>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</si>
  <si>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</si>
  <si>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</si>
  <si>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</si>
  <si>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</si>
  <si>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</si>
  <si>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530113210000000002823</t>
  </si>
  <si>
    <t>30113</t>
  </si>
  <si>
    <t>530113210000000002824</t>
  </si>
  <si>
    <t>抚恤金</t>
  </si>
  <si>
    <t>30304</t>
  </si>
  <si>
    <t>530113210000000002826</t>
  </si>
  <si>
    <t>遗属补助</t>
  </si>
  <si>
    <t>30305</t>
  </si>
  <si>
    <t>生活补助</t>
  </si>
  <si>
    <t>530113210000000002832</t>
  </si>
  <si>
    <t>离退休公用经费</t>
  </si>
  <si>
    <t>30299</t>
  </si>
  <si>
    <t>其他商品和服务支出</t>
  </si>
  <si>
    <t>530113210000000002834</t>
  </si>
  <si>
    <t>一般公用支出</t>
  </si>
  <si>
    <t>30229</t>
  </si>
  <si>
    <t>福利费</t>
  </si>
  <si>
    <t>530113221100000320930</t>
  </si>
  <si>
    <t>离退休生活补助</t>
  </si>
  <si>
    <t>530113231100001168150</t>
  </si>
  <si>
    <t>编外聘用人员支出</t>
  </si>
  <si>
    <t>30199</t>
  </si>
  <si>
    <t>其他工资福利支出</t>
  </si>
  <si>
    <t>530113231100001500864</t>
  </si>
  <si>
    <t>事业人员绩效奖励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</si>
  <si>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</si>
  <si>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</si>
  <si>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</si>
  <si>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</si>
  <si>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</si>
  <si>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</si>
  <si>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</si>
  <si>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事业发展类</t>
  </si>
  <si>
    <t>530113241100002274983</t>
  </si>
  <si>
    <t>公办幼儿园保教费项目资金</t>
  </si>
  <si>
    <t>30201</t>
  </si>
  <si>
    <t>办公费</t>
  </si>
  <si>
    <t>30226</t>
  </si>
  <si>
    <t>劳务费</t>
  </si>
  <si>
    <t>530113251100003841053</t>
  </si>
  <si>
    <t>教育自有资金</t>
  </si>
  <si>
    <t>530113251100003841054</t>
  </si>
  <si>
    <t>单位资金收支专户利息资金</t>
  </si>
  <si>
    <t>39999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</si>
  <si>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</si>
  <si>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</si>
  <si>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</si>
  <si>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</si>
  <si>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</si>
  <si>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</si>
  <si>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</si>
  <si>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</si>
  <si>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</si>
  <si>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</si>
  <si>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单位资金收支专户利息资金，上缴国库</t>
  </si>
  <si>
    <t>产出指标</t>
  </si>
  <si>
    <t>时效指标</t>
  </si>
  <si>
    <t>项目完成时间</t>
  </si>
  <si>
    <t>=</t>
  </si>
  <si>
    <t>当年完成</t>
  </si>
  <si>
    <t>%</t>
  </si>
  <si>
    <t>定性指标</t>
  </si>
  <si>
    <t>效益指标</t>
  </si>
  <si>
    <t>社会效益</t>
  </si>
  <si>
    <t>提升资金使用效率</t>
  </si>
  <si>
    <t>得到提升</t>
  </si>
  <si>
    <t>满意度指标</t>
  </si>
  <si>
    <t>服务对象满意度</t>
  </si>
  <si>
    <t>群众满意度</t>
  </si>
  <si>
    <t>&gt;=</t>
  </si>
  <si>
    <t>90</t>
  </si>
  <si>
    <t>定量指标</t>
  </si>
  <si>
    <t>教育自有资金，包含捐赠款、其他教育收入等。</t>
  </si>
  <si>
    <t>质量指标</t>
  </si>
  <si>
    <t>提升资金使用率情况</t>
  </si>
  <si>
    <t>项目资金使用情况</t>
  </si>
  <si>
    <t>提升社会对教育的认同感</t>
  </si>
  <si>
    <t>群众对教育的认可</t>
  </si>
  <si>
    <t>学校师生满意度</t>
  </si>
  <si>
    <t>95</t>
  </si>
  <si>
    <t>学校师生满意情况</t>
  </si>
  <si>
    <t>公办幼儿园教育教学质量提升情况</t>
  </si>
  <si>
    <t>项目实施年限</t>
  </si>
  <si>
    <t>项目完成时间要求</t>
  </si>
  <si>
    <t>解决公办幼儿园师资紧张问题</t>
  </si>
  <si>
    <t>得到缓解</t>
  </si>
  <si>
    <t>改善公办幼儿园办学条件情况</t>
  </si>
  <si>
    <t>得到改善</t>
  </si>
  <si>
    <t>师生满意度</t>
  </si>
  <si>
    <t>问卷调查</t>
  </si>
  <si>
    <t>社会对公办幼儿园的满意度</t>
  </si>
  <si>
    <t>预算06表</t>
  </si>
  <si>
    <t>政府性基金预算支出预算表</t>
  </si>
  <si>
    <t>单位名称：昆明市发展和改革委员会</t>
  </si>
  <si>
    <t>政府性基金预算支出</t>
  </si>
  <si>
    <t>备注：昆明市东川区拖布卡镇中心学校2025年度无部门政府性基金预算支出预算表支出情况，此表无数据。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</si>
  <si>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</si>
  <si>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</si>
  <si>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</si>
  <si>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</si>
  <si>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</si>
  <si>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</si>
  <si>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</si>
  <si>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</si>
  <si>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</si>
  <si>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</si>
  <si>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</si>
  <si>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备注：当面向中小企业预留资金大于合计时，面向中小企业预留资金为三年预计数。</t>
  </si>
  <si>
    <t>备注：昆明市东川区拖布卡镇中心学校2025年度无部门政府采购预算表支出情况，此表无数据。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</si>
  <si>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</si>
  <si>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</si>
  <si>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</si>
  <si>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</si>
  <si>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</si>
  <si>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</si>
  <si>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</si>
  <si>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备注：昆明市东川区拖布卡镇中心学校2025年度无部门政府购买服务预算表支出情况，此表无数据。</t>
  </si>
  <si>
    <t>预算09-1表</t>
  </si>
  <si>
    <t>单位名称（项目）</t>
  </si>
  <si>
    <t>地区</t>
  </si>
  <si>
    <t>备注：昆明市东川区拖布卡镇中心学校2025年度无对下转移支付预算表支出情况，此表无数据。</t>
  </si>
  <si>
    <t>预算09-2表</t>
  </si>
  <si>
    <t>备注：昆明市东川区拖布卡镇中心学校2025年度无对下转移支付绩效目标表支出情况，此表无数据。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</si>
  <si>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</si>
  <si>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</si>
  <si>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</si>
  <si>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</si>
  <si>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</si>
  <si>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</si>
  <si>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</si>
  <si>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</si>
  <si>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备注：昆明市东川区拖布卡镇中心学校2025年度无新增资产配置预算表支出情况，此表无数据。</t>
  </si>
  <si>
    <t>11表</t>
  </si>
  <si>
    <t>2025年上级补助项目支出预算表</t>
  </si>
  <si>
    <t>单位名称：昆明市东川区拖布卡镇中心学校</t>
  </si>
  <si>
    <t>上级补助</t>
  </si>
  <si>
    <t>备注：昆明市东川区拖布卡镇中心学校2025年度无上级补助项目支出预算表支出情况，此表无数据。</t>
  </si>
  <si>
    <t>预算12表</t>
  </si>
  <si>
    <t>项目级次</t>
  </si>
  <si>
    <t>313 事业发展类</t>
  </si>
  <si>
    <t>本级</t>
  </si>
  <si>
    <t/>
  </si>
  <si>
    <t>13表</t>
  </si>
  <si>
    <t>2025年部门整体支出绩效目标表</t>
  </si>
  <si>
    <t>部门编码</t>
  </si>
  <si>
    <t>部门名称</t>
  </si>
  <si>
    <t>主要内容</t>
  </si>
  <si>
    <t>说明</t>
  </si>
  <si>
    <t>部门总体目标</t>
  </si>
  <si>
    <t>部门职责</t>
  </si>
  <si>
    <t>一.实施小学义务教育，促进基础教育发展，完成小学学历教育相关社会服务。二.保障小学义务教育工作正常开展，按质按量完成教育教学任务，保障教职工工资和福利，保障适龄儿童就近入学，认真落实营养改善补助、寄宿生补助等学生资助工作，全面推进素质教育、全面推进教育均衡发展。三.在核定的人员编制内，负责校内机构设置，人员调配、聘任、考核等工作，加强教师队伍和管理队伍建设，努力创造条件，提高学校教职工的综合素质。四.坚持管好、用好学校经费，提高办学效益。</t>
  </si>
  <si>
    <t>根据三定方案归纳</t>
  </si>
  <si>
    <r>
      <rPr>
        <sz val="11"/>
        <color rgb="FF000000"/>
        <rFont val="宋体"/>
        <charset val="134"/>
      </rPr>
      <t xml:space="preserve">总体绩效目标
</t>
    </r>
    <r>
      <rPr>
        <sz val="10"/>
        <color rgb="FF000000"/>
        <rFont val="宋体"/>
        <charset val="134"/>
      </rPr>
      <t>（2025-2027年期间）</t>
    </r>
  </si>
  <si>
    <t>夯实小学义务教育，促进义务教育发展。按质按量完成教育教学，圆满完成教育教学任务。全力做好控辍保学工作，争取保持零辍学。并对学生进行质量检测，教育培养学生全面发展，让家长满意、社会满意。</t>
  </si>
  <si>
    <t>根据部门职责，中长期规划，省委，省政府要求归纳</t>
  </si>
  <si>
    <t>部门年度目标</t>
  </si>
  <si>
    <t>预算年度（2025年）
绩效目标</t>
  </si>
  <si>
    <t>保障小学义务教育工作正常开展，保障教职工工资和福利，保障适龄儿童就近入学，认真落实营养改善补助、家庭经济困难学生补助等学生资助工作，全面推进素质教育、全面推进教育发展，全力做好控辍保学工作，争取保持零辍学。</t>
  </si>
  <si>
    <t>部门年度重点工作任务对应的目标或措施预计的产出和效果，每项工作任务都有明确的一项或几项目标。</t>
  </si>
  <si>
    <t>部门年度重点工作任务</t>
  </si>
  <si>
    <t>一级项目管理</t>
  </si>
  <si>
    <t>预算申报金额（元）</t>
  </si>
  <si>
    <t>总额</t>
  </si>
  <si>
    <t>财政拨款</t>
  </si>
  <si>
    <t>其他资金</t>
  </si>
  <si>
    <t>保障在职教职工工资、五金等正常工资和福利待遇。</t>
  </si>
  <si>
    <t>退休人员生活补助及公用经费支出、在职基本养老保险缴费及计实职业年金缴费支出、遗属生活补助和伤残抚恤支出</t>
  </si>
  <si>
    <t>事业单位医疗、公务员医疗补助、工伤保险支出</t>
  </si>
  <si>
    <t>在职人员公积金支出</t>
  </si>
  <si>
    <t>合计：</t>
  </si>
  <si>
    <t>部门整体支出绩效指标</t>
  </si>
  <si>
    <t>绩效指标</t>
  </si>
  <si>
    <t>评（扣）分标准</t>
  </si>
  <si>
    <t>绩效指标设定依据及指标值数据来源</t>
  </si>
  <si>
    <t xml:space="preserve">二级指标 </t>
  </si>
  <si>
    <t>成本指标</t>
  </si>
  <si>
    <t>工资福利支出</t>
  </si>
  <si>
    <t>17959468.60</t>
  </si>
  <si>
    <t>元</t>
  </si>
  <si>
    <t>年初预算</t>
  </si>
  <si>
    <t>按上级相关政策执行</t>
  </si>
  <si>
    <t>反映学校工资支出情况</t>
  </si>
  <si>
    <t>依据财政预算指标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</si>
</sst>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/mm/dd"/>
    <numFmt numFmtId="179" formatCode="yyyy/mm/dd\ hh:mm:ss"/>
    <numFmt numFmtId="180" formatCode="#,##0;\-#,##0;;@"/>
    <numFmt numFmtId="181" formatCode="###,###,###,###,##0.00;[=0]&quot;&quot;"/>
  </numFmts>
  <fonts count="47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sz val="20"/>
      <color indexed="8"/>
      <name val="宋体"/>
      <charset val="134"/>
    </font>
    <font>
      <sz val="9"/>
      <color rgb="FF000000"/>
      <name val="宋体"/>
      <charset val="134"/>
    </font>
    <font>
      <b/>
      <sz val="24"/>
      <color rgb="FF000000"/>
      <name val="宋体"/>
      <charset val="134"/>
    </font>
    <font>
      <sz val="10"/>
      <color rgb="FF000000"/>
      <name val="宋体"/>
      <charset val="134"/>
    </font>
    <font>
      <b/>
      <sz val="10"/>
      <color rgb="FF000000"/>
      <name val="宋体"/>
      <charset val="134"/>
    </font>
    <font>
      <sz val="9"/>
      <color indexed="8"/>
      <name val="宋体"/>
      <charset val="134"/>
    </font>
    <font>
      <sz val="11"/>
      <color rgb="FF000000"/>
      <name val="宋体"/>
      <charset val="134"/>
    </font>
    <font>
      <b/>
      <sz val="11"/>
      <color indexed="8"/>
      <name val="宋体"/>
      <charset val="134"/>
    </font>
    <font>
      <sz val="10"/>
      <color indexed="8"/>
      <name val="宋体"/>
      <charset val="134"/>
    </font>
    <font>
      <b/>
      <sz val="23"/>
      <color rgb="FF000000"/>
      <name val="宋体"/>
      <charset val="134"/>
    </font>
    <font>
      <sz val="10"/>
      <name val="Arial"/>
      <charset val="0"/>
    </font>
    <font>
      <sz val="10"/>
      <name val="宋体"/>
      <charset val="134"/>
    </font>
    <font>
      <b/>
      <sz val="23"/>
      <color indexed="8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sz val="9"/>
      <color theme="1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b/>
      <sz val="18"/>
      <color rgb="FF000000"/>
      <name val="宋体"/>
      <charset val="134"/>
    </font>
    <font>
      <sz val="12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3" borderId="26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27" applyNumberFormat="0" applyFill="0" applyAlignment="0" applyProtection="0">
      <alignment vertical="center"/>
    </xf>
    <xf numFmtId="0" fontId="33" fillId="0" borderId="27" applyNumberFormat="0" applyFill="0" applyAlignment="0" applyProtection="0">
      <alignment vertical="center"/>
    </xf>
    <xf numFmtId="0" fontId="34" fillId="0" borderId="28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4" borderId="29" applyNumberFormat="0" applyAlignment="0" applyProtection="0">
      <alignment vertical="center"/>
    </xf>
    <xf numFmtId="0" fontId="36" fillId="5" borderId="30" applyNumberFormat="0" applyAlignment="0" applyProtection="0">
      <alignment vertical="center"/>
    </xf>
    <xf numFmtId="0" fontId="37" fillId="5" borderId="29" applyNumberFormat="0" applyAlignment="0" applyProtection="0">
      <alignment vertical="center"/>
    </xf>
    <xf numFmtId="0" fontId="38" fillId="6" borderId="31" applyNumberFormat="0" applyAlignment="0" applyProtection="0">
      <alignment vertical="center"/>
    </xf>
    <xf numFmtId="0" fontId="39" fillId="0" borderId="32" applyNumberFormat="0" applyFill="0" applyAlignment="0" applyProtection="0">
      <alignment vertical="center"/>
    </xf>
    <xf numFmtId="0" fontId="40" fillId="0" borderId="33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176" fontId="46" fillId="0" borderId="16">
      <alignment horizontal="right" vertical="center"/>
    </xf>
    <xf numFmtId="49" fontId="46" fillId="0" borderId="16">
      <alignment horizontal="left" vertical="center" wrapText="1"/>
    </xf>
    <xf numFmtId="176" fontId="46" fillId="0" borderId="16">
      <alignment horizontal="right" vertical="center"/>
    </xf>
    <xf numFmtId="177" fontId="46" fillId="0" borderId="16">
      <alignment horizontal="right" vertical="center"/>
    </xf>
    <xf numFmtId="178" fontId="46" fillId="0" borderId="16">
      <alignment horizontal="right" vertical="center"/>
    </xf>
    <xf numFmtId="179" fontId="46" fillId="0" borderId="16">
      <alignment horizontal="right" vertical="center"/>
    </xf>
    <xf numFmtId="10" fontId="46" fillId="0" borderId="16">
      <alignment horizontal="right" vertical="center"/>
    </xf>
    <xf numFmtId="180" fontId="46" fillId="0" borderId="16">
      <alignment horizontal="right" vertical="center"/>
    </xf>
    <xf numFmtId="0" fontId="14" fillId="0" borderId="0"/>
    <xf numFmtId="0" fontId="14" fillId="0" borderId="0"/>
    <xf numFmtId="0" fontId="23" fillId="0" borderId="0">
      <alignment vertical="center"/>
    </xf>
    <xf numFmtId="0" fontId="46" fillId="0" borderId="0">
      <alignment vertical="top"/>
      <protection locked="0"/>
    </xf>
  </cellStyleXfs>
  <cellXfs count="263">
    <xf numFmtId="0" fontId="0" fillId="0" borderId="0" xfId="0" applyFont="1" applyBorder="1"/>
    <xf numFmtId="0" fontId="1" fillId="0" borderId="0" xfId="0" applyFont="1" applyFill="1" applyBorder="1" applyAlignment="1"/>
    <xf numFmtId="0" fontId="0" fillId="0" borderId="0" xfId="0" applyFont="1" applyFill="1" applyBorder="1" applyAlignment="1" applyProtection="1">
      <alignment vertical="center"/>
    </xf>
    <xf numFmtId="0" fontId="2" fillId="0" borderId="0" xfId="57" applyFont="1" applyFill="1" applyAlignment="1">
      <alignment horizontal="center" vertical="center"/>
    </xf>
    <xf numFmtId="0" fontId="1" fillId="0" borderId="0" xfId="57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 applyProtection="1">
      <alignment horizontal="left" vertical="center" wrapText="1"/>
    </xf>
    <xf numFmtId="0" fontId="5" fillId="0" borderId="2" xfId="0" applyFont="1" applyFill="1" applyBorder="1" applyAlignment="1" applyProtection="1">
      <alignment horizontal="left" vertical="center" wrapText="1"/>
    </xf>
    <xf numFmtId="0" fontId="5" fillId="0" borderId="2" xfId="0" applyFont="1" applyFill="1" applyBorder="1" applyAlignment="1" applyProtection="1">
      <alignment horizontal="left"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4" xfId="0" applyFont="1" applyFill="1" applyBorder="1" applyAlignment="1" applyProtection="1">
      <alignment horizontal="left" vertical="center"/>
    </xf>
    <xf numFmtId="0" fontId="7" fillId="0" borderId="5" xfId="0" applyFont="1" applyFill="1" applyBorder="1" applyAlignment="1" applyProtection="1">
      <alignment horizontal="left" vertical="center"/>
    </xf>
    <xf numFmtId="0" fontId="7" fillId="0" borderId="6" xfId="0" applyFont="1" applyFill="1" applyBorder="1" applyAlignment="1" applyProtection="1">
      <alignment horizontal="left" vertical="center"/>
    </xf>
    <xf numFmtId="0" fontId="6" fillId="0" borderId="4" xfId="0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left" vertical="center" wrapText="1"/>
    </xf>
    <xf numFmtId="0" fontId="1" fillId="0" borderId="7" xfId="0" applyFont="1" applyFill="1" applyBorder="1" applyAlignment="1">
      <alignment horizontal="center" vertical="center"/>
    </xf>
    <xf numFmtId="49" fontId="1" fillId="0" borderId="7" xfId="0" applyNumberFormat="1" applyFont="1" applyFill="1" applyBorder="1" applyAlignment="1">
      <alignment horizontal="center" vertical="center" wrapText="1"/>
    </xf>
    <xf numFmtId="49" fontId="8" fillId="0" borderId="7" xfId="0" applyNumberFormat="1" applyFont="1" applyFill="1" applyBorder="1" applyAlignment="1">
      <alignment horizontal="left" vertical="center" wrapText="1"/>
    </xf>
    <xf numFmtId="49" fontId="9" fillId="0" borderId="7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 wrapText="1"/>
    </xf>
    <xf numFmtId="0" fontId="8" fillId="0" borderId="7" xfId="0" applyNumberFormat="1" applyFont="1" applyFill="1" applyBorder="1" applyAlignment="1">
      <alignment horizontal="left" vertical="center" wrapText="1"/>
    </xf>
    <xf numFmtId="0" fontId="10" fillId="0" borderId="7" xfId="0" applyFont="1" applyFill="1" applyBorder="1" applyAlignment="1">
      <alignment horizontal="left" vertical="center"/>
    </xf>
    <xf numFmtId="49" fontId="1" fillId="0" borderId="8" xfId="0" applyNumberFormat="1" applyFont="1" applyFill="1" applyBorder="1" applyAlignment="1">
      <alignment horizontal="center" vertical="center" wrapText="1"/>
    </xf>
    <xf numFmtId="49" fontId="1" fillId="0" borderId="9" xfId="0" applyNumberFormat="1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49" fontId="1" fillId="0" borderId="11" xfId="0" applyNumberFormat="1" applyFont="1" applyFill="1" applyBorder="1" applyAlignment="1">
      <alignment horizontal="center" vertical="center" wrapText="1"/>
    </xf>
    <xf numFmtId="49" fontId="1" fillId="0" borderId="12" xfId="0" applyNumberFormat="1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49" fontId="8" fillId="0" borderId="13" xfId="0" applyNumberFormat="1" applyFont="1" applyFill="1" applyBorder="1" applyAlignment="1">
      <alignment horizontal="left" vertical="center" wrapText="1"/>
    </xf>
    <xf numFmtId="49" fontId="8" fillId="0" borderId="14" xfId="0" applyNumberFormat="1" applyFont="1" applyFill="1" applyBorder="1" applyAlignment="1">
      <alignment horizontal="left" vertical="center" wrapText="1"/>
    </xf>
    <xf numFmtId="49" fontId="8" fillId="0" borderId="13" xfId="0" applyNumberFormat="1" applyFont="1" applyFill="1" applyBorder="1" applyAlignment="1">
      <alignment horizontal="center" vertical="center" wrapText="1"/>
    </xf>
    <xf numFmtId="49" fontId="8" fillId="0" borderId="15" xfId="0" applyNumberFormat="1" applyFont="1" applyFill="1" applyBorder="1" applyAlignment="1">
      <alignment horizontal="center" vertical="center" wrapText="1"/>
    </xf>
    <xf numFmtId="49" fontId="8" fillId="0" borderId="14" xfId="0" applyNumberFormat="1" applyFont="1" applyFill="1" applyBorder="1" applyAlignment="1">
      <alignment horizontal="center" vertical="center" wrapText="1"/>
    </xf>
    <xf numFmtId="181" fontId="8" fillId="0" borderId="7" xfId="0" applyNumberFormat="1" applyFont="1" applyFill="1" applyBorder="1" applyAlignment="1">
      <alignment horizontal="right" vertical="center" wrapText="1"/>
    </xf>
    <xf numFmtId="4" fontId="4" fillId="0" borderId="16" xfId="60" applyNumberFormat="1" applyFont="1" applyFill="1" applyBorder="1" applyAlignment="1" applyProtection="1">
      <alignment horizontal="right" vertical="center"/>
    </xf>
    <xf numFmtId="0" fontId="10" fillId="0" borderId="1" xfId="0" applyFont="1" applyFill="1" applyBorder="1" applyAlignment="1">
      <alignment horizontal="left" vertical="center"/>
    </xf>
    <xf numFmtId="0" fontId="10" fillId="0" borderId="7" xfId="0" applyFont="1" applyFill="1" applyBorder="1" applyAlignment="1">
      <alignment horizontal="center" vertical="center"/>
    </xf>
    <xf numFmtId="49" fontId="2" fillId="0" borderId="7" xfId="57" applyNumberFormat="1" applyFont="1" applyFill="1" applyBorder="1" applyAlignment="1">
      <alignment horizontal="center" vertical="center" wrapText="1"/>
    </xf>
    <xf numFmtId="49" fontId="2" fillId="0" borderId="7" xfId="57" applyNumberFormat="1" applyFont="1" applyFill="1" applyBorder="1" applyAlignment="1">
      <alignment horizontal="center" vertical="center"/>
    </xf>
    <xf numFmtId="49" fontId="2" fillId="0" borderId="7" xfId="57" applyNumberFormat="1" applyFont="1" applyFill="1" applyBorder="1" applyAlignment="1">
      <alignment vertical="center" wrapText="1"/>
    </xf>
    <xf numFmtId="49" fontId="8" fillId="0" borderId="7" xfId="57" applyNumberFormat="1" applyFont="1" applyFill="1" applyBorder="1" applyAlignment="1">
      <alignment horizontal="left" vertical="center" wrapText="1"/>
    </xf>
    <xf numFmtId="49" fontId="8" fillId="0" borderId="7" xfId="57" applyNumberFormat="1" applyFont="1" applyFill="1" applyBorder="1" applyAlignment="1">
      <alignment vertical="center" wrapText="1"/>
    </xf>
    <xf numFmtId="0" fontId="11" fillId="0" borderId="0" xfId="58" applyNumberFormat="1" applyFont="1" applyFill="1" applyBorder="1" applyAlignment="1" applyProtection="1">
      <alignment horizontal="right" vertical="center"/>
    </xf>
    <xf numFmtId="0" fontId="4" fillId="0" borderId="2" xfId="0" applyFont="1" applyFill="1" applyBorder="1" applyAlignment="1" applyProtection="1">
      <alignment horizontal="right" vertical="center" wrapText="1"/>
    </xf>
    <xf numFmtId="49" fontId="1" fillId="0" borderId="7" xfId="0" applyNumberFormat="1" applyFont="1" applyFill="1" applyBorder="1" applyAlignment="1">
      <alignment vertical="center" wrapText="1"/>
    </xf>
    <xf numFmtId="0" fontId="1" fillId="0" borderId="7" xfId="0" applyNumberFormat="1" applyFont="1" applyFill="1" applyBorder="1" applyAlignment="1">
      <alignment vertical="center" wrapText="1"/>
    </xf>
    <xf numFmtId="0" fontId="0" fillId="0" borderId="0" xfId="0" applyFont="1" applyBorder="1" applyAlignment="1">
      <alignment horizontal="center" vertical="center"/>
    </xf>
    <xf numFmtId="49" fontId="6" fillId="0" borderId="0" xfId="0" applyNumberFormat="1" applyFont="1" applyBorder="1"/>
    <xf numFmtId="0" fontId="4" fillId="0" borderId="0" xfId="0" applyFont="1" applyBorder="1" applyAlignment="1" applyProtection="1">
      <alignment horizontal="right" vertical="center"/>
      <protection locked="0"/>
    </xf>
    <xf numFmtId="0" fontId="12" fillId="0" borderId="0" xfId="0" applyFont="1" applyBorder="1" applyAlignment="1">
      <alignment horizontal="center" vertical="center"/>
    </xf>
    <xf numFmtId="0" fontId="4" fillId="0" borderId="0" xfId="0" applyFont="1" applyBorder="1" applyAlignment="1" applyProtection="1">
      <alignment horizontal="left" vertical="center"/>
      <protection locked="0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/>
    <xf numFmtId="0" fontId="4" fillId="0" borderId="0" xfId="0" applyFont="1" applyBorder="1" applyAlignment="1" applyProtection="1">
      <alignment horizontal="right"/>
      <protection locked="0"/>
    </xf>
    <xf numFmtId="0" fontId="9" fillId="0" borderId="17" xfId="0" applyFont="1" applyBorder="1" applyAlignment="1" applyProtection="1">
      <alignment horizontal="center" vertical="center" wrapText="1"/>
      <protection locked="0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21" xfId="0" applyFont="1" applyBorder="1" applyAlignment="1" applyProtection="1">
      <alignment horizontal="center" vertical="center" wrapText="1"/>
      <protection locked="0"/>
    </xf>
    <xf numFmtId="0" fontId="9" fillId="0" borderId="21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/>
    </xf>
    <xf numFmtId="0" fontId="9" fillId="2" borderId="3" xfId="0" applyFont="1" applyFill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4" fillId="2" borderId="16" xfId="0" applyFont="1" applyFill="1" applyBorder="1" applyAlignment="1" applyProtection="1">
      <alignment horizontal="left" vertical="center" wrapText="1"/>
      <protection locked="0"/>
    </xf>
    <xf numFmtId="0" fontId="4" fillId="0" borderId="16" xfId="0" applyFont="1" applyBorder="1" applyAlignment="1" applyProtection="1">
      <alignment horizontal="left" vertical="center"/>
      <protection locked="0"/>
    </xf>
    <xf numFmtId="4" fontId="4" fillId="0" borderId="16" xfId="0" applyNumberFormat="1" applyFont="1" applyBorder="1" applyAlignment="1" applyProtection="1">
      <alignment horizontal="right" vertical="center" wrapText="1"/>
      <protection locked="0"/>
    </xf>
    <xf numFmtId="0" fontId="4" fillId="0" borderId="18" xfId="0" applyFont="1" applyBorder="1" applyAlignment="1" applyProtection="1">
      <alignment horizontal="center" vertical="center" wrapText="1"/>
      <protection locked="0"/>
    </xf>
    <xf numFmtId="0" fontId="4" fillId="0" borderId="19" xfId="0" applyFont="1" applyBorder="1" applyAlignment="1" applyProtection="1">
      <alignment horizontal="left" vertical="center" wrapText="1"/>
      <protection locked="0"/>
    </xf>
    <xf numFmtId="0" fontId="4" fillId="0" borderId="20" xfId="0" applyFont="1" applyBorder="1" applyAlignment="1" applyProtection="1">
      <alignment horizontal="left" vertical="center" wrapText="1"/>
      <protection locked="0"/>
    </xf>
    <xf numFmtId="0" fontId="13" fillId="0" borderId="0" xfId="0" applyFont="1" applyFill="1" applyBorder="1" applyAlignment="1"/>
    <xf numFmtId="0" fontId="14" fillId="0" borderId="0" xfId="58" applyFill="1" applyAlignment="1">
      <alignment vertical="center"/>
    </xf>
    <xf numFmtId="0" fontId="15" fillId="0" borderId="0" xfId="58" applyNumberFormat="1" applyFont="1" applyFill="1" applyBorder="1" applyAlignment="1" applyProtection="1">
      <alignment horizontal="center" vertical="center"/>
    </xf>
    <xf numFmtId="0" fontId="1" fillId="0" borderId="0" xfId="58" applyNumberFormat="1" applyFont="1" applyFill="1" applyBorder="1" applyAlignment="1" applyProtection="1">
      <alignment horizontal="left" vertical="center"/>
    </xf>
    <xf numFmtId="0" fontId="2" fillId="0" borderId="1" xfId="59" applyFont="1" applyFill="1" applyBorder="1" applyAlignment="1">
      <alignment horizontal="center" vertical="center" wrapText="1"/>
    </xf>
    <xf numFmtId="0" fontId="2" fillId="0" borderId="7" xfId="59" applyFont="1" applyFill="1" applyBorder="1" applyAlignment="1">
      <alignment horizontal="center" vertical="center" wrapText="1"/>
    </xf>
    <xf numFmtId="0" fontId="2" fillId="0" borderId="22" xfId="59" applyFont="1" applyFill="1" applyBorder="1" applyAlignment="1">
      <alignment horizontal="center" vertical="center" wrapText="1"/>
    </xf>
    <xf numFmtId="0" fontId="2" fillId="0" borderId="7" xfId="59" applyFont="1" applyFill="1" applyBorder="1" applyAlignment="1">
      <alignment vertical="center" wrapText="1"/>
    </xf>
    <xf numFmtId="0" fontId="2" fillId="0" borderId="7" xfId="59" applyFont="1" applyFill="1" applyBorder="1" applyAlignment="1">
      <alignment horizontal="left" vertical="center" wrapText="1" indent="1"/>
    </xf>
    <xf numFmtId="0" fontId="2" fillId="0" borderId="13" xfId="59" applyFont="1" applyFill="1" applyBorder="1" applyAlignment="1">
      <alignment horizontal="center" vertical="center" wrapText="1"/>
    </xf>
    <xf numFmtId="0" fontId="2" fillId="0" borderId="15" xfId="59" applyFont="1" applyFill="1" applyBorder="1" applyAlignment="1">
      <alignment horizontal="center" vertical="center" wrapText="1"/>
    </xf>
    <xf numFmtId="0" fontId="2" fillId="0" borderId="14" xfId="59" applyFont="1" applyFill="1" applyBorder="1" applyAlignment="1">
      <alignment horizontal="center" vertical="center" wrapText="1"/>
    </xf>
    <xf numFmtId="0" fontId="14" fillId="0" borderId="0" xfId="0" applyFont="1" applyFill="1" applyBorder="1" applyAlignment="1"/>
    <xf numFmtId="0" fontId="2" fillId="0" borderId="0" xfId="59" applyFont="1" applyFill="1" applyBorder="1" applyAlignment="1">
      <alignment horizontal="center" vertical="center" wrapText="1"/>
    </xf>
    <xf numFmtId="0" fontId="2" fillId="0" borderId="0" xfId="59" applyFont="1" applyFill="1" applyBorder="1" applyAlignment="1">
      <alignment horizontal="left" vertical="center" wrapText="1" indent="1"/>
    </xf>
    <xf numFmtId="0" fontId="14" fillId="0" borderId="0" xfId="58" applyFill="1" applyAlignment="1">
      <alignment horizontal="right" vertical="center"/>
    </xf>
    <xf numFmtId="0" fontId="0" fillId="0" borderId="14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 applyProtection="1">
      <alignment horizontal="right" vertical="top" wrapText="1"/>
      <protection locked="0"/>
    </xf>
    <xf numFmtId="0" fontId="16" fillId="0" borderId="0" xfId="0" applyFont="1" applyBorder="1" applyAlignment="1" applyProtection="1">
      <alignment vertical="top"/>
      <protection locked="0"/>
    </xf>
    <xf numFmtId="0" fontId="16" fillId="0" borderId="0" xfId="0" applyFont="1" applyBorder="1" applyAlignment="1">
      <alignment vertical="top"/>
    </xf>
    <xf numFmtId="0" fontId="17" fillId="2" borderId="0" xfId="0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Border="1" applyProtection="1">
      <protection locked="0"/>
    </xf>
    <xf numFmtId="0" fontId="16" fillId="0" borderId="0" xfId="0" applyFont="1" applyBorder="1"/>
    <xf numFmtId="0" fontId="4" fillId="2" borderId="0" xfId="0" applyFont="1" applyFill="1" applyBorder="1" applyAlignment="1" applyProtection="1">
      <alignment horizontal="left" vertical="center" wrapText="1"/>
      <protection locked="0"/>
    </xf>
    <xf numFmtId="0" fontId="6" fillId="2" borderId="0" xfId="0" applyFont="1" applyFill="1" applyBorder="1" applyAlignment="1" applyProtection="1">
      <alignment horizontal="right" vertical="center"/>
      <protection locked="0"/>
    </xf>
    <xf numFmtId="0" fontId="6" fillId="2" borderId="0" xfId="0" applyFont="1" applyFill="1" applyBorder="1" applyAlignment="1" applyProtection="1">
      <alignment horizontal="right" vertical="center" wrapText="1"/>
      <protection locked="0"/>
    </xf>
    <xf numFmtId="0" fontId="6" fillId="0" borderId="16" xfId="0" applyFont="1" applyBorder="1" applyAlignment="1" applyProtection="1">
      <alignment horizontal="center" vertical="center" wrapText="1"/>
      <protection locked="0"/>
    </xf>
    <xf numFmtId="0" fontId="6" fillId="2" borderId="16" xfId="0" applyFont="1" applyFill="1" applyBorder="1" applyAlignment="1" applyProtection="1">
      <alignment horizontal="center" vertical="center"/>
      <protection locked="0"/>
    </xf>
    <xf numFmtId="0" fontId="6" fillId="2" borderId="16" xfId="0" applyFont="1" applyFill="1" applyBorder="1" applyAlignment="1" applyProtection="1">
      <alignment horizontal="center" vertical="center" wrapText="1"/>
      <protection locked="0"/>
    </xf>
    <xf numFmtId="0" fontId="6" fillId="0" borderId="16" xfId="0" applyFont="1" applyBorder="1" applyAlignment="1" applyProtection="1">
      <alignment horizontal="center" vertical="center"/>
      <protection locked="0"/>
    </xf>
    <xf numFmtId="0" fontId="6" fillId="2" borderId="16" xfId="0" applyFont="1" applyFill="1" applyBorder="1" applyAlignment="1" applyProtection="1">
      <alignment horizontal="right" vertical="center"/>
      <protection locked="0"/>
    </xf>
    <xf numFmtId="0" fontId="6" fillId="2" borderId="16" xfId="0" applyFont="1" applyFill="1" applyBorder="1" applyAlignment="1" applyProtection="1">
      <alignment horizontal="right" vertical="center" wrapText="1"/>
      <protection locked="0"/>
    </xf>
    <xf numFmtId="0" fontId="4" fillId="2" borderId="16" xfId="0" applyFont="1" applyFill="1" applyBorder="1" applyAlignment="1">
      <alignment horizontal="center" vertical="center" wrapText="1"/>
    </xf>
    <xf numFmtId="0" fontId="4" fillId="0" borderId="16" xfId="0" applyFont="1" applyBorder="1" applyAlignment="1" applyProtection="1">
      <alignment horizontal="center" vertical="center" wrapText="1"/>
      <protection locked="0"/>
    </xf>
    <xf numFmtId="0" fontId="4" fillId="0" borderId="16" xfId="0" applyFont="1" applyBorder="1" applyAlignment="1">
      <alignment horizontal="center" vertical="center" wrapText="1"/>
    </xf>
    <xf numFmtId="0" fontId="4" fillId="2" borderId="16" xfId="0" applyFont="1" applyFill="1" applyBorder="1" applyAlignment="1" applyProtection="1">
      <alignment horizontal="center" vertical="center" wrapText="1"/>
      <protection locked="0"/>
    </xf>
    <xf numFmtId="0" fontId="4" fillId="2" borderId="16" xfId="0" applyFont="1" applyFill="1" applyBorder="1" applyAlignment="1">
      <alignment horizontal="left" vertical="center" wrapText="1"/>
    </xf>
    <xf numFmtId="0" fontId="4" fillId="0" borderId="16" xfId="0" applyFont="1" applyBorder="1" applyAlignment="1" applyProtection="1">
      <alignment horizontal="left" vertical="center" wrapText="1"/>
      <protection locked="0"/>
    </xf>
    <xf numFmtId="0" fontId="4" fillId="0" borderId="16" xfId="0" applyFont="1" applyBorder="1" applyAlignment="1">
      <alignment horizontal="left" vertical="center" wrapText="1"/>
    </xf>
    <xf numFmtId="3" fontId="4" fillId="2" borderId="16" xfId="0" applyNumberFormat="1" applyFont="1" applyFill="1" applyBorder="1" applyAlignment="1" applyProtection="1">
      <alignment horizontal="right" vertical="center"/>
      <protection locked="0"/>
    </xf>
    <xf numFmtId="4" fontId="4" fillId="0" borderId="16" xfId="0" applyNumberFormat="1" applyFont="1" applyBorder="1" applyAlignment="1" applyProtection="1">
      <alignment horizontal="right" vertical="center"/>
      <protection locked="0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 applyProtection="1">
      <alignment horizontal="left"/>
      <protection locked="0"/>
    </xf>
    <xf numFmtId="0" fontId="4" fillId="0" borderId="16" xfId="0" applyFont="1" applyBorder="1" applyAlignment="1">
      <alignment horizontal="left"/>
    </xf>
    <xf numFmtId="0" fontId="4" fillId="2" borderId="16" xfId="0" applyFont="1" applyFill="1" applyBorder="1" applyAlignment="1">
      <alignment horizontal="right" vertical="center"/>
    </xf>
    <xf numFmtId="0" fontId="4" fillId="2" borderId="0" xfId="0" applyFont="1" applyFill="1" applyBorder="1" applyAlignment="1" applyProtection="1">
      <alignment horizontal="right" vertical="center" wrapText="1"/>
      <protection locked="0"/>
    </xf>
    <xf numFmtId="0" fontId="18" fillId="0" borderId="0" xfId="0" applyFont="1" applyBorder="1" applyAlignment="1">
      <alignment horizontal="center" vertical="center"/>
    </xf>
    <xf numFmtId="0" fontId="12" fillId="0" borderId="0" xfId="0" applyFont="1" applyBorder="1" applyAlignment="1" applyProtection="1">
      <alignment horizontal="center" vertical="center"/>
      <protection locked="0"/>
    </xf>
    <xf numFmtId="0" fontId="9" fillId="0" borderId="16" xfId="0" applyFont="1" applyBorder="1" applyAlignment="1">
      <alignment horizontal="center" vertical="center" wrapText="1"/>
    </xf>
    <xf numFmtId="0" fontId="9" fillId="0" borderId="16" xfId="0" applyFont="1" applyBorder="1" applyAlignment="1" applyProtection="1">
      <alignment horizontal="center" vertical="center"/>
      <protection locked="0"/>
    </xf>
    <xf numFmtId="0" fontId="4" fillId="0" borderId="16" xfId="0" applyFont="1" applyBorder="1" applyAlignment="1">
      <alignment vertical="center" wrapText="1"/>
    </xf>
    <xf numFmtId="0" fontId="4" fillId="2" borderId="16" xfId="0" applyFont="1" applyFill="1" applyBorder="1" applyAlignment="1" applyProtection="1">
      <alignment horizontal="center" vertical="center"/>
      <protection locked="0"/>
    </xf>
    <xf numFmtId="0" fontId="6" fillId="0" borderId="0" xfId="0" applyFont="1" applyBorder="1" applyAlignment="1">
      <alignment horizontal="right" vertical="center"/>
    </xf>
    <xf numFmtId="0" fontId="18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wrapText="1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wrapText="1"/>
    </xf>
    <xf numFmtId="0" fontId="9" fillId="2" borderId="17" xfId="0" applyFont="1" applyFill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176" fontId="19" fillId="0" borderId="16" xfId="0" applyNumberFormat="1" applyFont="1" applyBorder="1" applyAlignment="1">
      <alignment horizontal="right" vertical="center"/>
    </xf>
    <xf numFmtId="0" fontId="9" fillId="0" borderId="20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0" xfId="0" applyFont="1" applyBorder="1" applyProtection="1">
      <protection locked="0"/>
    </xf>
    <xf numFmtId="0" fontId="12" fillId="0" borderId="0" xfId="0" applyFont="1" applyBorder="1" applyAlignment="1">
      <alignment horizontal="center" vertical="center" wrapText="1"/>
    </xf>
    <xf numFmtId="0" fontId="9" fillId="0" borderId="0" xfId="0" applyFont="1" applyBorder="1" applyProtection="1">
      <protection locked="0"/>
    </xf>
    <xf numFmtId="0" fontId="9" fillId="0" borderId="24" xfId="0" applyFont="1" applyBorder="1" applyAlignment="1" applyProtection="1">
      <alignment horizontal="center" vertical="center"/>
      <protection locked="0"/>
    </xf>
    <xf numFmtId="0" fontId="9" fillId="0" borderId="24" xfId="0" applyFont="1" applyBorder="1" applyAlignment="1">
      <alignment horizontal="center" vertical="center" wrapText="1"/>
    </xf>
    <xf numFmtId="0" fontId="9" fillId="0" borderId="25" xfId="0" applyFont="1" applyBorder="1" applyAlignment="1" applyProtection="1">
      <alignment horizontal="center" vertical="center"/>
      <protection locked="0"/>
    </xf>
    <xf numFmtId="0" fontId="9" fillId="0" borderId="25" xfId="0" applyFont="1" applyBorder="1" applyAlignment="1">
      <alignment horizontal="center" vertical="center" wrapText="1"/>
    </xf>
    <xf numFmtId="0" fontId="9" fillId="0" borderId="6" xfId="0" applyFont="1" applyBorder="1" applyAlignment="1" applyProtection="1">
      <alignment horizontal="center" vertical="center"/>
      <protection locked="0"/>
    </xf>
    <xf numFmtId="0" fontId="9" fillId="0" borderId="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6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left" vertical="center"/>
      <protection locked="0"/>
    </xf>
    <xf numFmtId="0" fontId="4" fillId="0" borderId="5" xfId="0" applyFont="1" applyBorder="1" applyAlignment="1">
      <alignment horizontal="left" vertical="center"/>
    </xf>
    <xf numFmtId="0" fontId="4" fillId="0" borderId="0" xfId="0" applyFont="1" applyBorder="1" applyAlignment="1" applyProtection="1">
      <alignment vertical="top" wrapText="1"/>
      <protection locked="0"/>
    </xf>
    <xf numFmtId="0" fontId="12" fillId="0" borderId="0" xfId="0" applyFont="1" applyBorder="1" applyAlignment="1" applyProtection="1">
      <alignment horizontal="center" vertical="center" wrapText="1"/>
      <protection locked="0"/>
    </xf>
    <xf numFmtId="0" fontId="9" fillId="0" borderId="19" xfId="0" applyFont="1" applyBorder="1" applyAlignment="1">
      <alignment horizontal="center" vertical="center" wrapText="1"/>
    </xf>
    <xf numFmtId="0" fontId="9" fillId="0" borderId="19" xfId="0" applyFont="1" applyBorder="1" applyAlignment="1" applyProtection="1">
      <alignment horizontal="center" vertical="center" wrapText="1"/>
      <protection locked="0"/>
    </xf>
    <xf numFmtId="0" fontId="9" fillId="0" borderId="25" xfId="0" applyFont="1" applyBorder="1" applyAlignment="1" applyProtection="1">
      <alignment horizontal="center" vertical="center" wrapText="1"/>
      <protection locked="0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 applyProtection="1">
      <alignment horizontal="center" vertical="center" wrapText="1"/>
      <protection locked="0"/>
    </xf>
    <xf numFmtId="0" fontId="4" fillId="2" borderId="6" xfId="0" applyFont="1" applyFill="1" applyBorder="1" applyAlignment="1">
      <alignment horizontal="left" vertical="center"/>
    </xf>
    <xf numFmtId="0" fontId="4" fillId="0" borderId="0" xfId="0" applyFont="1" applyBorder="1" applyAlignment="1" applyProtection="1">
      <alignment horizontal="right" vertical="center" wrapText="1"/>
      <protection locked="0"/>
    </xf>
    <xf numFmtId="0" fontId="4" fillId="0" borderId="0" xfId="0" applyFont="1" applyBorder="1" applyAlignment="1" applyProtection="1">
      <alignment horizontal="right" wrapText="1"/>
      <protection locked="0"/>
    </xf>
    <xf numFmtId="0" fontId="9" fillId="0" borderId="19" xfId="0" applyFont="1" applyBorder="1" applyAlignment="1" applyProtection="1">
      <alignment horizontal="center" vertical="center"/>
      <protection locked="0"/>
    </xf>
    <xf numFmtId="0" fontId="9" fillId="0" borderId="5" xfId="0" applyFont="1" applyBorder="1" applyAlignment="1" applyProtection="1">
      <alignment horizontal="center" vertical="center"/>
      <protection locked="0"/>
    </xf>
    <xf numFmtId="0" fontId="9" fillId="0" borderId="5" xfId="0" applyFont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>
      <alignment horizontal="left" vertical="center"/>
    </xf>
    <xf numFmtId="180" fontId="19" fillId="0" borderId="16" xfId="56" applyNumberFormat="1" applyFont="1" applyBorder="1" applyAlignment="1">
      <alignment horizontal="center" vertical="center"/>
    </xf>
    <xf numFmtId="180" fontId="19" fillId="0" borderId="16" xfId="0" applyNumberFormat="1" applyFont="1" applyBorder="1" applyAlignment="1">
      <alignment horizontal="center" vertical="center"/>
    </xf>
    <xf numFmtId="3" fontId="4" fillId="0" borderId="6" xfId="0" applyNumberFormat="1" applyFont="1" applyBorder="1" applyAlignment="1">
      <alignment horizontal="right" vertical="center"/>
    </xf>
    <xf numFmtId="0" fontId="4" fillId="2" borderId="6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left" vertical="center"/>
    </xf>
    <xf numFmtId="176" fontId="19" fillId="0" borderId="0" xfId="0" applyNumberFormat="1" applyFont="1" applyBorder="1" applyAlignment="1">
      <alignment horizontal="left" vertical="center"/>
    </xf>
    <xf numFmtId="49" fontId="14" fillId="0" borderId="0" xfId="60" applyNumberFormat="1" applyFont="1" applyFill="1" applyBorder="1" applyAlignment="1" applyProtection="1"/>
    <xf numFmtId="0" fontId="4" fillId="0" borderId="0" xfId="0" applyFont="1" applyBorder="1" applyAlignment="1">
      <alignment horizontal="right"/>
    </xf>
    <xf numFmtId="0" fontId="20" fillId="0" borderId="0" xfId="0" applyFont="1" applyBorder="1" applyAlignment="1" applyProtection="1">
      <alignment horizontal="right"/>
      <protection locked="0"/>
    </xf>
    <xf numFmtId="49" fontId="20" fillId="0" borderId="0" xfId="0" applyNumberFormat="1" applyFont="1" applyBorder="1" applyProtection="1">
      <protection locked="0"/>
    </xf>
    <xf numFmtId="0" fontId="6" fillId="0" borderId="0" xfId="0" applyFont="1" applyBorder="1" applyAlignment="1">
      <alignment horizontal="right"/>
    </xf>
    <xf numFmtId="0" fontId="21" fillId="0" borderId="0" xfId="0" applyFont="1" applyBorder="1" applyAlignment="1" applyProtection="1">
      <alignment horizontal="center" vertical="center" wrapText="1"/>
      <protection locked="0"/>
    </xf>
    <xf numFmtId="0" fontId="21" fillId="0" borderId="0" xfId="0" applyFont="1" applyBorder="1" applyAlignment="1" applyProtection="1">
      <alignment horizontal="center" vertical="center"/>
      <protection locked="0"/>
    </xf>
    <xf numFmtId="0" fontId="21" fillId="0" borderId="0" xfId="0" applyFont="1" applyBorder="1" applyAlignment="1">
      <alignment horizontal="center" vertical="center"/>
    </xf>
    <xf numFmtId="0" fontId="9" fillId="0" borderId="17" xfId="0" applyFont="1" applyBorder="1" applyAlignment="1" applyProtection="1">
      <alignment horizontal="center" vertical="center"/>
      <protection locked="0"/>
    </xf>
    <xf numFmtId="49" fontId="9" fillId="0" borderId="17" xfId="0" applyNumberFormat="1" applyFont="1" applyBorder="1" applyAlignment="1" applyProtection="1">
      <alignment horizontal="center" vertical="center" wrapText="1"/>
      <protection locked="0"/>
    </xf>
    <xf numFmtId="0" fontId="9" fillId="0" borderId="21" xfId="0" applyFont="1" applyBorder="1" applyAlignment="1" applyProtection="1">
      <alignment horizontal="center" vertical="center"/>
      <protection locked="0"/>
    </xf>
    <xf numFmtId="49" fontId="9" fillId="0" borderId="21" xfId="0" applyNumberFormat="1" applyFont="1" applyBorder="1" applyAlignment="1" applyProtection="1">
      <alignment horizontal="center" vertical="center" wrapText="1"/>
      <protection locked="0"/>
    </xf>
    <xf numFmtId="49" fontId="9" fillId="0" borderId="16" xfId="0" applyNumberFormat="1" applyFont="1" applyBorder="1" applyAlignment="1" applyProtection="1">
      <alignment horizontal="center" vertical="center"/>
      <protection locked="0"/>
    </xf>
    <xf numFmtId="0" fontId="9" fillId="0" borderId="16" xfId="0" applyFont="1" applyBorder="1" applyAlignment="1">
      <alignment horizontal="center" vertical="center"/>
    </xf>
    <xf numFmtId="0" fontId="6" fillId="0" borderId="19" xfId="0" applyFont="1" applyBorder="1" applyAlignment="1" applyProtection="1">
      <alignment horizontal="center" vertical="center"/>
      <protection locked="0"/>
    </xf>
    <xf numFmtId="0" fontId="6" fillId="0" borderId="20" xfId="0" applyFont="1" applyBorder="1" applyAlignment="1" applyProtection="1">
      <alignment horizontal="center" vertical="center"/>
      <protection locked="0"/>
    </xf>
    <xf numFmtId="0" fontId="6" fillId="0" borderId="16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left" vertical="center" wrapText="1" indent="1"/>
    </xf>
    <xf numFmtId="0" fontId="6" fillId="0" borderId="0" xfId="0" applyFont="1" applyBorder="1" applyAlignment="1">
      <alignment vertical="top"/>
    </xf>
    <xf numFmtId="0" fontId="6" fillId="0" borderId="18" xfId="0" applyFont="1" applyBorder="1" applyAlignment="1" applyProtection="1">
      <alignment horizontal="center" vertical="center" wrapText="1"/>
      <protection locked="0"/>
    </xf>
    <xf numFmtId="0" fontId="4" fillId="0" borderId="19" xfId="0" applyFont="1" applyBorder="1" applyAlignment="1">
      <alignment horizontal="left" vertical="center"/>
    </xf>
    <xf numFmtId="0" fontId="4" fillId="2" borderId="20" xfId="0" applyFont="1" applyFill="1" applyBorder="1" applyAlignment="1">
      <alignment horizontal="left" vertical="center"/>
    </xf>
    <xf numFmtId="0" fontId="9" fillId="0" borderId="2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4" xfId="0" applyFont="1" applyBorder="1" applyAlignment="1" applyProtection="1">
      <alignment horizontal="center" vertical="center" wrapText="1"/>
      <protection locked="0"/>
    </xf>
    <xf numFmtId="0" fontId="9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6" fillId="0" borderId="0" xfId="0" applyFont="1" applyBorder="1" applyAlignment="1" applyProtection="1">
      <alignment vertical="top"/>
      <protection locked="0"/>
    </xf>
    <xf numFmtId="49" fontId="6" fillId="0" borderId="0" xfId="0" applyNumberFormat="1" applyFont="1" applyBorder="1" applyProtection="1">
      <protection locked="0"/>
    </xf>
    <xf numFmtId="0" fontId="9" fillId="0" borderId="0" xfId="0" applyFont="1" applyBorder="1" applyAlignment="1" applyProtection="1">
      <alignment horizontal="left" vertical="center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0" fontId="4" fillId="0" borderId="16" xfId="0" applyFont="1" applyBorder="1" applyAlignment="1">
      <alignment horizontal="left" vertical="center"/>
    </xf>
    <xf numFmtId="0" fontId="4" fillId="0" borderId="19" xfId="0" applyFont="1" applyBorder="1" applyAlignment="1" applyProtection="1">
      <alignment horizontal="left" vertical="center"/>
      <protection locked="0"/>
    </xf>
    <xf numFmtId="0" fontId="4" fillId="0" borderId="20" xfId="0" applyFont="1" applyBorder="1" applyAlignment="1" applyProtection="1">
      <alignment horizontal="left" vertical="center"/>
      <protection locked="0"/>
    </xf>
    <xf numFmtId="0" fontId="9" fillId="0" borderId="18" xfId="0" applyFont="1" applyBorder="1" applyAlignment="1" applyProtection="1">
      <alignment horizontal="center" vertical="center"/>
      <protection locked="0"/>
    </xf>
    <xf numFmtId="0" fontId="9" fillId="0" borderId="18" xfId="0" applyFont="1" applyBorder="1" applyAlignment="1" applyProtection="1">
      <alignment horizontal="center" vertical="center" wrapText="1"/>
      <protection locked="0"/>
    </xf>
    <xf numFmtId="0" fontId="9" fillId="0" borderId="16" xfId="0" applyFont="1" applyBorder="1" applyAlignment="1" applyProtection="1">
      <alignment horizontal="center" vertical="center" wrapText="1"/>
      <protection locked="0"/>
    </xf>
    <xf numFmtId="0" fontId="9" fillId="2" borderId="16" xfId="0" applyFont="1" applyFill="1" applyBorder="1" applyAlignment="1" applyProtection="1">
      <alignment horizontal="center" vertical="center" wrapText="1"/>
      <protection locked="0"/>
    </xf>
    <xf numFmtId="49" fontId="19" fillId="0" borderId="16" xfId="50" applyNumberFormat="1" applyFont="1" applyBorder="1">
      <alignment horizontal="left" vertical="center" wrapText="1"/>
    </xf>
    <xf numFmtId="0" fontId="9" fillId="0" borderId="20" xfId="0" applyFont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>
      <alignment horizontal="right" vertical="center" wrapText="1"/>
    </xf>
    <xf numFmtId="0" fontId="22" fillId="0" borderId="0" xfId="0" applyFont="1" applyBorder="1" applyAlignment="1">
      <alignment horizontal="center" vertical="center"/>
    </xf>
    <xf numFmtId="0" fontId="6" fillId="2" borderId="0" xfId="0" applyFont="1" applyFill="1" applyBorder="1" applyAlignment="1" applyProtection="1">
      <alignment horizontal="left" vertical="center" wrapText="1"/>
      <protection locked="0"/>
    </xf>
    <xf numFmtId="0" fontId="16" fillId="2" borderId="16" xfId="0" applyFont="1" applyFill="1" applyBorder="1" applyAlignment="1" applyProtection="1">
      <alignment vertical="top" wrapText="1"/>
      <protection locked="0"/>
    </xf>
    <xf numFmtId="0" fontId="23" fillId="0" borderId="0" xfId="60" applyFont="1" applyFill="1" applyAlignment="1" applyProtection="1">
      <alignment horizontal="left"/>
    </xf>
    <xf numFmtId="49" fontId="9" fillId="0" borderId="18" xfId="0" applyNumberFormat="1" applyFont="1" applyBorder="1" applyAlignment="1">
      <alignment horizontal="center" vertical="center" wrapText="1"/>
    </xf>
    <xf numFmtId="49" fontId="9" fillId="0" borderId="20" xfId="0" applyNumberFormat="1" applyFont="1" applyBorder="1" applyAlignment="1">
      <alignment horizontal="center" vertical="center" wrapText="1"/>
    </xf>
    <xf numFmtId="49" fontId="9" fillId="0" borderId="16" xfId="0" applyNumberFormat="1" applyFont="1" applyBorder="1" applyAlignment="1">
      <alignment horizontal="center" vertical="center"/>
    </xf>
    <xf numFmtId="0" fontId="4" fillId="0" borderId="16" xfId="0" applyFont="1" applyBorder="1" applyAlignment="1">
      <alignment horizontal="left" vertical="center" wrapText="1" indent="2"/>
    </xf>
    <xf numFmtId="0" fontId="6" fillId="0" borderId="20" xfId="0" applyFont="1" applyBorder="1" applyAlignment="1">
      <alignment horizontal="center" vertical="center"/>
    </xf>
    <xf numFmtId="0" fontId="16" fillId="2" borderId="0" xfId="0" applyFont="1" applyFill="1" applyBorder="1" applyAlignment="1">
      <alignment horizontal="left" vertical="center"/>
    </xf>
    <xf numFmtId="0" fontId="24" fillId="0" borderId="16" xfId="0" applyFont="1" applyBorder="1" applyAlignment="1" applyProtection="1">
      <alignment horizontal="center" vertical="center" wrapText="1"/>
      <protection locked="0"/>
    </xf>
    <xf numFmtId="0" fontId="24" fillId="0" borderId="16" xfId="0" applyFont="1" applyBorder="1" applyAlignment="1" applyProtection="1">
      <alignment vertical="top" wrapText="1"/>
      <protection locked="0"/>
    </xf>
    <xf numFmtId="0" fontId="4" fillId="0" borderId="16" xfId="0" applyFont="1" applyBorder="1" applyAlignment="1" applyProtection="1">
      <alignment vertical="center" wrapText="1"/>
      <protection locked="0"/>
    </xf>
    <xf numFmtId="0" fontId="25" fillId="0" borderId="16" xfId="0" applyFont="1" applyBorder="1" applyAlignment="1">
      <alignment horizontal="center" vertical="center"/>
    </xf>
    <xf numFmtId="0" fontId="25" fillId="0" borderId="16" xfId="0" applyFont="1" applyBorder="1" applyAlignment="1" applyProtection="1">
      <alignment horizontal="center" vertical="center" wrapText="1"/>
      <protection locked="0"/>
    </xf>
    <xf numFmtId="176" fontId="26" fillId="0" borderId="16" xfId="0" applyNumberFormat="1" applyFont="1" applyBorder="1" applyAlignment="1">
      <alignment horizontal="right" vertical="center"/>
    </xf>
    <xf numFmtId="0" fontId="24" fillId="2" borderId="17" xfId="0" applyFont="1" applyFill="1" applyBorder="1" applyAlignment="1">
      <alignment horizontal="center" vertical="center"/>
    </xf>
    <xf numFmtId="0" fontId="24" fillId="0" borderId="18" xfId="0" applyFont="1" applyBorder="1" applyAlignment="1" applyProtection="1">
      <alignment horizontal="center" vertical="center"/>
      <protection locked="0"/>
    </xf>
    <xf numFmtId="0" fontId="24" fillId="0" borderId="19" xfId="0" applyFont="1" applyBorder="1" applyAlignment="1" applyProtection="1">
      <alignment horizontal="center" vertical="center"/>
      <protection locked="0"/>
    </xf>
    <xf numFmtId="0" fontId="24" fillId="0" borderId="20" xfId="0" applyFont="1" applyBorder="1" applyAlignment="1" applyProtection="1">
      <alignment horizontal="center" vertical="center"/>
      <protection locked="0"/>
    </xf>
    <xf numFmtId="0" fontId="24" fillId="0" borderId="17" xfId="0" applyFont="1" applyBorder="1" applyAlignment="1" applyProtection="1">
      <alignment horizontal="center" vertical="center"/>
      <protection locked="0"/>
    </xf>
    <xf numFmtId="0" fontId="24" fillId="2" borderId="3" xfId="0" applyFont="1" applyFill="1" applyBorder="1" applyAlignment="1" applyProtection="1">
      <alignment horizontal="center" vertical="center" wrapText="1"/>
      <protection locked="0"/>
    </xf>
    <xf numFmtId="0" fontId="24" fillId="0" borderId="3" xfId="0" applyFont="1" applyBorder="1" applyAlignment="1" applyProtection="1">
      <alignment horizontal="center" vertical="center"/>
      <protection locked="0"/>
    </xf>
    <xf numFmtId="0" fontId="24" fillId="0" borderId="16" xfId="0" applyFont="1" applyBorder="1" applyAlignment="1" applyProtection="1">
      <alignment horizontal="center" vertical="center"/>
      <protection locked="0"/>
    </xf>
    <xf numFmtId="0" fontId="4" fillId="2" borderId="16" xfId="0" applyFont="1" applyFill="1" applyBorder="1" applyAlignment="1">
      <alignment horizontal="left" vertical="center" wrapText="1" indent="1"/>
    </xf>
    <xf numFmtId="0" fontId="4" fillId="2" borderId="16" xfId="0" applyFont="1" applyFill="1" applyBorder="1" applyAlignment="1">
      <alignment horizontal="left" vertical="center" wrapText="1" indent="2"/>
    </xf>
    <xf numFmtId="0" fontId="4" fillId="2" borderId="18" xfId="0" applyFont="1" applyFill="1" applyBorder="1" applyAlignment="1">
      <alignment horizontal="center" vertical="center" wrapText="1"/>
    </xf>
    <xf numFmtId="0" fontId="24" fillId="0" borderId="19" xfId="0" applyFont="1" applyBorder="1" applyAlignment="1">
      <alignment horizontal="center" vertical="center"/>
    </xf>
    <xf numFmtId="0" fontId="24" fillId="0" borderId="20" xfId="0" applyFont="1" applyBorder="1" applyAlignment="1">
      <alignment horizontal="center" vertical="center"/>
    </xf>
    <xf numFmtId="0" fontId="24" fillId="0" borderId="3" xfId="0" applyFont="1" applyBorder="1" applyAlignment="1" applyProtection="1">
      <alignment horizontal="center" vertical="center" wrapText="1"/>
      <protection locked="0"/>
    </xf>
    <xf numFmtId="0" fontId="6" fillId="0" borderId="17" xfId="0" applyFont="1" applyBorder="1" applyAlignment="1" applyProtection="1">
      <alignment horizontal="center" vertical="center" wrapText="1"/>
      <protection locked="0"/>
    </xf>
    <xf numFmtId="0" fontId="6" fillId="0" borderId="24" xfId="0" applyFont="1" applyBorder="1" applyAlignment="1" applyProtection="1">
      <alignment horizontal="center" vertical="center" wrapText="1"/>
      <protection locked="0"/>
    </xf>
    <xf numFmtId="0" fontId="6" fillId="0" borderId="19" xfId="0" applyFont="1" applyBorder="1" applyAlignment="1" applyProtection="1">
      <alignment horizontal="center" vertical="center" wrapText="1"/>
      <protection locked="0"/>
    </xf>
    <xf numFmtId="0" fontId="6" fillId="0" borderId="21" xfId="0" applyFont="1" applyBorder="1" applyAlignment="1" applyProtection="1">
      <alignment horizontal="center" vertical="center" wrapText="1"/>
      <protection locked="0"/>
    </xf>
    <xf numFmtId="0" fontId="6" fillId="0" borderId="25" xfId="0" applyFont="1" applyBorder="1" applyAlignment="1" applyProtection="1">
      <alignment horizontal="center" vertical="center" wrapText="1"/>
      <protection locked="0"/>
    </xf>
    <xf numFmtId="0" fontId="4" fillId="2" borderId="3" xfId="0" applyFont="1" applyFill="1" applyBorder="1" applyAlignment="1">
      <alignment horizontal="left" vertical="center"/>
    </xf>
    <xf numFmtId="0" fontId="4" fillId="2" borderId="16" xfId="0" applyFont="1" applyFill="1" applyBorder="1" applyAlignment="1">
      <alignment horizontal="center" vertical="center"/>
    </xf>
    <xf numFmtId="0" fontId="16" fillId="0" borderId="16" xfId="0" applyFont="1" applyBorder="1" applyAlignment="1" applyProtection="1">
      <alignment vertical="top" wrapText="1"/>
      <protection locked="0"/>
    </xf>
    <xf numFmtId="0" fontId="6" fillId="0" borderId="20" xfId="0" applyFont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4" fillId="2" borderId="6" xfId="0" applyFont="1" applyFill="1" applyBorder="1" applyAlignment="1" applyProtection="1">
      <alignment horizontal="right" vertical="center"/>
      <protection locked="0"/>
    </xf>
    <xf numFmtId="0" fontId="0" fillId="0" borderId="0" xfId="0" applyFont="1" applyBorder="1" applyAlignment="1">
      <alignment horizontal="left" vertical="center"/>
    </xf>
    <xf numFmtId="0" fontId="4" fillId="0" borderId="16" xfId="0" applyFont="1" applyBorder="1" applyAlignment="1" applyProtection="1">
      <alignment vertical="center"/>
      <protection locked="0"/>
    </xf>
    <xf numFmtId="0" fontId="4" fillId="0" borderId="2" xfId="0" applyFont="1" applyFill="1" applyBorder="1" applyAlignment="1" applyProtection="1" quotePrefix="1">
      <alignment horizontal="right" vertical="center" wrapText="1"/>
    </xf>
  </cellXfs>
  <cellStyles count="6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  <cellStyle name="常规 3" xfId="57"/>
    <cellStyle name="常规 5" xfId="58"/>
    <cellStyle name="常规 3 3" xfId="59"/>
    <cellStyle name="Normal" xfId="6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7"/>
  <sheetViews>
    <sheetView showGridLines="0" showZeros="0" tabSelected="1" workbookViewId="0">
      <pane ySplit="1" topLeftCell="A2" activePane="bottomLeft" state="frozen"/>
      <selection/>
      <selection pane="bottomLeft" activeCell="A1" sqref="A1"/>
    </sheetView>
  </sheetViews>
  <sheetFormatPr defaultColWidth="8.575" defaultRowHeight="12.75" customHeight="1" outlineLevelCol="3"/>
  <cols>
    <col min="1" max="4" width="41" customWidth="1"/>
  </cols>
  <sheetData>
    <row r="1" customHeight="1" spans="1:4">
      <c r="A1" s="261" t="s">
        <v>0</v>
      </c>
      <c r="B1" s="50"/>
      <c r="C1" s="50"/>
      <c r="D1" s="50"/>
    </row>
    <row r="2" ht="15" customHeight="1" spans="1:4">
      <c r="A2" s="102"/>
      <c r="B2" s="102"/>
      <c r="C2" s="102"/>
      <c r="D2" s="122" t="s">
        <v>1</v>
      </c>
    </row>
    <row r="3" ht="41.25" customHeight="1" spans="1:1">
      <c r="A3" s="97" t="str">
        <f>"2025"&amp;"年部门财务收支预算总表"</f>
        <v>2025年部门财务收支预算总表</v>
      </c>
    </row>
    <row r="4" ht="17.25" customHeight="1" spans="1:4">
      <c r="A4" s="100" t="str">
        <f>"单位名称："&amp;"昆明市东川区拖布卡镇中心学校"</f>
        <v>单位名称：昆明市东川区拖布卡镇中心学校</v>
      </c>
      <c r="B4" s="227"/>
      <c r="D4" s="203" t="s">
        <v>2</v>
      </c>
    </row>
    <row r="5" ht="23.25" customHeight="1" spans="1:4">
      <c r="A5" s="228" t="s">
        <v>3</v>
      </c>
      <c r="B5" s="229"/>
      <c r="C5" s="228" t="s">
        <v>4</v>
      </c>
      <c r="D5" s="229"/>
    </row>
    <row r="6" ht="24" customHeight="1" spans="1:4">
      <c r="A6" s="228" t="s">
        <v>5</v>
      </c>
      <c r="B6" s="228" t="s">
        <v>6</v>
      </c>
      <c r="C6" s="228" t="s">
        <v>7</v>
      </c>
      <c r="D6" s="228" t="s">
        <v>6</v>
      </c>
    </row>
    <row r="7" ht="17.25" customHeight="1" spans="1:4">
      <c r="A7" s="230" t="s">
        <v>8</v>
      </c>
      <c r="B7" s="139">
        <v>26947731.6</v>
      </c>
      <c r="C7" s="230" t="s">
        <v>9</v>
      </c>
      <c r="D7" s="139"/>
    </row>
    <row r="8" ht="17.25" customHeight="1" spans="1:4">
      <c r="A8" s="230" t="s">
        <v>10</v>
      </c>
      <c r="B8" s="139"/>
      <c r="C8" s="230" t="s">
        <v>11</v>
      </c>
      <c r="D8" s="139"/>
    </row>
    <row r="9" ht="17.25" customHeight="1" spans="1:4">
      <c r="A9" s="230" t="s">
        <v>12</v>
      </c>
      <c r="B9" s="139"/>
      <c r="C9" s="262" t="s">
        <v>13</v>
      </c>
      <c r="D9" s="139"/>
    </row>
    <row r="10" ht="17.25" customHeight="1" spans="1:4">
      <c r="A10" s="230" t="s">
        <v>14</v>
      </c>
      <c r="B10" s="139"/>
      <c r="C10" s="262" t="s">
        <v>15</v>
      </c>
      <c r="D10" s="139"/>
    </row>
    <row r="11" ht="17.25" customHeight="1" spans="1:4">
      <c r="A11" s="230" t="s">
        <v>16</v>
      </c>
      <c r="B11" s="139">
        <v>502000</v>
      </c>
      <c r="C11" s="262" t="s">
        <v>17</v>
      </c>
      <c r="D11" s="139">
        <v>19577751.6</v>
      </c>
    </row>
    <row r="12" ht="17.25" customHeight="1" spans="1:4">
      <c r="A12" s="230" t="s">
        <v>18</v>
      </c>
      <c r="B12" s="139"/>
      <c r="C12" s="262" t="s">
        <v>19</v>
      </c>
      <c r="D12" s="139"/>
    </row>
    <row r="13" ht="17.25" customHeight="1" spans="1:4">
      <c r="A13" s="230" t="s">
        <v>20</v>
      </c>
      <c r="B13" s="139"/>
      <c r="C13" s="114" t="s">
        <v>21</v>
      </c>
      <c r="D13" s="139"/>
    </row>
    <row r="14" ht="17.25" customHeight="1" spans="1:4">
      <c r="A14" s="230" t="s">
        <v>22</v>
      </c>
      <c r="B14" s="139"/>
      <c r="C14" s="114" t="s">
        <v>23</v>
      </c>
      <c r="D14" s="139">
        <v>3604654</v>
      </c>
    </row>
    <row r="15" ht="17.25" customHeight="1" spans="1:4">
      <c r="A15" s="230" t="s">
        <v>24</v>
      </c>
      <c r="B15" s="139"/>
      <c r="C15" s="114" t="s">
        <v>25</v>
      </c>
      <c r="D15" s="139">
        <v>2343163</v>
      </c>
    </row>
    <row r="16" ht="17.25" customHeight="1" spans="1:4">
      <c r="A16" s="230" t="s">
        <v>26</v>
      </c>
      <c r="B16" s="139">
        <v>502000</v>
      </c>
      <c r="C16" s="114" t="s">
        <v>27</v>
      </c>
      <c r="D16" s="139"/>
    </row>
    <row r="17" ht="17.25" customHeight="1" spans="1:4">
      <c r="A17" s="208"/>
      <c r="B17" s="139"/>
      <c r="C17" s="114" t="s">
        <v>28</v>
      </c>
      <c r="D17" s="139"/>
    </row>
    <row r="18" ht="17.25" customHeight="1" spans="1:4">
      <c r="A18" s="231"/>
      <c r="B18" s="139"/>
      <c r="C18" s="114" t="s">
        <v>29</v>
      </c>
      <c r="D18" s="139"/>
    </row>
    <row r="19" ht="17.25" customHeight="1" spans="1:4">
      <c r="A19" s="231"/>
      <c r="B19" s="139"/>
      <c r="C19" s="114" t="s">
        <v>30</v>
      </c>
      <c r="D19" s="139"/>
    </row>
    <row r="20" ht="17.25" customHeight="1" spans="1:4">
      <c r="A20" s="231"/>
      <c r="B20" s="139"/>
      <c r="C20" s="114" t="s">
        <v>31</v>
      </c>
      <c r="D20" s="139"/>
    </row>
    <row r="21" ht="17.25" customHeight="1" spans="1:4">
      <c r="A21" s="231"/>
      <c r="B21" s="139"/>
      <c r="C21" s="114" t="s">
        <v>32</v>
      </c>
      <c r="D21" s="139"/>
    </row>
    <row r="22" ht="17.25" customHeight="1" spans="1:4">
      <c r="A22" s="231"/>
      <c r="B22" s="139"/>
      <c r="C22" s="114" t="s">
        <v>33</v>
      </c>
      <c r="D22" s="139">
        <v>2000</v>
      </c>
    </row>
    <row r="23" ht="17.25" customHeight="1" spans="1:4">
      <c r="A23" s="231"/>
      <c r="B23" s="139"/>
      <c r="C23" s="114" t="s">
        <v>34</v>
      </c>
      <c r="D23" s="139"/>
    </row>
    <row r="24" ht="17.25" customHeight="1" spans="1:4">
      <c r="A24" s="231"/>
      <c r="B24" s="139"/>
      <c r="C24" s="114" t="s">
        <v>35</v>
      </c>
      <c r="D24" s="139"/>
    </row>
    <row r="25" ht="17.25" customHeight="1" spans="1:4">
      <c r="A25" s="231"/>
      <c r="B25" s="139"/>
      <c r="C25" s="114" t="s">
        <v>36</v>
      </c>
      <c r="D25" s="139">
        <v>1922163</v>
      </c>
    </row>
    <row r="26" ht="17.25" customHeight="1" spans="1:4">
      <c r="A26" s="231"/>
      <c r="B26" s="139"/>
      <c r="C26" s="114" t="s">
        <v>37</v>
      </c>
      <c r="D26" s="139"/>
    </row>
    <row r="27" ht="17.25" customHeight="1" spans="1:4">
      <c r="A27" s="231"/>
      <c r="B27" s="139"/>
      <c r="C27" s="208" t="s">
        <v>38</v>
      </c>
      <c r="D27" s="139"/>
    </row>
    <row r="28" ht="17.25" customHeight="1" spans="1:4">
      <c r="A28" s="231"/>
      <c r="B28" s="139"/>
      <c r="C28" s="114" t="s">
        <v>39</v>
      </c>
      <c r="D28" s="139"/>
    </row>
    <row r="29" ht="16.5" customHeight="1" spans="1:4">
      <c r="A29" s="231"/>
      <c r="B29" s="139"/>
      <c r="C29" s="114" t="s">
        <v>40</v>
      </c>
      <c r="D29" s="139"/>
    </row>
    <row r="30" ht="16.5" customHeight="1" spans="1:4">
      <c r="A30" s="231"/>
      <c r="B30" s="139"/>
      <c r="C30" s="208" t="s">
        <v>41</v>
      </c>
      <c r="D30" s="139"/>
    </row>
    <row r="31" ht="17.25" customHeight="1" spans="1:4">
      <c r="A31" s="231"/>
      <c r="B31" s="139"/>
      <c r="C31" s="208" t="s">
        <v>42</v>
      </c>
      <c r="D31" s="139"/>
    </row>
    <row r="32" ht="17.25" customHeight="1" spans="1:4">
      <c r="A32" s="231"/>
      <c r="B32" s="139"/>
      <c r="C32" s="114" t="s">
        <v>43</v>
      </c>
      <c r="D32" s="139"/>
    </row>
    <row r="33" ht="16.5" customHeight="1" spans="1:4">
      <c r="A33" s="231" t="s">
        <v>44</v>
      </c>
      <c r="B33" s="139">
        <v>27449731.6</v>
      </c>
      <c r="C33" s="231" t="s">
        <v>45</v>
      </c>
      <c r="D33" s="139">
        <v>27449731.6</v>
      </c>
    </row>
    <row r="34" ht="16.5" customHeight="1" spans="1:4">
      <c r="A34" s="208" t="s">
        <v>46</v>
      </c>
      <c r="B34" s="139"/>
      <c r="C34" s="208" t="s">
        <v>47</v>
      </c>
      <c r="D34" s="139"/>
    </row>
    <row r="35" ht="16.5" customHeight="1" spans="1:4">
      <c r="A35" s="114" t="s">
        <v>48</v>
      </c>
      <c r="B35" s="139"/>
      <c r="C35" s="114" t="s">
        <v>48</v>
      </c>
      <c r="D35" s="139"/>
    </row>
    <row r="36" ht="16.5" customHeight="1" spans="1:4">
      <c r="A36" s="114" t="s">
        <v>49</v>
      </c>
      <c r="B36" s="139"/>
      <c r="C36" s="114" t="s">
        <v>50</v>
      </c>
      <c r="D36" s="139"/>
    </row>
    <row r="37" ht="16.5" customHeight="1" spans="1:4">
      <c r="A37" s="232" t="s">
        <v>51</v>
      </c>
      <c r="B37" s="139">
        <v>27449731.6</v>
      </c>
      <c r="C37" s="232" t="s">
        <v>52</v>
      </c>
      <c r="D37" s="139">
        <v>27449731.6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scale="62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1"/>
  <sheetViews>
    <sheetView showZeros="0" workbookViewId="0">
      <pane ySplit="1" topLeftCell="A2" activePane="bottomLeft" state="frozen"/>
      <selection/>
      <selection pane="bottomLeft" activeCell="A11" sqref="A11"/>
    </sheetView>
  </sheetViews>
  <sheetFormatPr defaultColWidth="9.13333333333333" defaultRowHeight="14.25" customHeight="1" outlineLevelCol="5"/>
  <cols>
    <col min="1" max="1" width="32.1333333333333" customWidth="1"/>
    <col min="2" max="2" width="20.7083333333333" customWidth="1"/>
    <col min="3" max="3" width="32.1333333333333" customWidth="1"/>
    <col min="4" max="4" width="27.7083333333333" customWidth="1"/>
    <col min="5" max="6" width="36.7083333333333" customWidth="1"/>
  </cols>
  <sheetData>
    <row r="1" customHeight="1" spans="1:6">
      <c r="A1" s="50"/>
      <c r="B1" s="50"/>
      <c r="C1" s="50"/>
      <c r="D1" s="50"/>
      <c r="E1" s="50"/>
      <c r="F1" s="50"/>
    </row>
    <row r="2" ht="12" customHeight="1" spans="1:6">
      <c r="A2" s="179">
        <v>1</v>
      </c>
      <c r="B2" s="180">
        <v>0</v>
      </c>
      <c r="C2" s="179">
        <v>1</v>
      </c>
      <c r="D2" s="181"/>
      <c r="E2" s="181"/>
      <c r="F2" s="178" t="s">
        <v>322</v>
      </c>
    </row>
    <row r="3" ht="42" customHeight="1" spans="1:6">
      <c r="A3" s="182" t="str">
        <f>"2025"&amp;"年部门政府性基金预算支出预算表"</f>
        <v>2025年部门政府性基金预算支出预算表</v>
      </c>
      <c r="B3" s="182" t="s">
        <v>323</v>
      </c>
      <c r="C3" s="183"/>
      <c r="D3" s="184"/>
      <c r="E3" s="184"/>
      <c r="F3" s="184"/>
    </row>
    <row r="4" ht="13.5" customHeight="1" spans="1:6">
      <c r="A4" s="54" t="str">
        <f>"单位名称："&amp;"昆明市东川区拖布卡镇中心学校"</f>
        <v>单位名称：昆明市东川区拖布卡镇中心学校</v>
      </c>
      <c r="B4" s="54" t="s">
        <v>324</v>
      </c>
      <c r="C4" s="179"/>
      <c r="D4" s="181"/>
      <c r="E4" s="181"/>
      <c r="F4" s="178" t="s">
        <v>2</v>
      </c>
    </row>
    <row r="5" ht="19.5" customHeight="1" spans="1:6">
      <c r="A5" s="185" t="s">
        <v>192</v>
      </c>
      <c r="B5" s="186" t="s">
        <v>73</v>
      </c>
      <c r="C5" s="185" t="s">
        <v>74</v>
      </c>
      <c r="D5" s="60" t="s">
        <v>325</v>
      </c>
      <c r="E5" s="61"/>
      <c r="F5" s="62"/>
    </row>
    <row r="6" ht="18.75" customHeight="1" spans="1:6">
      <c r="A6" s="187"/>
      <c r="B6" s="188"/>
      <c r="C6" s="187"/>
      <c r="D6" s="65" t="s">
        <v>56</v>
      </c>
      <c r="E6" s="60" t="s">
        <v>76</v>
      </c>
      <c r="F6" s="65" t="s">
        <v>77</v>
      </c>
    </row>
    <row r="7" ht="18.75" customHeight="1" spans="1:6">
      <c r="A7" s="126">
        <v>1</v>
      </c>
      <c r="B7" s="189" t="s">
        <v>84</v>
      </c>
      <c r="C7" s="126">
        <v>3</v>
      </c>
      <c r="D7" s="190">
        <v>4</v>
      </c>
      <c r="E7" s="190">
        <v>5</v>
      </c>
      <c r="F7" s="190">
        <v>6</v>
      </c>
    </row>
    <row r="8" ht="21" customHeight="1" spans="1:6">
      <c r="A8" s="70"/>
      <c r="B8" s="70"/>
      <c r="C8" s="70"/>
      <c r="D8" s="139"/>
      <c r="E8" s="139"/>
      <c r="F8" s="139"/>
    </row>
    <row r="9" ht="21" customHeight="1" spans="1:6">
      <c r="A9" s="70"/>
      <c r="B9" s="70"/>
      <c r="C9" s="70"/>
      <c r="D9" s="139"/>
      <c r="E9" s="139"/>
      <c r="F9" s="139"/>
    </row>
    <row r="10" ht="18.75" customHeight="1" spans="1:6">
      <c r="A10" s="191" t="s">
        <v>181</v>
      </c>
      <c r="B10" s="191" t="s">
        <v>181</v>
      </c>
      <c r="C10" s="192" t="s">
        <v>181</v>
      </c>
      <c r="D10" s="139"/>
      <c r="E10" s="139"/>
      <c r="F10" s="139"/>
    </row>
    <row r="11" customHeight="1" spans="1:1">
      <c r="A11" s="177" t="s">
        <v>326</v>
      </c>
    </row>
  </sheetData>
  <mergeCells count="7">
    <mergeCell ref="A3:F3"/>
    <mergeCell ref="A4:C4"/>
    <mergeCell ref="D5:F5"/>
    <mergeCell ref="A10:C10"/>
    <mergeCell ref="A5:A6"/>
    <mergeCell ref="B5:B6"/>
    <mergeCell ref="C5:C6"/>
  </mergeCells>
  <printOptions horizontalCentered="1"/>
  <pageMargins left="0.37" right="0.37" top="0.56" bottom="0.56" header="0.48" footer="0.48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2"/>
  <sheetViews>
    <sheetView showZeros="0" workbookViewId="0">
      <pane ySplit="1" topLeftCell="A2" activePane="bottomLeft" state="frozen"/>
      <selection/>
      <selection pane="bottomLeft" activeCell="A12" sqref="A12"/>
    </sheetView>
  </sheetViews>
  <sheetFormatPr defaultColWidth="9.13333333333333" defaultRowHeight="14.25" customHeight="1"/>
  <cols>
    <col min="1" max="2" width="32.575" customWidth="1"/>
    <col min="3" max="3" width="41.1333333333333" customWidth="1"/>
    <col min="4" max="4" width="21.7083333333333" customWidth="1"/>
    <col min="5" max="5" width="35.2833333333333" customWidth="1"/>
    <col min="6" max="6" width="7.70833333333333" customWidth="1"/>
    <col min="7" max="7" width="11.1333333333333" customWidth="1"/>
    <col min="8" max="8" width="13.2833333333333" customWidth="1"/>
    <col min="9" max="18" width="20" customWidth="1"/>
    <col min="19" max="19" width="19.8583333333333" customWidth="1"/>
  </cols>
  <sheetData>
    <row r="1" customHeight="1" spans="1:19">
      <c r="A1" s="50"/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</row>
    <row r="2" ht="15.75" customHeight="1" spans="2:19">
      <c r="B2" s="142"/>
      <c r="C2" s="142"/>
      <c r="R2" s="52"/>
      <c r="S2" s="52" t="s">
        <v>327</v>
      </c>
    </row>
    <row r="3" ht="41.25" customHeight="1" spans="1:19">
      <c r="A3" s="130" t="str">
        <f>"2025"&amp;"年部门政府采购预算表"</f>
        <v>2025年部门政府采购预算表</v>
      </c>
      <c r="B3" s="124"/>
      <c r="C3" s="124"/>
      <c r="D3" s="53"/>
      <c r="E3" s="53"/>
      <c r="F3" s="53"/>
      <c r="G3" s="53"/>
      <c r="H3" s="53"/>
      <c r="I3" s="53"/>
      <c r="J3" s="53"/>
      <c r="K3" s="53"/>
      <c r="L3" s="53"/>
      <c r="M3" s="124"/>
      <c r="N3" s="53"/>
      <c r="O3" s="53"/>
      <c r="P3" s="124"/>
      <c r="Q3" s="53"/>
      <c r="R3" s="124"/>
      <c r="S3" s="124"/>
    </row>
    <row r="4" ht="18.75" customHeight="1" spans="1:19">
      <c r="A4" s="170" t="str">
        <f>"单位名称："&amp;"昆明市东川区拖布卡镇中心学校"</f>
        <v>单位名称：昆明市东川区拖布卡镇中心学校</v>
      </c>
      <c r="B4" s="144"/>
      <c r="C4" s="144"/>
      <c r="D4" s="56"/>
      <c r="E4" s="56"/>
      <c r="F4" s="56"/>
      <c r="G4" s="56"/>
      <c r="H4" s="56"/>
      <c r="I4" s="56"/>
      <c r="J4" s="56"/>
      <c r="K4" s="56"/>
      <c r="L4" s="56"/>
      <c r="R4" s="57"/>
      <c r="S4" s="178" t="s">
        <v>2</v>
      </c>
    </row>
    <row r="5" ht="15.75" customHeight="1" spans="1:19">
      <c r="A5" s="59" t="s">
        <v>191</v>
      </c>
      <c r="B5" s="145" t="s">
        <v>192</v>
      </c>
      <c r="C5" s="145" t="s">
        <v>328</v>
      </c>
      <c r="D5" s="146" t="s">
        <v>329</v>
      </c>
      <c r="E5" s="146" t="s">
        <v>330</v>
      </c>
      <c r="F5" s="146" t="s">
        <v>331</v>
      </c>
      <c r="G5" s="146" t="s">
        <v>332</v>
      </c>
      <c r="H5" s="146" t="s">
        <v>333</v>
      </c>
      <c r="I5" s="159" t="s">
        <v>199</v>
      </c>
      <c r="J5" s="159"/>
      <c r="K5" s="159"/>
      <c r="L5" s="159"/>
      <c r="M5" s="160"/>
      <c r="N5" s="159"/>
      <c r="O5" s="159"/>
      <c r="P5" s="167"/>
      <c r="Q5" s="159"/>
      <c r="R5" s="160"/>
      <c r="S5" s="140"/>
    </row>
    <row r="6" ht="17.25" customHeight="1" spans="1:19">
      <c r="A6" s="64"/>
      <c r="B6" s="147"/>
      <c r="C6" s="147"/>
      <c r="D6" s="148"/>
      <c r="E6" s="148"/>
      <c r="F6" s="148"/>
      <c r="G6" s="148"/>
      <c r="H6" s="148"/>
      <c r="I6" s="148" t="s">
        <v>56</v>
      </c>
      <c r="J6" s="148" t="s">
        <v>59</v>
      </c>
      <c r="K6" s="148" t="s">
        <v>334</v>
      </c>
      <c r="L6" s="148" t="s">
        <v>335</v>
      </c>
      <c r="M6" s="161" t="s">
        <v>336</v>
      </c>
      <c r="N6" s="162" t="s">
        <v>337</v>
      </c>
      <c r="O6" s="162"/>
      <c r="P6" s="168"/>
      <c r="Q6" s="162"/>
      <c r="R6" s="169"/>
      <c r="S6" s="149"/>
    </row>
    <row r="7" ht="54" customHeight="1" spans="1:19">
      <c r="A7" s="67"/>
      <c r="B7" s="149"/>
      <c r="C7" s="149"/>
      <c r="D7" s="150"/>
      <c r="E7" s="150"/>
      <c r="F7" s="150"/>
      <c r="G7" s="150"/>
      <c r="H7" s="150"/>
      <c r="I7" s="150"/>
      <c r="J7" s="150" t="s">
        <v>58</v>
      </c>
      <c r="K7" s="150"/>
      <c r="L7" s="150"/>
      <c r="M7" s="163"/>
      <c r="N7" s="150" t="s">
        <v>58</v>
      </c>
      <c r="O7" s="150" t="s">
        <v>65</v>
      </c>
      <c r="P7" s="149" t="s">
        <v>66</v>
      </c>
      <c r="Q7" s="150" t="s">
        <v>67</v>
      </c>
      <c r="R7" s="163" t="s">
        <v>68</v>
      </c>
      <c r="S7" s="149" t="s">
        <v>69</v>
      </c>
    </row>
    <row r="8" ht="18" customHeight="1" spans="1:19">
      <c r="A8" s="171">
        <v>1</v>
      </c>
      <c r="B8" s="171" t="s">
        <v>84</v>
      </c>
      <c r="C8" s="172">
        <v>3</v>
      </c>
      <c r="D8" s="172">
        <v>4</v>
      </c>
      <c r="E8" s="171">
        <v>5</v>
      </c>
      <c r="F8" s="171">
        <v>6</v>
      </c>
      <c r="G8" s="171">
        <v>7</v>
      </c>
      <c r="H8" s="171">
        <v>8</v>
      </c>
      <c r="I8" s="171">
        <v>9</v>
      </c>
      <c r="J8" s="171">
        <v>10</v>
      </c>
      <c r="K8" s="171">
        <v>11</v>
      </c>
      <c r="L8" s="171">
        <v>12</v>
      </c>
      <c r="M8" s="171">
        <v>13</v>
      </c>
      <c r="N8" s="171">
        <v>14</v>
      </c>
      <c r="O8" s="171">
        <v>15</v>
      </c>
      <c r="P8" s="171">
        <v>16</v>
      </c>
      <c r="Q8" s="171">
        <v>17</v>
      </c>
      <c r="R8" s="171">
        <v>18</v>
      </c>
      <c r="S8" s="171">
        <v>19</v>
      </c>
    </row>
    <row r="9" ht="21" customHeight="1" spans="1:19">
      <c r="A9" s="151"/>
      <c r="B9" s="152"/>
      <c r="C9" s="152"/>
      <c r="D9" s="153"/>
      <c r="E9" s="153"/>
      <c r="F9" s="153"/>
      <c r="G9" s="173"/>
      <c r="H9" s="139"/>
      <c r="I9" s="139"/>
      <c r="J9" s="139"/>
      <c r="K9" s="139"/>
      <c r="L9" s="139"/>
      <c r="M9" s="139"/>
      <c r="N9" s="139"/>
      <c r="O9" s="139"/>
      <c r="P9" s="139"/>
      <c r="Q9" s="139"/>
      <c r="R9" s="139"/>
      <c r="S9" s="139"/>
    </row>
    <row r="10" ht="21" customHeight="1" spans="1:19">
      <c r="A10" s="154" t="s">
        <v>181</v>
      </c>
      <c r="B10" s="155"/>
      <c r="C10" s="155"/>
      <c r="D10" s="156"/>
      <c r="E10" s="156"/>
      <c r="F10" s="156"/>
      <c r="G10" s="174"/>
      <c r="H10" s="139"/>
      <c r="I10" s="139"/>
      <c r="J10" s="139"/>
      <c r="K10" s="139"/>
      <c r="L10" s="139"/>
      <c r="M10" s="139"/>
      <c r="N10" s="139"/>
      <c r="O10" s="139"/>
      <c r="P10" s="139"/>
      <c r="Q10" s="139"/>
      <c r="R10" s="139"/>
      <c r="S10" s="139"/>
    </row>
    <row r="11" ht="21" customHeight="1" spans="1:19">
      <c r="A11" s="170" t="s">
        <v>338</v>
      </c>
      <c r="B11" s="54"/>
      <c r="C11" s="54"/>
      <c r="D11" s="170"/>
      <c r="E11" s="170"/>
      <c r="F11" s="170"/>
      <c r="G11" s="175"/>
      <c r="H11" s="176"/>
      <c r="I11" s="176"/>
      <c r="J11" s="176"/>
      <c r="K11" s="176"/>
      <c r="L11" s="176"/>
      <c r="M11" s="176"/>
      <c r="N11" s="176"/>
      <c r="O11" s="176"/>
      <c r="P11" s="176"/>
      <c r="Q11" s="176"/>
      <c r="R11" s="176"/>
      <c r="S11" s="176"/>
    </row>
    <row r="12" customHeight="1" spans="1:1">
      <c r="A12" s="177" t="s">
        <v>339</v>
      </c>
    </row>
  </sheetData>
  <mergeCells count="19">
    <mergeCell ref="A3:S3"/>
    <mergeCell ref="A4:H4"/>
    <mergeCell ref="I5:S5"/>
    <mergeCell ref="N6:S6"/>
    <mergeCell ref="A10:G10"/>
    <mergeCell ref="A11:S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  <mergeCell ref="L6:L7"/>
    <mergeCell ref="M6:M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11"/>
  <sheetViews>
    <sheetView showZeros="0" workbookViewId="0">
      <pane ySplit="1" topLeftCell="A2" activePane="bottomLeft" state="frozen"/>
      <selection/>
      <selection pane="bottomLeft" activeCell="A11" sqref="A11"/>
    </sheetView>
  </sheetViews>
  <sheetFormatPr defaultColWidth="9.13333333333333" defaultRowHeight="14.25" customHeight="1"/>
  <cols>
    <col min="1" max="5" width="39.1333333333333" customWidth="1"/>
    <col min="6" max="6" width="27.575" customWidth="1"/>
    <col min="7" max="7" width="28.575" customWidth="1"/>
    <col min="8" max="8" width="28.1333333333333" customWidth="1"/>
    <col min="9" max="9" width="39.1333333333333" customWidth="1"/>
    <col min="10" max="18" width="20.4166666666667" customWidth="1"/>
    <col min="19" max="20" width="20.2833333333333" customWidth="1"/>
  </cols>
  <sheetData>
    <row r="1" customHeight="1" spans="1:20">
      <c r="A1" s="50"/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</row>
    <row r="2" ht="16.5" customHeight="1" spans="1:20">
      <c r="A2" s="134"/>
      <c r="B2" s="142"/>
      <c r="C2" s="142"/>
      <c r="D2" s="142"/>
      <c r="E2" s="142"/>
      <c r="F2" s="142"/>
      <c r="G2" s="142"/>
      <c r="H2" s="134"/>
      <c r="I2" s="134"/>
      <c r="J2" s="134"/>
      <c r="K2" s="134"/>
      <c r="L2" s="134"/>
      <c r="M2" s="134"/>
      <c r="N2" s="157"/>
      <c r="O2" s="134"/>
      <c r="P2" s="134"/>
      <c r="Q2" s="142"/>
      <c r="R2" s="134"/>
      <c r="S2" s="165"/>
      <c r="T2" s="165" t="s">
        <v>340</v>
      </c>
    </row>
    <row r="3" ht="41.25" customHeight="1" spans="1:20">
      <c r="A3" s="130" t="str">
        <f>"2025"&amp;"年部门政府购买服务预算表"</f>
        <v>2025年部门政府购买服务预算表</v>
      </c>
      <c r="B3" s="124"/>
      <c r="C3" s="124"/>
      <c r="D3" s="124"/>
      <c r="E3" s="124"/>
      <c r="F3" s="124"/>
      <c r="G3" s="124"/>
      <c r="H3" s="143"/>
      <c r="I3" s="143"/>
      <c r="J3" s="143"/>
      <c r="K3" s="143"/>
      <c r="L3" s="143"/>
      <c r="M3" s="143"/>
      <c r="N3" s="158"/>
      <c r="O3" s="143"/>
      <c r="P3" s="143"/>
      <c r="Q3" s="124"/>
      <c r="R3" s="143"/>
      <c r="S3" s="158"/>
      <c r="T3" s="124"/>
    </row>
    <row r="4" ht="22.5" customHeight="1" spans="1:20">
      <c r="A4" s="131" t="str">
        <f>"单位名称："&amp;"昆明市东川区拖布卡镇中心学校"</f>
        <v>单位名称：昆明市东川区拖布卡镇中心学校</v>
      </c>
      <c r="B4" s="144"/>
      <c r="C4" s="144"/>
      <c r="D4" s="144"/>
      <c r="E4" s="144"/>
      <c r="F4" s="144"/>
      <c r="G4" s="144"/>
      <c r="H4" s="132"/>
      <c r="I4" s="132"/>
      <c r="J4" s="132"/>
      <c r="K4" s="132"/>
      <c r="L4" s="132"/>
      <c r="M4" s="132"/>
      <c r="N4" s="157"/>
      <c r="O4" s="134"/>
      <c r="P4" s="134"/>
      <c r="Q4" s="142"/>
      <c r="R4" s="134"/>
      <c r="S4" s="166"/>
      <c r="T4" s="165" t="s">
        <v>2</v>
      </c>
    </row>
    <row r="5" ht="24" customHeight="1" spans="1:20">
      <c r="A5" s="59" t="s">
        <v>191</v>
      </c>
      <c r="B5" s="145" t="s">
        <v>192</v>
      </c>
      <c r="C5" s="145" t="s">
        <v>328</v>
      </c>
      <c r="D5" s="145" t="s">
        <v>341</v>
      </c>
      <c r="E5" s="145" t="s">
        <v>342</v>
      </c>
      <c r="F5" s="145" t="s">
        <v>343</v>
      </c>
      <c r="G5" s="145" t="s">
        <v>344</v>
      </c>
      <c r="H5" s="146" t="s">
        <v>345</v>
      </c>
      <c r="I5" s="146" t="s">
        <v>346</v>
      </c>
      <c r="J5" s="159" t="s">
        <v>199</v>
      </c>
      <c r="K5" s="159"/>
      <c r="L5" s="159"/>
      <c r="M5" s="159"/>
      <c r="N5" s="160"/>
      <c r="O5" s="159"/>
      <c r="P5" s="159"/>
      <c r="Q5" s="167"/>
      <c r="R5" s="159"/>
      <c r="S5" s="160"/>
      <c r="T5" s="140"/>
    </row>
    <row r="6" ht="24" customHeight="1" spans="1:20">
      <c r="A6" s="64"/>
      <c r="B6" s="147"/>
      <c r="C6" s="147"/>
      <c r="D6" s="147"/>
      <c r="E6" s="147"/>
      <c r="F6" s="147"/>
      <c r="G6" s="147"/>
      <c r="H6" s="148"/>
      <c r="I6" s="148"/>
      <c r="J6" s="148" t="s">
        <v>56</v>
      </c>
      <c r="K6" s="148" t="s">
        <v>59</v>
      </c>
      <c r="L6" s="148" t="s">
        <v>334</v>
      </c>
      <c r="M6" s="148" t="s">
        <v>335</v>
      </c>
      <c r="N6" s="161" t="s">
        <v>336</v>
      </c>
      <c r="O6" s="162" t="s">
        <v>337</v>
      </c>
      <c r="P6" s="162"/>
      <c r="Q6" s="168"/>
      <c r="R6" s="162"/>
      <c r="S6" s="169"/>
      <c r="T6" s="149"/>
    </row>
    <row r="7" ht="54" customHeight="1" spans="1:20">
      <c r="A7" s="67"/>
      <c r="B7" s="149"/>
      <c r="C7" s="149"/>
      <c r="D7" s="149"/>
      <c r="E7" s="149"/>
      <c r="F7" s="149"/>
      <c r="G7" s="149"/>
      <c r="H7" s="150"/>
      <c r="I7" s="150"/>
      <c r="J7" s="150"/>
      <c r="K7" s="150" t="s">
        <v>58</v>
      </c>
      <c r="L7" s="150"/>
      <c r="M7" s="150"/>
      <c r="N7" s="163"/>
      <c r="O7" s="150" t="s">
        <v>58</v>
      </c>
      <c r="P7" s="150" t="s">
        <v>65</v>
      </c>
      <c r="Q7" s="149" t="s">
        <v>66</v>
      </c>
      <c r="R7" s="150" t="s">
        <v>67</v>
      </c>
      <c r="S7" s="163" t="s">
        <v>68</v>
      </c>
      <c r="T7" s="149" t="s">
        <v>69</v>
      </c>
    </row>
    <row r="8" ht="17.25" customHeight="1" spans="1:20">
      <c r="A8" s="68">
        <v>1</v>
      </c>
      <c r="B8" s="149">
        <v>2</v>
      </c>
      <c r="C8" s="68">
        <v>3</v>
      </c>
      <c r="D8" s="68">
        <v>4</v>
      </c>
      <c r="E8" s="149">
        <v>5</v>
      </c>
      <c r="F8" s="68">
        <v>6</v>
      </c>
      <c r="G8" s="68">
        <v>7</v>
      </c>
      <c r="H8" s="149">
        <v>8</v>
      </c>
      <c r="I8" s="68">
        <v>9</v>
      </c>
      <c r="J8" s="68">
        <v>10</v>
      </c>
      <c r="K8" s="149">
        <v>11</v>
      </c>
      <c r="L8" s="68">
        <v>12</v>
      </c>
      <c r="M8" s="68">
        <v>13</v>
      </c>
      <c r="N8" s="149">
        <v>14</v>
      </c>
      <c r="O8" s="68">
        <v>15</v>
      </c>
      <c r="P8" s="68">
        <v>16</v>
      </c>
      <c r="Q8" s="149">
        <v>17</v>
      </c>
      <c r="R8" s="68">
        <v>18</v>
      </c>
      <c r="S8" s="68">
        <v>19</v>
      </c>
      <c r="T8" s="68">
        <v>20</v>
      </c>
    </row>
    <row r="9" ht="21" customHeight="1" spans="1:20">
      <c r="A9" s="151"/>
      <c r="B9" s="152"/>
      <c r="C9" s="152"/>
      <c r="D9" s="152"/>
      <c r="E9" s="152"/>
      <c r="F9" s="152"/>
      <c r="G9" s="152"/>
      <c r="H9" s="153"/>
      <c r="I9" s="153"/>
      <c r="J9" s="139"/>
      <c r="K9" s="139"/>
      <c r="L9" s="139"/>
      <c r="M9" s="139"/>
      <c r="N9" s="139"/>
      <c r="O9" s="139"/>
      <c r="P9" s="139"/>
      <c r="Q9" s="139"/>
      <c r="R9" s="139"/>
      <c r="S9" s="139"/>
      <c r="T9" s="139"/>
    </row>
    <row r="10" ht="21" customHeight="1" spans="1:20">
      <c r="A10" s="154" t="s">
        <v>181</v>
      </c>
      <c r="B10" s="155"/>
      <c r="C10" s="155"/>
      <c r="D10" s="155"/>
      <c r="E10" s="155"/>
      <c r="F10" s="155"/>
      <c r="G10" s="155"/>
      <c r="H10" s="156"/>
      <c r="I10" s="164"/>
      <c r="J10" s="139"/>
      <c r="K10" s="139"/>
      <c r="L10" s="139"/>
      <c r="M10" s="139"/>
      <c r="N10" s="139"/>
      <c r="O10" s="139"/>
      <c r="P10" s="139"/>
      <c r="Q10" s="139"/>
      <c r="R10" s="139"/>
      <c r="S10" s="139"/>
      <c r="T10" s="139"/>
    </row>
    <row r="11" customHeight="1" spans="1:1">
      <c r="A11" s="88" t="s">
        <v>347</v>
      </c>
    </row>
  </sheetData>
  <mergeCells count="19">
    <mergeCell ref="A3:T3"/>
    <mergeCell ref="A4:I4"/>
    <mergeCell ref="J5:T5"/>
    <mergeCell ref="O6:T6"/>
    <mergeCell ref="A10:I10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6:J7"/>
    <mergeCell ref="K6:K7"/>
    <mergeCell ref="L6:L7"/>
    <mergeCell ref="M6:M7"/>
    <mergeCell ref="N6:N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M10"/>
  <sheetViews>
    <sheetView showZeros="0" workbookViewId="0">
      <pane ySplit="1" topLeftCell="A2" activePane="bottomLeft" state="frozen"/>
      <selection/>
      <selection pane="bottomLeft" activeCell="A10" sqref="A10"/>
    </sheetView>
  </sheetViews>
  <sheetFormatPr defaultColWidth="9.13333333333333" defaultRowHeight="14.25" customHeight="1"/>
  <cols>
    <col min="1" max="1" width="37.7083333333333" customWidth="1"/>
    <col min="2" max="13" width="20" customWidth="1"/>
  </cols>
  <sheetData>
    <row r="1" customHeight="1" spans="1:13">
      <c r="A1" s="50"/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</row>
    <row r="2" ht="17.25" customHeight="1" spans="4:13">
      <c r="D2" s="129"/>
      <c r="M2" s="52" t="s">
        <v>348</v>
      </c>
    </row>
    <row r="3" ht="41.25" customHeight="1" spans="1:13">
      <c r="A3" s="130" t="str">
        <f>"2025"&amp;"年对下转移支付预算表"</f>
        <v>2025年对下转移支付预算表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124"/>
    </row>
    <row r="4" ht="18" customHeight="1" spans="1:13">
      <c r="A4" s="131" t="str">
        <f>"单位名称："&amp;"昆明市东川区拖布卡镇中心学校"</f>
        <v>单位名称：昆明市东川区拖布卡镇中心学校</v>
      </c>
      <c r="B4" s="132"/>
      <c r="C4" s="132"/>
      <c r="D4" s="133"/>
      <c r="E4" s="134"/>
      <c r="F4" s="134"/>
      <c r="G4" s="134"/>
      <c r="H4" s="134"/>
      <c r="I4" s="134"/>
      <c r="M4" s="57" t="s">
        <v>2</v>
      </c>
    </row>
    <row r="5" ht="19.5" customHeight="1" spans="1:13">
      <c r="A5" s="135" t="s">
        <v>349</v>
      </c>
      <c r="B5" s="60" t="s">
        <v>199</v>
      </c>
      <c r="C5" s="61"/>
      <c r="D5" s="61"/>
      <c r="E5" s="60" t="s">
        <v>350</v>
      </c>
      <c r="F5" s="61"/>
      <c r="G5" s="61"/>
      <c r="H5" s="61"/>
      <c r="I5" s="61"/>
      <c r="J5" s="61"/>
      <c r="K5" s="61"/>
      <c r="L5" s="61"/>
      <c r="M5" s="140"/>
    </row>
    <row r="6" ht="40.5" customHeight="1" spans="1:13">
      <c r="A6" s="68"/>
      <c r="B6" s="136" t="s">
        <v>56</v>
      </c>
      <c r="C6" s="59" t="s">
        <v>59</v>
      </c>
      <c r="D6" s="137" t="s">
        <v>334</v>
      </c>
      <c r="E6" s="104"/>
      <c r="F6" s="104"/>
      <c r="G6" s="104"/>
      <c r="H6" s="104"/>
      <c r="I6" s="104"/>
      <c r="J6" s="104"/>
      <c r="K6" s="104"/>
      <c r="L6" s="104"/>
      <c r="M6" s="141"/>
    </row>
    <row r="7" ht="19.5" customHeight="1" spans="1:13">
      <c r="A7" s="69">
        <v>1</v>
      </c>
      <c r="B7" s="69">
        <v>2</v>
      </c>
      <c r="C7" s="69">
        <v>3</v>
      </c>
      <c r="D7" s="138">
        <v>4</v>
      </c>
      <c r="E7" s="106">
        <v>5</v>
      </c>
      <c r="F7" s="69">
        <v>6</v>
      </c>
      <c r="G7" s="69">
        <v>7</v>
      </c>
      <c r="H7" s="138">
        <v>8</v>
      </c>
      <c r="I7" s="69">
        <v>9</v>
      </c>
      <c r="J7" s="69">
        <v>10</v>
      </c>
      <c r="K7" s="69">
        <v>11</v>
      </c>
      <c r="L7" s="69">
        <v>13</v>
      </c>
      <c r="M7" s="106">
        <v>24</v>
      </c>
    </row>
    <row r="8" ht="19.5" customHeight="1" spans="1:13">
      <c r="A8" s="115"/>
      <c r="B8" s="139"/>
      <c r="C8" s="139"/>
      <c r="D8" s="139"/>
      <c r="E8" s="139"/>
      <c r="F8" s="139"/>
      <c r="G8" s="139"/>
      <c r="H8" s="139"/>
      <c r="I8" s="139"/>
      <c r="J8" s="139"/>
      <c r="K8" s="139"/>
      <c r="L8" s="139"/>
      <c r="M8" s="139"/>
    </row>
    <row r="9" ht="19.5" customHeight="1" spans="1:13">
      <c r="A9" s="127"/>
      <c r="B9" s="139"/>
      <c r="C9" s="139"/>
      <c r="D9" s="139"/>
      <c r="E9" s="139"/>
      <c r="F9" s="139"/>
      <c r="G9" s="139"/>
      <c r="H9" s="139"/>
      <c r="I9" s="139"/>
      <c r="J9" s="139"/>
      <c r="K9" s="139"/>
      <c r="L9" s="139"/>
      <c r="M9" s="139"/>
    </row>
    <row r="10" customHeight="1" spans="1:1">
      <c r="A10" s="88" t="s">
        <v>351</v>
      </c>
    </row>
  </sheetData>
  <mergeCells count="5">
    <mergeCell ref="A3:M3"/>
    <mergeCell ref="A4:I4"/>
    <mergeCell ref="B5:D5"/>
    <mergeCell ref="E5:M5"/>
    <mergeCell ref="A5:A6"/>
  </mergeCells>
  <printOptions horizontalCentered="1"/>
  <pageMargins left="0.96" right="0.96" top="0.72" bottom="0.72" header="0" footer="0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9"/>
  <sheetViews>
    <sheetView showZeros="0" workbookViewId="0">
      <pane ySplit="1" topLeftCell="A2" activePane="bottomLeft" state="frozen"/>
      <selection/>
      <selection pane="bottomLeft" activeCell="A9" sqref="A9"/>
    </sheetView>
  </sheetViews>
  <sheetFormatPr defaultColWidth="9.13333333333333" defaultRowHeight="12" customHeight="1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333333333333" customWidth="1"/>
    <col min="8" max="8" width="15.575" customWidth="1"/>
    <col min="9" max="9" width="13.4166666666667" customWidth="1"/>
    <col min="10" max="10" width="18.8583333333333" customWidth="1"/>
  </cols>
  <sheetData>
    <row r="1" customHeight="1" spans="1:10">
      <c r="A1" s="50"/>
      <c r="B1" s="50"/>
      <c r="C1" s="50"/>
      <c r="D1" s="50"/>
      <c r="E1" s="50"/>
      <c r="F1" s="50"/>
      <c r="G1" s="50"/>
      <c r="H1" s="50"/>
      <c r="I1" s="50"/>
      <c r="J1" s="50"/>
    </row>
    <row r="2" ht="16.5" customHeight="1" spans="10:10">
      <c r="J2" s="52" t="s">
        <v>352</v>
      </c>
    </row>
    <row r="3" ht="41.25" customHeight="1" spans="1:10">
      <c r="A3" s="123" t="str">
        <f>"2025"&amp;"年对下转移支付绩效目标表"</f>
        <v>2025年对下转移支付绩效目标表</v>
      </c>
      <c r="B3" s="53"/>
      <c r="C3" s="53"/>
      <c r="D3" s="53"/>
      <c r="E3" s="53"/>
      <c r="F3" s="124"/>
      <c r="G3" s="53"/>
      <c r="H3" s="124"/>
      <c r="I3" s="124"/>
      <c r="J3" s="53"/>
    </row>
    <row r="4" ht="17.25" customHeight="1" spans="1:1">
      <c r="A4" s="54" t="str">
        <f>"单位名称（项目）："&amp;"昆明市东川区拖布卡镇中心学校"</f>
        <v>单位名称（项目）：昆明市东川区拖布卡镇中心学校</v>
      </c>
    </row>
    <row r="5" ht="44.25" customHeight="1" spans="1:10">
      <c r="A5" s="125" t="s">
        <v>349</v>
      </c>
      <c r="B5" s="125" t="s">
        <v>276</v>
      </c>
      <c r="C5" s="125" t="s">
        <v>277</v>
      </c>
      <c r="D5" s="125" t="s">
        <v>278</v>
      </c>
      <c r="E5" s="125" t="s">
        <v>279</v>
      </c>
      <c r="F5" s="126" t="s">
        <v>280</v>
      </c>
      <c r="G5" s="125" t="s">
        <v>281</v>
      </c>
      <c r="H5" s="126" t="s">
        <v>282</v>
      </c>
      <c r="I5" s="126" t="s">
        <v>283</v>
      </c>
      <c r="J5" s="125" t="s">
        <v>284</v>
      </c>
    </row>
    <row r="6" ht="14.25" customHeight="1" spans="1:10">
      <c r="A6" s="125">
        <v>1</v>
      </c>
      <c r="B6" s="125">
        <v>2</v>
      </c>
      <c r="C6" s="125">
        <v>3</v>
      </c>
      <c r="D6" s="125">
        <v>4</v>
      </c>
      <c r="E6" s="125">
        <v>5</v>
      </c>
      <c r="F6" s="126">
        <v>6</v>
      </c>
      <c r="G6" s="125">
        <v>7</v>
      </c>
      <c r="H6" s="126">
        <v>8</v>
      </c>
      <c r="I6" s="126">
        <v>9</v>
      </c>
      <c r="J6" s="125">
        <v>10</v>
      </c>
    </row>
    <row r="7" ht="42" customHeight="1" spans="1:10">
      <c r="A7" s="115"/>
      <c r="B7" s="127"/>
      <c r="C7" s="127"/>
      <c r="D7" s="127"/>
      <c r="E7" s="111"/>
      <c r="F7" s="128"/>
      <c r="G7" s="111"/>
      <c r="H7" s="128"/>
      <c r="I7" s="128"/>
      <c r="J7" s="111"/>
    </row>
    <row r="8" ht="42" customHeight="1" spans="1:10">
      <c r="A8" s="115"/>
      <c r="B8" s="70"/>
      <c r="C8" s="70"/>
      <c r="D8" s="70"/>
      <c r="E8" s="115"/>
      <c r="F8" s="70"/>
      <c r="G8" s="115"/>
      <c r="H8" s="70"/>
      <c r="I8" s="70"/>
      <c r="J8" s="115"/>
    </row>
    <row r="9" customHeight="1" spans="1:1">
      <c r="A9" s="88" t="s">
        <v>353</v>
      </c>
    </row>
  </sheetData>
  <mergeCells count="2">
    <mergeCell ref="A3:J3"/>
    <mergeCell ref="A4:H4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10"/>
  <sheetViews>
    <sheetView showZeros="0" workbookViewId="0">
      <pane ySplit="1" topLeftCell="A2" activePane="bottomLeft" state="frozen"/>
      <selection/>
      <selection pane="bottomLeft" activeCell="A10" sqref="A10"/>
    </sheetView>
  </sheetViews>
  <sheetFormatPr defaultColWidth="10.4166666666667" defaultRowHeight="14.25" customHeight="1"/>
  <cols>
    <col min="1" max="3" width="33.7083333333333" customWidth="1"/>
    <col min="4" max="4" width="45.575" customWidth="1"/>
    <col min="5" max="5" width="27.575" customWidth="1"/>
    <col min="6" max="6" width="21.7083333333333" customWidth="1"/>
    <col min="7" max="9" width="26.2833333333333" customWidth="1"/>
  </cols>
  <sheetData>
    <row r="1" customHeight="1" spans="1:9">
      <c r="A1" s="50"/>
      <c r="B1" s="50"/>
      <c r="C1" s="50"/>
      <c r="D1" s="50"/>
      <c r="E1" s="50"/>
      <c r="F1" s="50"/>
      <c r="G1" s="50"/>
      <c r="H1" s="50"/>
      <c r="I1" s="50"/>
    </row>
    <row r="2" customHeight="1" spans="1:9">
      <c r="A2" s="94" t="s">
        <v>354</v>
      </c>
      <c r="B2" s="95"/>
      <c r="C2" s="95"/>
      <c r="D2" s="96"/>
      <c r="E2" s="96"/>
      <c r="F2" s="96"/>
      <c r="G2" s="95"/>
      <c r="H2" s="95"/>
      <c r="I2" s="96"/>
    </row>
    <row r="3" ht="41.25" customHeight="1" spans="1:9">
      <c r="A3" s="97" t="str">
        <f>"2025"&amp;"年新增资产配置预算表"</f>
        <v>2025年新增资产配置预算表</v>
      </c>
      <c r="B3" s="98"/>
      <c r="C3" s="98"/>
      <c r="D3" s="99"/>
      <c r="E3" s="99"/>
      <c r="F3" s="99"/>
      <c r="G3" s="98"/>
      <c r="H3" s="98"/>
      <c r="I3" s="99"/>
    </row>
    <row r="4" customHeight="1" spans="1:9">
      <c r="A4" s="100" t="str">
        <f>"单位名称："&amp;"昆明市东川区拖布卡镇中心学校"</f>
        <v>单位名称：昆明市东川区拖布卡镇中心学校</v>
      </c>
      <c r="B4" s="101"/>
      <c r="C4" s="101"/>
      <c r="D4" s="102"/>
      <c r="F4" s="99"/>
      <c r="G4" s="98"/>
      <c r="H4" s="98"/>
      <c r="I4" s="122" t="s">
        <v>2</v>
      </c>
    </row>
    <row r="5" ht="28.5" customHeight="1" spans="1:9">
      <c r="A5" s="103" t="s">
        <v>191</v>
      </c>
      <c r="B5" s="104" t="s">
        <v>192</v>
      </c>
      <c r="C5" s="105" t="s">
        <v>355</v>
      </c>
      <c r="D5" s="103" t="s">
        <v>356</v>
      </c>
      <c r="E5" s="103" t="s">
        <v>357</v>
      </c>
      <c r="F5" s="103" t="s">
        <v>358</v>
      </c>
      <c r="G5" s="104" t="s">
        <v>359</v>
      </c>
      <c r="H5" s="106"/>
      <c r="I5" s="103"/>
    </row>
    <row r="6" ht="21" customHeight="1" spans="1:9">
      <c r="A6" s="105"/>
      <c r="B6" s="107"/>
      <c r="C6" s="107"/>
      <c r="D6" s="108"/>
      <c r="E6" s="107"/>
      <c r="F6" s="107"/>
      <c r="G6" s="104" t="s">
        <v>332</v>
      </c>
      <c r="H6" s="104" t="s">
        <v>360</v>
      </c>
      <c r="I6" s="104" t="s">
        <v>361</v>
      </c>
    </row>
    <row r="7" ht="17.25" customHeight="1" spans="1:9">
      <c r="A7" s="109" t="s">
        <v>83</v>
      </c>
      <c r="B7" s="110" t="s">
        <v>84</v>
      </c>
      <c r="C7" s="109" t="s">
        <v>85</v>
      </c>
      <c r="D7" s="111" t="s">
        <v>86</v>
      </c>
      <c r="E7" s="109" t="s">
        <v>87</v>
      </c>
      <c r="F7" s="110" t="s">
        <v>88</v>
      </c>
      <c r="G7" s="112" t="s">
        <v>89</v>
      </c>
      <c r="H7" s="111" t="s">
        <v>90</v>
      </c>
      <c r="I7" s="111">
        <v>9</v>
      </c>
    </row>
    <row r="8" ht="19.5" customHeight="1" spans="1:9">
      <c r="A8" s="113"/>
      <c r="B8" s="114"/>
      <c r="C8" s="114"/>
      <c r="D8" s="115"/>
      <c r="E8" s="70"/>
      <c r="F8" s="112"/>
      <c r="G8" s="116"/>
      <c r="H8" s="117"/>
      <c r="I8" s="117"/>
    </row>
    <row r="9" ht="19.5" customHeight="1" spans="1:9">
      <c r="A9" s="118" t="s">
        <v>56</v>
      </c>
      <c r="B9" s="119"/>
      <c r="C9" s="119"/>
      <c r="D9" s="120"/>
      <c r="E9" s="121"/>
      <c r="F9" s="121"/>
      <c r="G9" s="116"/>
      <c r="H9" s="117"/>
      <c r="I9" s="117"/>
    </row>
    <row r="10" customHeight="1" spans="1:1">
      <c r="A10" s="88" t="s">
        <v>362</v>
      </c>
    </row>
  </sheetData>
  <mergeCells count="11">
    <mergeCell ref="A2:I2"/>
    <mergeCell ref="A3:I3"/>
    <mergeCell ref="A4:C4"/>
    <mergeCell ref="G5:I5"/>
    <mergeCell ref="A9:F9"/>
    <mergeCell ref="A5:A6"/>
    <mergeCell ref="B5:B6"/>
    <mergeCell ref="C5:C6"/>
    <mergeCell ref="D5:D6"/>
    <mergeCell ref="E5:E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view="pageBreakPreview" zoomScaleNormal="100" workbookViewId="0">
      <selection activeCell="C22" sqref="C22"/>
    </sheetView>
  </sheetViews>
  <sheetFormatPr defaultColWidth="9.13333333333333" defaultRowHeight="12.75"/>
  <cols>
    <col min="1" max="1" width="29" style="76"/>
    <col min="2" max="2" width="18.7083333333333" style="76" customWidth="1"/>
    <col min="3" max="3" width="23.1083333333333" style="76" customWidth="1"/>
    <col min="4" max="4" width="16.2166666666667" style="76" customWidth="1"/>
    <col min="5" max="5" width="16.8916666666667" style="76" customWidth="1"/>
    <col min="6" max="6" width="19.8916666666667" style="76" customWidth="1"/>
    <col min="7" max="7" width="18.3333333333333" style="76" customWidth="1"/>
    <col min="8" max="8" width="14.6666666666667" style="76" customWidth="1"/>
    <col min="9" max="9" width="19.4416666666667" style="76" customWidth="1"/>
    <col min="10" max="10" width="19.5583333333333" style="76" customWidth="1"/>
    <col min="11" max="11" width="18.2166666666667" style="76" customWidth="1"/>
    <col min="12" max="16384" width="9.13333333333333" style="76"/>
  </cols>
  <sheetData>
    <row r="1" spans="1:11">
      <c r="A1" s="77"/>
      <c r="B1" s="77"/>
      <c r="C1" s="77"/>
      <c r="D1" s="77"/>
      <c r="E1" s="77"/>
      <c r="F1" s="77"/>
      <c r="G1" s="77"/>
      <c r="H1" s="77"/>
      <c r="I1" s="77"/>
      <c r="J1" s="77"/>
      <c r="K1" s="46" t="s">
        <v>363</v>
      </c>
    </row>
    <row r="2" ht="28.5" spans="1:11">
      <c r="A2" s="78" t="s">
        <v>364</v>
      </c>
      <c r="B2" s="78"/>
      <c r="C2" s="78"/>
      <c r="D2" s="78"/>
      <c r="E2" s="78"/>
      <c r="F2" s="78"/>
      <c r="G2" s="78"/>
      <c r="H2" s="78"/>
      <c r="I2" s="78"/>
      <c r="J2" s="78"/>
      <c r="K2" s="78"/>
    </row>
    <row r="3" ht="13.5" spans="1:11">
      <c r="A3" s="79" t="s">
        <v>365</v>
      </c>
      <c r="B3" s="79"/>
      <c r="C3" s="77"/>
      <c r="D3" s="77"/>
      <c r="E3" s="77"/>
      <c r="F3" s="77"/>
      <c r="G3" s="77"/>
      <c r="H3" s="77"/>
      <c r="I3" s="77"/>
      <c r="J3" s="77"/>
      <c r="K3" s="91" t="s">
        <v>2</v>
      </c>
    </row>
    <row r="4" ht="14.25" spans="1:11">
      <c r="A4" s="80" t="s">
        <v>257</v>
      </c>
      <c r="B4" s="80" t="s">
        <v>194</v>
      </c>
      <c r="C4" s="80" t="s">
        <v>258</v>
      </c>
      <c r="D4" s="80" t="s">
        <v>195</v>
      </c>
      <c r="E4" s="80" t="s">
        <v>196</v>
      </c>
      <c r="F4" s="81" t="s">
        <v>259</v>
      </c>
      <c r="G4" s="81" t="s">
        <v>260</v>
      </c>
      <c r="H4" s="81" t="s">
        <v>56</v>
      </c>
      <c r="I4" s="86" t="s">
        <v>366</v>
      </c>
      <c r="J4" s="86"/>
      <c r="K4" s="87"/>
    </row>
    <row r="5" ht="13.5" spans="1:11">
      <c r="A5" s="82"/>
      <c r="B5" s="82"/>
      <c r="C5" s="82"/>
      <c r="D5" s="82"/>
      <c r="E5" s="82"/>
      <c r="F5" s="81"/>
      <c r="G5" s="81"/>
      <c r="H5" s="81"/>
      <c r="I5" s="92" t="s">
        <v>59</v>
      </c>
      <c r="J5" s="93" t="s">
        <v>60</v>
      </c>
      <c r="K5" s="93" t="s">
        <v>61</v>
      </c>
    </row>
    <row r="6" ht="14.25" spans="1:11">
      <c r="A6" s="81">
        <v>1</v>
      </c>
      <c r="B6" s="81">
        <v>2</v>
      </c>
      <c r="C6" s="81">
        <v>3</v>
      </c>
      <c r="D6" s="81">
        <v>4</v>
      </c>
      <c r="E6" s="81">
        <v>5</v>
      </c>
      <c r="F6" s="81">
        <v>6</v>
      </c>
      <c r="G6" s="81">
        <v>7</v>
      </c>
      <c r="H6" s="81">
        <v>8</v>
      </c>
      <c r="I6" s="81">
        <v>9</v>
      </c>
      <c r="J6" s="81">
        <v>10</v>
      </c>
      <c r="K6" s="81">
        <v>11</v>
      </c>
    </row>
    <row r="7" ht="14.25" spans="1:11">
      <c r="A7" s="83"/>
      <c r="B7" s="83"/>
      <c r="C7" s="83"/>
      <c r="D7" s="83"/>
      <c r="E7" s="83"/>
      <c r="F7" s="83"/>
      <c r="G7" s="83"/>
      <c r="H7" s="83"/>
      <c r="I7" s="81"/>
      <c r="J7" s="81"/>
      <c r="K7" s="81"/>
    </row>
    <row r="8" ht="14.25" spans="1:11">
      <c r="A8" s="84"/>
      <c r="B8" s="84"/>
      <c r="C8" s="84"/>
      <c r="D8" s="84"/>
      <c r="E8" s="84"/>
      <c r="F8" s="84"/>
      <c r="G8" s="84"/>
      <c r="H8" s="84"/>
      <c r="I8" s="81"/>
      <c r="J8" s="81"/>
      <c r="K8" s="81"/>
    </row>
    <row r="9" ht="14.25" spans="1:11">
      <c r="A9" s="85" t="s">
        <v>56</v>
      </c>
      <c r="B9" s="86"/>
      <c r="C9" s="86"/>
      <c r="D9" s="86"/>
      <c r="E9" s="86"/>
      <c r="F9" s="86"/>
      <c r="G9" s="87"/>
      <c r="H9" s="84"/>
      <c r="I9" s="81"/>
      <c r="J9" s="81"/>
      <c r="K9" s="81"/>
    </row>
    <row r="10" ht="14.25" spans="1:11">
      <c r="A10" s="88" t="s">
        <v>367</v>
      </c>
      <c r="B10" s="89"/>
      <c r="C10" s="89"/>
      <c r="D10" s="89"/>
      <c r="E10" s="89"/>
      <c r="F10" s="89"/>
      <c r="G10" s="89"/>
      <c r="H10" s="90"/>
      <c r="I10" s="89"/>
      <c r="J10" s="89"/>
      <c r="K10" s="89"/>
    </row>
  </sheetData>
  <mergeCells count="11">
    <mergeCell ref="A2:K2"/>
    <mergeCell ref="I4:K4"/>
    <mergeCell ref="A9:G9"/>
    <mergeCell ref="A4:A5"/>
    <mergeCell ref="B4:B5"/>
    <mergeCell ref="C4:C5"/>
    <mergeCell ref="D4:D5"/>
    <mergeCell ref="E4:E5"/>
    <mergeCell ref="F4:F5"/>
    <mergeCell ref="G4:G5"/>
    <mergeCell ref="H4:H5"/>
  </mergeCells>
  <pageMargins left="0.75" right="0.75" top="1" bottom="1" header="0.5" footer="0.5"/>
  <pageSetup paperSize="9" scale="62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1"/>
  <sheetViews>
    <sheetView showZeros="0" workbookViewId="0">
      <pane ySplit="1" topLeftCell="A2" activePane="bottomLeft" state="frozen"/>
      <selection/>
      <selection pane="bottomLeft" activeCell="F16" sqref="F16"/>
    </sheetView>
  </sheetViews>
  <sheetFormatPr defaultColWidth="9.13333333333333" defaultRowHeight="14.25" customHeight="1" outlineLevelCol="6"/>
  <cols>
    <col min="1" max="1" width="35.2833333333333" customWidth="1"/>
    <col min="2" max="4" width="28" customWidth="1"/>
    <col min="5" max="7" width="23.8583333333333" customWidth="1"/>
  </cols>
  <sheetData>
    <row r="1" customHeight="1" spans="1:7">
      <c r="A1" s="50"/>
      <c r="B1" s="50"/>
      <c r="C1" s="50"/>
      <c r="D1" s="50"/>
      <c r="E1" s="50"/>
      <c r="F1" s="50"/>
      <c r="G1" s="50"/>
    </row>
    <row r="2" ht="13.5" customHeight="1" spans="4:7">
      <c r="D2" s="51"/>
      <c r="G2" s="52" t="s">
        <v>368</v>
      </c>
    </row>
    <row r="3" ht="41.25" customHeight="1" spans="1:7">
      <c r="A3" s="53" t="str">
        <f>"2025"&amp;"年部门项目中期规划预算表"</f>
        <v>2025年部门项目中期规划预算表</v>
      </c>
      <c r="B3" s="53"/>
      <c r="C3" s="53"/>
      <c r="D3" s="53"/>
      <c r="E3" s="53"/>
      <c r="F3" s="53"/>
      <c r="G3" s="53"/>
    </row>
    <row r="4" ht="13.5" customHeight="1" spans="1:7">
      <c r="A4" s="54" t="str">
        <f>"单位名称："&amp;"昆明市东川区拖布卡镇中心学校"</f>
        <v>单位名称：昆明市东川区拖布卡镇中心学校</v>
      </c>
      <c r="B4" s="55"/>
      <c r="C4" s="55"/>
      <c r="D4" s="55"/>
      <c r="E4" s="56"/>
      <c r="F4" s="56"/>
      <c r="G4" s="57" t="s">
        <v>2</v>
      </c>
    </row>
    <row r="5" ht="21.75" customHeight="1" spans="1:7">
      <c r="A5" s="58" t="s">
        <v>258</v>
      </c>
      <c r="B5" s="58" t="s">
        <v>257</v>
      </c>
      <c r="C5" s="58" t="s">
        <v>194</v>
      </c>
      <c r="D5" s="59" t="s">
        <v>369</v>
      </c>
      <c r="E5" s="60" t="s">
        <v>59</v>
      </c>
      <c r="F5" s="61"/>
      <c r="G5" s="62"/>
    </row>
    <row r="6" ht="21.75" customHeight="1" spans="1:7">
      <c r="A6" s="63"/>
      <c r="B6" s="63"/>
      <c r="C6" s="63"/>
      <c r="D6" s="64"/>
      <c r="E6" s="65" t="str">
        <f>"2025"&amp;"年"</f>
        <v>2025年</v>
      </c>
      <c r="F6" s="59" t="str">
        <f>("2025"+1)&amp;"年"</f>
        <v>2026年</v>
      </c>
      <c r="G6" s="59" t="str">
        <f>("2025"+2)&amp;"年"</f>
        <v>2027年</v>
      </c>
    </row>
    <row r="7" ht="40.5" customHeight="1" spans="1:7">
      <c r="A7" s="66"/>
      <c r="B7" s="66"/>
      <c r="C7" s="66"/>
      <c r="D7" s="67"/>
      <c r="E7" s="68"/>
      <c r="F7" s="67" t="s">
        <v>58</v>
      </c>
      <c r="G7" s="67"/>
    </row>
    <row r="8" ht="15" customHeight="1" spans="1:7">
      <c r="A8" s="69">
        <v>1</v>
      </c>
      <c r="B8" s="69">
        <v>2</v>
      </c>
      <c r="C8" s="69">
        <v>3</v>
      </c>
      <c r="D8" s="69">
        <v>4</v>
      </c>
      <c r="E8" s="69">
        <v>5</v>
      </c>
      <c r="F8" s="69">
        <v>6</v>
      </c>
      <c r="G8" s="69">
        <v>7</v>
      </c>
    </row>
    <row r="9" ht="17.25" customHeight="1" spans="1:7">
      <c r="A9" s="70" t="s">
        <v>71</v>
      </c>
      <c r="B9" s="71"/>
      <c r="C9" s="71"/>
      <c r="D9" s="70"/>
      <c r="E9" s="72">
        <v>700000</v>
      </c>
      <c r="F9" s="72">
        <v>700000</v>
      </c>
      <c r="G9" s="72">
        <v>700000</v>
      </c>
    </row>
    <row r="10" ht="18.75" customHeight="1" spans="1:7">
      <c r="A10" s="70"/>
      <c r="B10" s="70" t="s">
        <v>370</v>
      </c>
      <c r="C10" s="70" t="s">
        <v>265</v>
      </c>
      <c r="D10" s="70" t="s">
        <v>371</v>
      </c>
      <c r="E10" s="72">
        <v>700000</v>
      </c>
      <c r="F10" s="72">
        <v>700000</v>
      </c>
      <c r="G10" s="72">
        <v>700000</v>
      </c>
    </row>
    <row r="11" ht="18.75" customHeight="1" spans="1:7">
      <c r="A11" s="73" t="s">
        <v>56</v>
      </c>
      <c r="B11" s="74" t="s">
        <v>372</v>
      </c>
      <c r="C11" s="74"/>
      <c r="D11" s="75"/>
      <c r="E11" s="72">
        <v>700000</v>
      </c>
      <c r="F11" s="72">
        <v>700000</v>
      </c>
      <c r="G11" s="72">
        <v>700000</v>
      </c>
    </row>
  </sheetData>
  <mergeCells count="11">
    <mergeCell ref="A3:G3"/>
    <mergeCell ref="A4:D4"/>
    <mergeCell ref="E5:G5"/>
    <mergeCell ref="A11:D11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zoomScaleSheetLayoutView="90" workbookViewId="0">
      <selection activeCell="L9" sqref="L9"/>
    </sheetView>
  </sheetViews>
  <sheetFormatPr defaultColWidth="10.125" defaultRowHeight="13.5"/>
  <cols>
    <col min="1" max="1" width="17.2833333333333" style="1" customWidth="1"/>
    <col min="2" max="2" width="29.6" style="1" customWidth="1"/>
    <col min="3" max="3" width="17.425" style="1" customWidth="1"/>
    <col min="4" max="4" width="16.425" style="1" customWidth="1"/>
    <col min="5" max="5" width="18.125" style="1" customWidth="1"/>
    <col min="6" max="6" width="10.425" style="1" customWidth="1"/>
    <col min="7" max="7" width="10.2833333333333" style="1" customWidth="1"/>
    <col min="8" max="8" width="17.7083333333333" style="1" customWidth="1"/>
    <col min="9" max="9" width="12" style="1" customWidth="1"/>
    <col min="10" max="10" width="27.4083333333333" style="1" customWidth="1"/>
    <col min="11" max="16384" width="10.125" style="1"/>
  </cols>
  <sheetData>
    <row r="1" s="1" customFormat="1" spans="10:10">
      <c r="J1" s="46" t="s">
        <v>373</v>
      </c>
    </row>
    <row r="2" s="1" customFormat="1" ht="35" customHeight="1" spans="1:10">
      <c r="A2" s="5" t="s">
        <v>374</v>
      </c>
      <c r="B2" s="5"/>
      <c r="C2" s="5"/>
      <c r="D2" s="5"/>
      <c r="E2" s="5"/>
      <c r="F2" s="5"/>
      <c r="G2" s="5"/>
      <c r="H2" s="5"/>
      <c r="I2" s="5"/>
      <c r="J2" s="5"/>
    </row>
    <row r="3" s="2" customFormat="1" ht="17.25" customHeight="1" spans="1:10">
      <c r="A3" s="6" t="s">
        <v>365</v>
      </c>
      <c r="B3" s="6"/>
      <c r="C3" s="7"/>
      <c r="D3" s="8"/>
      <c r="E3" s="8"/>
      <c r="F3" s="8"/>
      <c r="G3" s="8"/>
      <c r="H3" s="8"/>
      <c r="I3" s="8"/>
      <c r="J3" s="263" t="s">
        <v>2</v>
      </c>
    </row>
    <row r="4" s="2" customFormat="1" ht="30" customHeight="1" spans="1:10">
      <c r="A4" s="9" t="s">
        <v>375</v>
      </c>
      <c r="B4" s="10">
        <v>105010</v>
      </c>
      <c r="C4" s="11"/>
      <c r="D4" s="11"/>
      <c r="E4" s="12"/>
      <c r="F4" s="13" t="s">
        <v>376</v>
      </c>
      <c r="G4" s="12"/>
      <c r="H4" s="14" t="s">
        <v>71</v>
      </c>
      <c r="I4" s="11"/>
      <c r="J4" s="12"/>
    </row>
    <row r="5" s="1" customFormat="1" ht="32.1" customHeight="1" spans="1:10">
      <c r="A5" s="15" t="s">
        <v>377</v>
      </c>
      <c r="B5" s="15"/>
      <c r="C5" s="15"/>
      <c r="D5" s="15"/>
      <c r="E5" s="15"/>
      <c r="F5" s="15"/>
      <c r="G5" s="15"/>
      <c r="H5" s="15"/>
      <c r="I5" s="15"/>
      <c r="J5" s="15" t="s">
        <v>378</v>
      </c>
    </row>
    <row r="6" s="1" customFormat="1" ht="48" customHeight="1" spans="1:10">
      <c r="A6" s="15" t="s">
        <v>379</v>
      </c>
      <c r="B6" s="16" t="s">
        <v>380</v>
      </c>
      <c r="C6" s="17" t="s">
        <v>381</v>
      </c>
      <c r="D6" s="17"/>
      <c r="E6" s="17"/>
      <c r="F6" s="17"/>
      <c r="G6" s="17"/>
      <c r="H6" s="17"/>
      <c r="I6" s="17"/>
      <c r="J6" s="48" t="s">
        <v>382</v>
      </c>
    </row>
    <row r="7" s="1" customFormat="1" ht="46" customHeight="1" spans="1:10">
      <c r="A7" s="15"/>
      <c r="B7" s="18" t="s">
        <v>383</v>
      </c>
      <c r="C7" s="17" t="s">
        <v>384</v>
      </c>
      <c r="D7" s="17"/>
      <c r="E7" s="17"/>
      <c r="F7" s="17"/>
      <c r="G7" s="17"/>
      <c r="H7" s="17"/>
      <c r="I7" s="17"/>
      <c r="J7" s="48" t="s">
        <v>385</v>
      </c>
    </row>
    <row r="8" s="1" customFormat="1" ht="76" customHeight="1" spans="1:10">
      <c r="A8" s="16" t="s">
        <v>386</v>
      </c>
      <c r="B8" s="19" t="s">
        <v>387</v>
      </c>
      <c r="C8" s="20" t="s">
        <v>388</v>
      </c>
      <c r="D8" s="20"/>
      <c r="E8" s="20"/>
      <c r="F8" s="20"/>
      <c r="G8" s="20"/>
      <c r="H8" s="20"/>
      <c r="I8" s="20"/>
      <c r="J8" s="49" t="s">
        <v>389</v>
      </c>
    </row>
    <row r="9" s="1" customFormat="1" ht="24" customHeight="1" spans="1:10">
      <c r="A9" s="21" t="s">
        <v>390</v>
      </c>
      <c r="B9" s="21"/>
      <c r="C9" s="21"/>
      <c r="D9" s="21"/>
      <c r="E9" s="21"/>
      <c r="F9" s="21"/>
      <c r="G9" s="21"/>
      <c r="H9" s="21"/>
      <c r="I9" s="21"/>
      <c r="J9" s="21"/>
    </row>
    <row r="10" s="1" customFormat="1" ht="32.1" customHeight="1" spans="1:10">
      <c r="A10" s="22" t="s">
        <v>391</v>
      </c>
      <c r="B10" s="23"/>
      <c r="C10" s="24" t="s">
        <v>377</v>
      </c>
      <c r="D10" s="25"/>
      <c r="E10" s="25"/>
      <c r="F10" s="25"/>
      <c r="G10" s="26"/>
      <c r="H10" s="15" t="s">
        <v>392</v>
      </c>
      <c r="I10" s="15"/>
      <c r="J10" s="15"/>
    </row>
    <row r="11" s="1" customFormat="1" ht="23" customHeight="1" spans="1:10">
      <c r="A11" s="27"/>
      <c r="B11" s="28"/>
      <c r="C11" s="29"/>
      <c r="D11" s="30"/>
      <c r="E11" s="30"/>
      <c r="F11" s="30"/>
      <c r="G11" s="31"/>
      <c r="H11" s="16" t="s">
        <v>393</v>
      </c>
      <c r="I11" s="16" t="s">
        <v>394</v>
      </c>
      <c r="J11" s="16" t="s">
        <v>395</v>
      </c>
    </row>
    <row r="12" s="1" customFormat="1" ht="23" customHeight="1" spans="1:10">
      <c r="A12" s="32" t="s">
        <v>99</v>
      </c>
      <c r="B12" s="33"/>
      <c r="C12" s="34" t="s">
        <v>396</v>
      </c>
      <c r="D12" s="35"/>
      <c r="E12" s="35"/>
      <c r="F12" s="35"/>
      <c r="G12" s="36"/>
      <c r="H12" s="37">
        <v>19577751.6</v>
      </c>
      <c r="I12" s="37">
        <f>H12</f>
        <v>19577751.6</v>
      </c>
      <c r="J12" s="16"/>
    </row>
    <row r="13" s="1" customFormat="1" ht="23" customHeight="1" spans="1:10">
      <c r="A13" s="32" t="s">
        <v>109</v>
      </c>
      <c r="B13" s="33"/>
      <c r="C13" s="34" t="s">
        <v>397</v>
      </c>
      <c r="D13" s="35"/>
      <c r="E13" s="35"/>
      <c r="F13" s="35"/>
      <c r="G13" s="36"/>
      <c r="H13" s="38">
        <v>3604654</v>
      </c>
      <c r="I13" s="38">
        <v>3604654</v>
      </c>
      <c r="J13" s="16"/>
    </row>
    <row r="14" s="1" customFormat="1" ht="23" customHeight="1" spans="1:10">
      <c r="A14" s="32" t="s">
        <v>123</v>
      </c>
      <c r="B14" s="33"/>
      <c r="C14" s="34" t="s">
        <v>398</v>
      </c>
      <c r="D14" s="35"/>
      <c r="E14" s="35"/>
      <c r="F14" s="35"/>
      <c r="G14" s="36"/>
      <c r="H14" s="38">
        <v>2343163</v>
      </c>
      <c r="I14" s="38">
        <v>2343163</v>
      </c>
      <c r="J14" s="16"/>
    </row>
    <row r="15" s="1" customFormat="1" ht="23" customHeight="1" spans="1:10">
      <c r="A15" s="32" t="s">
        <v>138</v>
      </c>
      <c r="B15" s="33"/>
      <c r="C15" s="34" t="s">
        <v>399</v>
      </c>
      <c r="D15" s="35"/>
      <c r="E15" s="35"/>
      <c r="F15" s="35"/>
      <c r="G15" s="36"/>
      <c r="H15" s="38">
        <v>1922163</v>
      </c>
      <c r="I15" s="38">
        <v>1922163</v>
      </c>
      <c r="J15" s="16"/>
    </row>
    <row r="16" s="1" customFormat="1" ht="23" customHeight="1" spans="1:10">
      <c r="A16" s="32" t="s">
        <v>400</v>
      </c>
      <c r="B16" s="33"/>
      <c r="C16" s="34"/>
      <c r="D16" s="35"/>
      <c r="E16" s="35"/>
      <c r="F16" s="35"/>
      <c r="G16" s="36"/>
      <c r="H16" s="38">
        <f>SUM(H12:H15)</f>
        <v>27447731.6</v>
      </c>
      <c r="I16" s="38">
        <f>SUM(I12:I15)</f>
        <v>27447731.6</v>
      </c>
      <c r="J16" s="37">
        <v>0</v>
      </c>
    </row>
    <row r="17" s="1" customFormat="1" ht="27" customHeight="1" spans="1:10">
      <c r="A17" s="39" t="s">
        <v>401</v>
      </c>
      <c r="B17" s="39"/>
      <c r="C17" s="39"/>
      <c r="D17" s="39"/>
      <c r="E17" s="39"/>
      <c r="F17" s="39"/>
      <c r="G17" s="39"/>
      <c r="H17" s="39"/>
      <c r="I17" s="39"/>
      <c r="J17" s="39"/>
    </row>
    <row r="18" s="1" customFormat="1" ht="32.1" customHeight="1" spans="1:10">
      <c r="A18" s="40" t="s">
        <v>402</v>
      </c>
      <c r="B18" s="40"/>
      <c r="C18" s="40"/>
      <c r="D18" s="40"/>
      <c r="E18" s="40"/>
      <c r="F18" s="40"/>
      <c r="G18" s="40"/>
      <c r="H18" s="41" t="s">
        <v>403</v>
      </c>
      <c r="I18" s="42" t="s">
        <v>284</v>
      </c>
      <c r="J18" s="41" t="s">
        <v>404</v>
      </c>
    </row>
    <row r="19" s="3" customFormat="1" ht="32.1" customHeight="1" spans="1:10">
      <c r="A19" s="42" t="s">
        <v>277</v>
      </c>
      <c r="B19" s="42" t="s">
        <v>405</v>
      </c>
      <c r="C19" s="41" t="s">
        <v>279</v>
      </c>
      <c r="D19" s="41" t="s">
        <v>280</v>
      </c>
      <c r="E19" s="41" t="s">
        <v>281</v>
      </c>
      <c r="F19" s="43" t="s">
        <v>282</v>
      </c>
      <c r="G19" s="43" t="s">
        <v>283</v>
      </c>
      <c r="H19" s="41"/>
      <c r="I19" s="42"/>
      <c r="J19" s="41"/>
    </row>
    <row r="20" s="4" customFormat="1" ht="32.1" customHeight="1" spans="1:10">
      <c r="A20" s="44" t="s">
        <v>286</v>
      </c>
      <c r="B20" s="44" t="s">
        <v>406</v>
      </c>
      <c r="C20" s="44" t="s">
        <v>407</v>
      </c>
      <c r="D20" s="44"/>
      <c r="E20" s="44" t="s">
        <v>408</v>
      </c>
      <c r="F20" s="45" t="s">
        <v>409</v>
      </c>
      <c r="G20" s="45" t="s">
        <v>410</v>
      </c>
      <c r="H20" s="45" t="s">
        <v>411</v>
      </c>
      <c r="I20" s="45" t="s">
        <v>412</v>
      </c>
      <c r="J20" s="45" t="s">
        <v>413</v>
      </c>
    </row>
  </sheetData>
  <mergeCells count="29">
    <mergeCell ref="A2:J2"/>
    <mergeCell ref="A3:C3"/>
    <mergeCell ref="B4:E4"/>
    <mergeCell ref="F4:G4"/>
    <mergeCell ref="H4:J4"/>
    <mergeCell ref="A5:I5"/>
    <mergeCell ref="C6:I6"/>
    <mergeCell ref="C7:I7"/>
    <mergeCell ref="C8:I8"/>
    <mergeCell ref="A9:J9"/>
    <mergeCell ref="H10:J10"/>
    <mergeCell ref="A12:B12"/>
    <mergeCell ref="C12:G12"/>
    <mergeCell ref="A13:B13"/>
    <mergeCell ref="C13:G13"/>
    <mergeCell ref="A14:B14"/>
    <mergeCell ref="C14:G14"/>
    <mergeCell ref="A15:B15"/>
    <mergeCell ref="C15:G15"/>
    <mergeCell ref="A16:B16"/>
    <mergeCell ref="C16:G16"/>
    <mergeCell ref="A17:J17"/>
    <mergeCell ref="A18:G18"/>
    <mergeCell ref="A6:A7"/>
    <mergeCell ref="H18:H19"/>
    <mergeCell ref="I18:I19"/>
    <mergeCell ref="J18:J19"/>
    <mergeCell ref="A10:B11"/>
    <mergeCell ref="C10:G11"/>
  </mergeCells>
  <pageMargins left="0.75" right="1.0625" top="1" bottom="1" header="0.5" footer="0.5"/>
  <pageSetup paperSize="9" scale="74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0"/>
  <sheetViews>
    <sheetView showGridLines="0" showZeros="0" workbookViewId="0">
      <pane ySplit="1" topLeftCell="A2" activePane="bottomLeft" state="frozen"/>
      <selection/>
      <selection pane="bottomLeft" activeCell="A1" sqref="A1"/>
    </sheetView>
  </sheetViews>
  <sheetFormatPr defaultColWidth="8.575" defaultRowHeight="12.75" customHeight="1"/>
  <cols>
    <col min="1" max="1" width="15.8916666666667" customWidth="1"/>
    <col min="2" max="2" width="35" customWidth="1"/>
    <col min="3" max="19" width="22" customWidth="1"/>
  </cols>
  <sheetData>
    <row r="1" customHeight="1" spans="1:19">
      <c r="A1" s="50"/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</row>
    <row r="2" ht="17.25" customHeight="1" spans="1:1">
      <c r="A2" s="122" t="s">
        <v>53</v>
      </c>
    </row>
    <row r="3" ht="41.25" customHeight="1" spans="1:1">
      <c r="A3" s="97" t="str">
        <f>"2025"&amp;"年部门收入预算表"</f>
        <v>2025年部门收入预算表</v>
      </c>
    </row>
    <row r="4" ht="17.25" customHeight="1" spans="1:19">
      <c r="A4" s="100" t="str">
        <f>"单位名称："&amp;"昆明市东川区拖布卡镇中心学校"</f>
        <v>单位名称：昆明市东川区拖布卡镇中心学校</v>
      </c>
      <c r="S4" s="102" t="s">
        <v>2</v>
      </c>
    </row>
    <row r="5" ht="21.75" customHeight="1" spans="1:19">
      <c r="A5" s="248" t="s">
        <v>54</v>
      </c>
      <c r="B5" s="249" t="s">
        <v>55</v>
      </c>
      <c r="C5" s="249" t="s">
        <v>56</v>
      </c>
      <c r="D5" s="250" t="s">
        <v>57</v>
      </c>
      <c r="E5" s="250"/>
      <c r="F5" s="250"/>
      <c r="G5" s="250"/>
      <c r="H5" s="250"/>
      <c r="I5" s="191"/>
      <c r="J5" s="250"/>
      <c r="K5" s="250"/>
      <c r="L5" s="250"/>
      <c r="M5" s="250"/>
      <c r="N5" s="256"/>
      <c r="O5" s="250" t="s">
        <v>46</v>
      </c>
      <c r="P5" s="250"/>
      <c r="Q5" s="250"/>
      <c r="R5" s="250"/>
      <c r="S5" s="256"/>
    </row>
    <row r="6" ht="27" customHeight="1" spans="1:19">
      <c r="A6" s="251"/>
      <c r="B6" s="252"/>
      <c r="C6" s="252"/>
      <c r="D6" s="252" t="s">
        <v>58</v>
      </c>
      <c r="E6" s="252" t="s">
        <v>59</v>
      </c>
      <c r="F6" s="252" t="s">
        <v>60</v>
      </c>
      <c r="G6" s="252" t="s">
        <v>61</v>
      </c>
      <c r="H6" s="252" t="s">
        <v>62</v>
      </c>
      <c r="I6" s="257" t="s">
        <v>63</v>
      </c>
      <c r="J6" s="258"/>
      <c r="K6" s="258"/>
      <c r="L6" s="258"/>
      <c r="M6" s="258"/>
      <c r="N6" s="259"/>
      <c r="O6" s="252" t="s">
        <v>58</v>
      </c>
      <c r="P6" s="252" t="s">
        <v>59</v>
      </c>
      <c r="Q6" s="252" t="s">
        <v>60</v>
      </c>
      <c r="R6" s="252" t="s">
        <v>61</v>
      </c>
      <c r="S6" s="252" t="s">
        <v>64</v>
      </c>
    </row>
    <row r="7" ht="30" customHeight="1" spans="1:19">
      <c r="A7" s="253"/>
      <c r="B7" s="164"/>
      <c r="C7" s="174"/>
      <c r="D7" s="174"/>
      <c r="E7" s="174"/>
      <c r="F7" s="174"/>
      <c r="G7" s="174"/>
      <c r="H7" s="174"/>
      <c r="I7" s="128" t="s">
        <v>58</v>
      </c>
      <c r="J7" s="259" t="s">
        <v>65</v>
      </c>
      <c r="K7" s="259" t="s">
        <v>66</v>
      </c>
      <c r="L7" s="259" t="s">
        <v>67</v>
      </c>
      <c r="M7" s="259" t="s">
        <v>68</v>
      </c>
      <c r="N7" s="259" t="s">
        <v>69</v>
      </c>
      <c r="O7" s="260"/>
      <c r="P7" s="260"/>
      <c r="Q7" s="260"/>
      <c r="R7" s="260"/>
      <c r="S7" s="174"/>
    </row>
    <row r="8" ht="15" customHeight="1" spans="1:19">
      <c r="A8" s="254">
        <v>1</v>
      </c>
      <c r="B8" s="254">
        <v>2</v>
      </c>
      <c r="C8" s="254">
        <v>3</v>
      </c>
      <c r="D8" s="254">
        <v>4</v>
      </c>
      <c r="E8" s="254">
        <v>5</v>
      </c>
      <c r="F8" s="254">
        <v>6</v>
      </c>
      <c r="G8" s="254">
        <v>7</v>
      </c>
      <c r="H8" s="254">
        <v>8</v>
      </c>
      <c r="I8" s="128">
        <v>9</v>
      </c>
      <c r="J8" s="254">
        <v>10</v>
      </c>
      <c r="K8" s="254">
        <v>11</v>
      </c>
      <c r="L8" s="254">
        <v>12</v>
      </c>
      <c r="M8" s="254">
        <v>13</v>
      </c>
      <c r="N8" s="254">
        <v>14</v>
      </c>
      <c r="O8" s="254">
        <v>15</v>
      </c>
      <c r="P8" s="254">
        <v>16</v>
      </c>
      <c r="Q8" s="254">
        <v>17</v>
      </c>
      <c r="R8" s="254">
        <v>18</v>
      </c>
      <c r="S8" s="254">
        <v>19</v>
      </c>
    </row>
    <row r="9" ht="18" customHeight="1" spans="1:19">
      <c r="A9" s="70" t="s">
        <v>70</v>
      </c>
      <c r="B9" s="70" t="s">
        <v>71</v>
      </c>
      <c r="C9" s="139">
        <v>27449731.6</v>
      </c>
      <c r="D9" s="139">
        <v>27449731.6</v>
      </c>
      <c r="E9" s="139">
        <v>26947731.6</v>
      </c>
      <c r="F9" s="139"/>
      <c r="G9" s="139"/>
      <c r="H9" s="139"/>
      <c r="I9" s="139">
        <v>502000</v>
      </c>
      <c r="J9" s="139"/>
      <c r="K9" s="139"/>
      <c r="L9" s="139"/>
      <c r="M9" s="139"/>
      <c r="N9" s="139">
        <v>502000</v>
      </c>
      <c r="O9" s="139"/>
      <c r="P9" s="139"/>
      <c r="Q9" s="139"/>
      <c r="R9" s="139"/>
      <c r="S9" s="139"/>
    </row>
    <row r="10" ht="18" customHeight="1" spans="1:19">
      <c r="A10" s="105" t="s">
        <v>56</v>
      </c>
      <c r="B10" s="255"/>
      <c r="C10" s="139">
        <v>27449731.6</v>
      </c>
      <c r="D10" s="139">
        <v>27449731.6</v>
      </c>
      <c r="E10" s="139">
        <v>26947731.6</v>
      </c>
      <c r="F10" s="139"/>
      <c r="G10" s="139"/>
      <c r="H10" s="139"/>
      <c r="I10" s="139">
        <v>502000</v>
      </c>
      <c r="J10" s="139"/>
      <c r="K10" s="139"/>
      <c r="L10" s="139"/>
      <c r="M10" s="139"/>
      <c r="N10" s="139">
        <v>502000</v>
      </c>
      <c r="O10" s="139"/>
      <c r="P10" s="139"/>
      <c r="Q10" s="139"/>
      <c r="R10" s="139"/>
      <c r="S10" s="139"/>
    </row>
  </sheetData>
  <mergeCells count="20">
    <mergeCell ref="A2:S2"/>
    <mergeCell ref="A3:S3"/>
    <mergeCell ref="A4:B4"/>
    <mergeCell ref="D5:N5"/>
    <mergeCell ref="O5:S5"/>
    <mergeCell ref="I6:N6"/>
    <mergeCell ref="A10:B10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31"/>
  <sheetViews>
    <sheetView showGridLines="0" showZeros="0" workbookViewId="0">
      <pane ySplit="1" topLeftCell="A5" activePane="bottomLeft" state="frozen"/>
      <selection/>
      <selection pane="bottomLeft" activeCell="A1" sqref="A1"/>
    </sheetView>
  </sheetViews>
  <sheetFormatPr defaultColWidth="8.575" defaultRowHeight="12.75" customHeight="1"/>
  <cols>
    <col min="1" max="1" width="14.2833333333333" customWidth="1"/>
    <col min="2" max="2" width="37.575" customWidth="1"/>
    <col min="3" max="8" width="24.575" customWidth="1"/>
    <col min="9" max="9" width="26.7083333333333" customWidth="1"/>
    <col min="10" max="11" width="24.4166666666667" customWidth="1"/>
    <col min="12" max="15" width="24.575" customWidth="1"/>
  </cols>
  <sheetData>
    <row r="1" customHeight="1" spans="1:15">
      <c r="A1" s="50"/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</row>
    <row r="2" ht="17.25" customHeight="1" spans="1:1">
      <c r="A2" s="102" t="s">
        <v>72</v>
      </c>
    </row>
    <row r="3" ht="41.25" customHeight="1" spans="1:1">
      <c r="A3" s="97" t="str">
        <f>"2025"&amp;"年部门支出预算表"</f>
        <v>2025年部门支出预算表</v>
      </c>
    </row>
    <row r="4" ht="17.25" customHeight="1" spans="1:15">
      <c r="A4" s="100" t="str">
        <f>"单位名称："&amp;"昆明市东川区拖布卡镇中心学校"</f>
        <v>单位名称：昆明市东川区拖布卡镇中心学校</v>
      </c>
      <c r="O4" s="102" t="s">
        <v>2</v>
      </c>
    </row>
    <row r="5" ht="27" customHeight="1" spans="1:15">
      <c r="A5" s="234" t="s">
        <v>73</v>
      </c>
      <c r="B5" s="234" t="s">
        <v>74</v>
      </c>
      <c r="C5" s="234" t="s">
        <v>56</v>
      </c>
      <c r="D5" s="235" t="s">
        <v>59</v>
      </c>
      <c r="E5" s="236"/>
      <c r="F5" s="237"/>
      <c r="G5" s="238" t="s">
        <v>60</v>
      </c>
      <c r="H5" s="238" t="s">
        <v>61</v>
      </c>
      <c r="I5" s="238" t="s">
        <v>75</v>
      </c>
      <c r="J5" s="235" t="s">
        <v>63</v>
      </c>
      <c r="K5" s="236"/>
      <c r="L5" s="236"/>
      <c r="M5" s="236"/>
      <c r="N5" s="245"/>
      <c r="O5" s="246"/>
    </row>
    <row r="6" ht="42" customHeight="1" spans="1:15">
      <c r="A6" s="239"/>
      <c r="B6" s="239"/>
      <c r="C6" s="240"/>
      <c r="D6" s="241" t="s">
        <v>58</v>
      </c>
      <c r="E6" s="241" t="s">
        <v>76</v>
      </c>
      <c r="F6" s="241" t="s">
        <v>77</v>
      </c>
      <c r="G6" s="240"/>
      <c r="H6" s="240"/>
      <c r="I6" s="247"/>
      <c r="J6" s="241" t="s">
        <v>58</v>
      </c>
      <c r="K6" s="228" t="s">
        <v>78</v>
      </c>
      <c r="L6" s="228" t="s">
        <v>79</v>
      </c>
      <c r="M6" s="228" t="s">
        <v>80</v>
      </c>
      <c r="N6" s="228" t="s">
        <v>81</v>
      </c>
      <c r="O6" s="228" t="s">
        <v>82</v>
      </c>
    </row>
    <row r="7" ht="18" customHeight="1" spans="1:15">
      <c r="A7" s="109" t="s">
        <v>83</v>
      </c>
      <c r="B7" s="109" t="s">
        <v>84</v>
      </c>
      <c r="C7" s="109" t="s">
        <v>85</v>
      </c>
      <c r="D7" s="112" t="s">
        <v>86</v>
      </c>
      <c r="E7" s="112" t="s">
        <v>87</v>
      </c>
      <c r="F7" s="112" t="s">
        <v>88</v>
      </c>
      <c r="G7" s="112" t="s">
        <v>89</v>
      </c>
      <c r="H7" s="112" t="s">
        <v>90</v>
      </c>
      <c r="I7" s="112" t="s">
        <v>91</v>
      </c>
      <c r="J7" s="112" t="s">
        <v>92</v>
      </c>
      <c r="K7" s="112" t="s">
        <v>93</v>
      </c>
      <c r="L7" s="112" t="s">
        <v>94</v>
      </c>
      <c r="M7" s="112" t="s">
        <v>95</v>
      </c>
      <c r="N7" s="109" t="s">
        <v>96</v>
      </c>
      <c r="O7" s="112" t="s">
        <v>97</v>
      </c>
    </row>
    <row r="8" ht="21" customHeight="1" spans="1:15">
      <c r="A8" s="113" t="s">
        <v>98</v>
      </c>
      <c r="B8" s="113" t="s">
        <v>99</v>
      </c>
      <c r="C8" s="139">
        <v>19577751.6</v>
      </c>
      <c r="D8" s="139">
        <v>19077751.6</v>
      </c>
      <c r="E8" s="139">
        <v>18377751.6</v>
      </c>
      <c r="F8" s="139">
        <v>700000</v>
      </c>
      <c r="G8" s="139"/>
      <c r="H8" s="139"/>
      <c r="I8" s="139"/>
      <c r="J8" s="139">
        <v>500000</v>
      </c>
      <c r="K8" s="139"/>
      <c r="L8" s="139"/>
      <c r="M8" s="139"/>
      <c r="N8" s="139"/>
      <c r="O8" s="139">
        <v>500000</v>
      </c>
    </row>
    <row r="9" ht="21" customHeight="1" spans="1:15">
      <c r="A9" s="242" t="s">
        <v>100</v>
      </c>
      <c r="B9" s="242" t="s">
        <v>101</v>
      </c>
      <c r="C9" s="139">
        <v>19577751.6</v>
      </c>
      <c r="D9" s="139">
        <v>19077751.6</v>
      </c>
      <c r="E9" s="139">
        <v>18377751.6</v>
      </c>
      <c r="F9" s="139">
        <v>700000</v>
      </c>
      <c r="G9" s="139"/>
      <c r="H9" s="139"/>
      <c r="I9" s="139"/>
      <c r="J9" s="139">
        <v>500000</v>
      </c>
      <c r="K9" s="139"/>
      <c r="L9" s="139"/>
      <c r="M9" s="139"/>
      <c r="N9" s="139"/>
      <c r="O9" s="139">
        <v>500000</v>
      </c>
    </row>
    <row r="10" ht="21" customHeight="1" spans="1:15">
      <c r="A10" s="243" t="s">
        <v>102</v>
      </c>
      <c r="B10" s="243" t="s">
        <v>103</v>
      </c>
      <c r="C10" s="139">
        <v>700000</v>
      </c>
      <c r="D10" s="139">
        <v>700000</v>
      </c>
      <c r="E10" s="139"/>
      <c r="F10" s="139">
        <v>700000</v>
      </c>
      <c r="G10" s="139"/>
      <c r="H10" s="139"/>
      <c r="I10" s="139"/>
      <c r="J10" s="139"/>
      <c r="K10" s="139"/>
      <c r="L10" s="139"/>
      <c r="M10" s="139"/>
      <c r="N10" s="139"/>
      <c r="O10" s="139"/>
    </row>
    <row r="11" ht="21" customHeight="1" spans="1:15">
      <c r="A11" s="243" t="s">
        <v>104</v>
      </c>
      <c r="B11" s="243" t="s">
        <v>105</v>
      </c>
      <c r="C11" s="139">
        <v>17221806</v>
      </c>
      <c r="D11" s="139">
        <v>17221806</v>
      </c>
      <c r="E11" s="139">
        <v>17221806</v>
      </c>
      <c r="F11" s="139"/>
      <c r="G11" s="139"/>
      <c r="H11" s="139"/>
      <c r="I11" s="139"/>
      <c r="J11" s="139"/>
      <c r="K11" s="139"/>
      <c r="L11" s="139"/>
      <c r="M11" s="139"/>
      <c r="N11" s="139"/>
      <c r="O11" s="139"/>
    </row>
    <row r="12" ht="21" customHeight="1" spans="1:15">
      <c r="A12" s="243" t="s">
        <v>106</v>
      </c>
      <c r="B12" s="243" t="s">
        <v>107</v>
      </c>
      <c r="C12" s="139">
        <v>1655945.6</v>
      </c>
      <c r="D12" s="139">
        <v>1155945.6</v>
      </c>
      <c r="E12" s="139">
        <v>1155945.6</v>
      </c>
      <c r="F12" s="139"/>
      <c r="G12" s="139"/>
      <c r="H12" s="139"/>
      <c r="I12" s="139"/>
      <c r="J12" s="139">
        <v>500000</v>
      </c>
      <c r="K12" s="139"/>
      <c r="L12" s="139"/>
      <c r="M12" s="139"/>
      <c r="N12" s="139"/>
      <c r="O12" s="139">
        <v>500000</v>
      </c>
    </row>
    <row r="13" ht="21" customHeight="1" spans="1:15">
      <c r="A13" s="113" t="s">
        <v>108</v>
      </c>
      <c r="B13" s="113" t="s">
        <v>109</v>
      </c>
      <c r="C13" s="139">
        <v>3604654</v>
      </c>
      <c r="D13" s="139">
        <v>3604654</v>
      </c>
      <c r="E13" s="139">
        <v>3604654</v>
      </c>
      <c r="F13" s="139"/>
      <c r="G13" s="139"/>
      <c r="H13" s="139"/>
      <c r="I13" s="139"/>
      <c r="J13" s="139"/>
      <c r="K13" s="139"/>
      <c r="L13" s="139"/>
      <c r="M13" s="139"/>
      <c r="N13" s="139"/>
      <c r="O13" s="139"/>
    </row>
    <row r="14" ht="21" customHeight="1" spans="1:15">
      <c r="A14" s="242" t="s">
        <v>110</v>
      </c>
      <c r="B14" s="242" t="s">
        <v>111</v>
      </c>
      <c r="C14" s="139">
        <v>3477874</v>
      </c>
      <c r="D14" s="139">
        <v>3477874</v>
      </c>
      <c r="E14" s="139">
        <v>3477874</v>
      </c>
      <c r="F14" s="139"/>
      <c r="G14" s="139"/>
      <c r="H14" s="139"/>
      <c r="I14" s="139"/>
      <c r="J14" s="139"/>
      <c r="K14" s="139"/>
      <c r="L14" s="139"/>
      <c r="M14" s="139"/>
      <c r="N14" s="139"/>
      <c r="O14" s="139"/>
    </row>
    <row r="15" ht="21" customHeight="1" spans="1:15">
      <c r="A15" s="243" t="s">
        <v>112</v>
      </c>
      <c r="B15" s="243" t="s">
        <v>113</v>
      </c>
      <c r="C15" s="139">
        <v>929400</v>
      </c>
      <c r="D15" s="139">
        <v>929400</v>
      </c>
      <c r="E15" s="139">
        <v>929400</v>
      </c>
      <c r="F15" s="139"/>
      <c r="G15" s="139"/>
      <c r="H15" s="139"/>
      <c r="I15" s="139"/>
      <c r="J15" s="139"/>
      <c r="K15" s="139"/>
      <c r="L15" s="139"/>
      <c r="M15" s="139"/>
      <c r="N15" s="139"/>
      <c r="O15" s="139"/>
    </row>
    <row r="16" ht="21" customHeight="1" spans="1:15">
      <c r="A16" s="243" t="s">
        <v>114</v>
      </c>
      <c r="B16" s="243" t="s">
        <v>115</v>
      </c>
      <c r="C16" s="139">
        <v>2548474</v>
      </c>
      <c r="D16" s="139">
        <v>2548474</v>
      </c>
      <c r="E16" s="139">
        <v>2548474</v>
      </c>
      <c r="F16" s="139"/>
      <c r="G16" s="139"/>
      <c r="H16" s="139"/>
      <c r="I16" s="139"/>
      <c r="J16" s="139"/>
      <c r="K16" s="139"/>
      <c r="L16" s="139"/>
      <c r="M16" s="139"/>
      <c r="N16" s="139"/>
      <c r="O16" s="139"/>
    </row>
    <row r="17" ht="21" customHeight="1" spans="1:15">
      <c r="A17" s="242" t="s">
        <v>116</v>
      </c>
      <c r="B17" s="242" t="s">
        <v>117</v>
      </c>
      <c r="C17" s="139">
        <v>126780</v>
      </c>
      <c r="D17" s="139">
        <v>126780</v>
      </c>
      <c r="E17" s="139">
        <v>126780</v>
      </c>
      <c r="F17" s="139"/>
      <c r="G17" s="139"/>
      <c r="H17" s="139"/>
      <c r="I17" s="139"/>
      <c r="J17" s="139"/>
      <c r="K17" s="139"/>
      <c r="L17" s="139"/>
      <c r="M17" s="139"/>
      <c r="N17" s="139"/>
      <c r="O17" s="139"/>
    </row>
    <row r="18" ht="21" customHeight="1" spans="1:15">
      <c r="A18" s="243" t="s">
        <v>118</v>
      </c>
      <c r="B18" s="243" t="s">
        <v>119</v>
      </c>
      <c r="C18" s="139">
        <v>111540</v>
      </c>
      <c r="D18" s="139">
        <v>111540</v>
      </c>
      <c r="E18" s="139">
        <v>111540</v>
      </c>
      <c r="F18" s="139"/>
      <c r="G18" s="139"/>
      <c r="H18" s="139"/>
      <c r="I18" s="139"/>
      <c r="J18" s="139"/>
      <c r="K18" s="139"/>
      <c r="L18" s="139"/>
      <c r="M18" s="139"/>
      <c r="N18" s="139"/>
      <c r="O18" s="139"/>
    </row>
    <row r="19" ht="21" customHeight="1" spans="1:15">
      <c r="A19" s="243" t="s">
        <v>120</v>
      </c>
      <c r="B19" s="243" t="s">
        <v>121</v>
      </c>
      <c r="C19" s="139">
        <v>15240</v>
      </c>
      <c r="D19" s="139">
        <v>15240</v>
      </c>
      <c r="E19" s="139">
        <v>15240</v>
      </c>
      <c r="F19" s="139"/>
      <c r="G19" s="139"/>
      <c r="H19" s="139"/>
      <c r="I19" s="139"/>
      <c r="J19" s="139"/>
      <c r="K19" s="139"/>
      <c r="L19" s="139"/>
      <c r="M19" s="139"/>
      <c r="N19" s="139"/>
      <c r="O19" s="139"/>
    </row>
    <row r="20" ht="21" customHeight="1" spans="1:15">
      <c r="A20" s="113" t="s">
        <v>122</v>
      </c>
      <c r="B20" s="113" t="s">
        <v>123</v>
      </c>
      <c r="C20" s="139">
        <v>2343163</v>
      </c>
      <c r="D20" s="139">
        <v>2343163</v>
      </c>
      <c r="E20" s="139">
        <v>2343163</v>
      </c>
      <c r="F20" s="139"/>
      <c r="G20" s="139"/>
      <c r="H20" s="139"/>
      <c r="I20" s="139"/>
      <c r="J20" s="139"/>
      <c r="K20" s="139"/>
      <c r="L20" s="139"/>
      <c r="M20" s="139"/>
      <c r="N20" s="139"/>
      <c r="O20" s="139"/>
    </row>
    <row r="21" ht="21" customHeight="1" spans="1:15">
      <c r="A21" s="242" t="s">
        <v>124</v>
      </c>
      <c r="B21" s="242" t="s">
        <v>125</v>
      </c>
      <c r="C21" s="139">
        <v>2343163</v>
      </c>
      <c r="D21" s="139">
        <v>2343163</v>
      </c>
      <c r="E21" s="139">
        <v>2343163</v>
      </c>
      <c r="F21" s="139"/>
      <c r="G21" s="139"/>
      <c r="H21" s="139"/>
      <c r="I21" s="139"/>
      <c r="J21" s="139"/>
      <c r="K21" s="139"/>
      <c r="L21" s="139"/>
      <c r="M21" s="139"/>
      <c r="N21" s="139"/>
      <c r="O21" s="139"/>
    </row>
    <row r="22" ht="21" customHeight="1" spans="1:15">
      <c r="A22" s="243" t="s">
        <v>126</v>
      </c>
      <c r="B22" s="243" t="s">
        <v>127</v>
      </c>
      <c r="C22" s="139">
        <v>1270666</v>
      </c>
      <c r="D22" s="139">
        <v>1270666</v>
      </c>
      <c r="E22" s="139">
        <v>1270666</v>
      </c>
      <c r="F22" s="139"/>
      <c r="G22" s="139"/>
      <c r="H22" s="139"/>
      <c r="I22" s="139"/>
      <c r="J22" s="139"/>
      <c r="K22" s="139"/>
      <c r="L22" s="139"/>
      <c r="M22" s="139"/>
      <c r="N22" s="139"/>
      <c r="O22" s="139"/>
    </row>
    <row r="23" ht="21" customHeight="1" spans="1:15">
      <c r="A23" s="243" t="s">
        <v>128</v>
      </c>
      <c r="B23" s="243" t="s">
        <v>129</v>
      </c>
      <c r="C23" s="139">
        <v>1013154</v>
      </c>
      <c r="D23" s="139">
        <v>1013154</v>
      </c>
      <c r="E23" s="139">
        <v>1013154</v>
      </c>
      <c r="F23" s="139"/>
      <c r="G23" s="139"/>
      <c r="H23" s="139"/>
      <c r="I23" s="139"/>
      <c r="J23" s="139"/>
      <c r="K23" s="139"/>
      <c r="L23" s="139"/>
      <c r="M23" s="139"/>
      <c r="N23" s="139"/>
      <c r="O23" s="139"/>
    </row>
    <row r="24" ht="21" customHeight="1" spans="1:15">
      <c r="A24" s="243" t="s">
        <v>130</v>
      </c>
      <c r="B24" s="243" t="s">
        <v>131</v>
      </c>
      <c r="C24" s="139">
        <v>59343</v>
      </c>
      <c r="D24" s="139">
        <v>59343</v>
      </c>
      <c r="E24" s="139">
        <v>59343</v>
      </c>
      <c r="F24" s="139"/>
      <c r="G24" s="139"/>
      <c r="H24" s="139"/>
      <c r="I24" s="139"/>
      <c r="J24" s="139"/>
      <c r="K24" s="139"/>
      <c r="L24" s="139"/>
      <c r="M24" s="139"/>
      <c r="N24" s="139"/>
      <c r="O24" s="139"/>
    </row>
    <row r="25" ht="21" customHeight="1" spans="1:15">
      <c r="A25" s="113" t="s">
        <v>132</v>
      </c>
      <c r="B25" s="113" t="s">
        <v>133</v>
      </c>
      <c r="C25" s="139">
        <v>2000</v>
      </c>
      <c r="D25" s="139"/>
      <c r="E25" s="139"/>
      <c r="F25" s="139"/>
      <c r="G25" s="139"/>
      <c r="H25" s="139"/>
      <c r="I25" s="139"/>
      <c r="J25" s="139">
        <v>2000</v>
      </c>
      <c r="K25" s="139"/>
      <c r="L25" s="139"/>
      <c r="M25" s="139"/>
      <c r="N25" s="139"/>
      <c r="O25" s="139">
        <v>2000</v>
      </c>
    </row>
    <row r="26" ht="21" customHeight="1" spans="1:15">
      <c r="A26" s="242" t="s">
        <v>134</v>
      </c>
      <c r="B26" s="242" t="s">
        <v>135</v>
      </c>
      <c r="C26" s="139">
        <v>2000</v>
      </c>
      <c r="D26" s="139"/>
      <c r="E26" s="139"/>
      <c r="F26" s="139"/>
      <c r="G26" s="139"/>
      <c r="H26" s="139"/>
      <c r="I26" s="139"/>
      <c r="J26" s="139">
        <v>2000</v>
      </c>
      <c r="K26" s="139"/>
      <c r="L26" s="139"/>
      <c r="M26" s="139"/>
      <c r="N26" s="139"/>
      <c r="O26" s="139">
        <v>2000</v>
      </c>
    </row>
    <row r="27" ht="21" customHeight="1" spans="1:15">
      <c r="A27" s="243" t="s">
        <v>136</v>
      </c>
      <c r="B27" s="243" t="s">
        <v>135</v>
      </c>
      <c r="C27" s="139">
        <v>2000</v>
      </c>
      <c r="D27" s="139"/>
      <c r="E27" s="139"/>
      <c r="F27" s="139"/>
      <c r="G27" s="139"/>
      <c r="H27" s="139"/>
      <c r="I27" s="139"/>
      <c r="J27" s="139">
        <v>2000</v>
      </c>
      <c r="K27" s="139"/>
      <c r="L27" s="139"/>
      <c r="M27" s="139"/>
      <c r="N27" s="139"/>
      <c r="O27" s="139">
        <v>2000</v>
      </c>
    </row>
    <row r="28" ht="21" customHeight="1" spans="1:15">
      <c r="A28" s="113" t="s">
        <v>137</v>
      </c>
      <c r="B28" s="113" t="s">
        <v>138</v>
      </c>
      <c r="C28" s="139">
        <v>1922163</v>
      </c>
      <c r="D28" s="139">
        <v>1922163</v>
      </c>
      <c r="E28" s="139">
        <v>1922163</v>
      </c>
      <c r="F28" s="139"/>
      <c r="G28" s="139"/>
      <c r="H28" s="139"/>
      <c r="I28" s="139"/>
      <c r="J28" s="139"/>
      <c r="K28" s="139"/>
      <c r="L28" s="139"/>
      <c r="M28" s="139"/>
      <c r="N28" s="139"/>
      <c r="O28" s="139"/>
    </row>
    <row r="29" ht="21" customHeight="1" spans="1:15">
      <c r="A29" s="242" t="s">
        <v>139</v>
      </c>
      <c r="B29" s="242" t="s">
        <v>140</v>
      </c>
      <c r="C29" s="139">
        <v>1922163</v>
      </c>
      <c r="D29" s="139">
        <v>1922163</v>
      </c>
      <c r="E29" s="139">
        <v>1922163</v>
      </c>
      <c r="F29" s="139"/>
      <c r="G29" s="139"/>
      <c r="H29" s="139"/>
      <c r="I29" s="139"/>
      <c r="J29" s="139"/>
      <c r="K29" s="139"/>
      <c r="L29" s="139"/>
      <c r="M29" s="139"/>
      <c r="N29" s="139"/>
      <c r="O29" s="139"/>
    </row>
    <row r="30" ht="21" customHeight="1" spans="1:15">
      <c r="A30" s="243" t="s">
        <v>141</v>
      </c>
      <c r="B30" s="243" t="s">
        <v>142</v>
      </c>
      <c r="C30" s="139">
        <v>1922163</v>
      </c>
      <c r="D30" s="139">
        <v>1922163</v>
      </c>
      <c r="E30" s="139">
        <v>1922163</v>
      </c>
      <c r="F30" s="139"/>
      <c r="G30" s="139"/>
      <c r="H30" s="139"/>
      <c r="I30" s="139"/>
      <c r="J30" s="139"/>
      <c r="K30" s="139"/>
      <c r="L30" s="139"/>
      <c r="M30" s="139"/>
      <c r="N30" s="139"/>
      <c r="O30" s="139"/>
    </row>
    <row r="31" ht="21" customHeight="1" spans="1:15">
      <c r="A31" s="244" t="s">
        <v>56</v>
      </c>
      <c r="B31" s="198"/>
      <c r="C31" s="139">
        <v>27449731.6</v>
      </c>
      <c r="D31" s="139">
        <v>26947731.6</v>
      </c>
      <c r="E31" s="139">
        <v>26247731.6</v>
      </c>
      <c r="F31" s="139">
        <v>700000</v>
      </c>
      <c r="G31" s="139"/>
      <c r="H31" s="139"/>
      <c r="I31" s="139"/>
      <c r="J31" s="139">
        <v>502000</v>
      </c>
      <c r="K31" s="139"/>
      <c r="L31" s="139"/>
      <c r="M31" s="139"/>
      <c r="N31" s="139"/>
      <c r="O31" s="139">
        <v>502000</v>
      </c>
    </row>
  </sheetData>
  <mergeCells count="12">
    <mergeCell ref="A2:O2"/>
    <mergeCell ref="A3:O3"/>
    <mergeCell ref="A4:B4"/>
    <mergeCell ref="D5:F5"/>
    <mergeCell ref="J5:O5"/>
    <mergeCell ref="A31:B31"/>
    <mergeCell ref="A5:A6"/>
    <mergeCell ref="B5:B6"/>
    <mergeCell ref="C5:C6"/>
    <mergeCell ref="G5:G6"/>
    <mergeCell ref="H5:H6"/>
    <mergeCell ref="I5:I6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5"/>
  <sheetViews>
    <sheetView showGridLines="0" showZeros="0" workbookViewId="0">
      <pane ySplit="1" topLeftCell="A2" activePane="bottomLeft" state="frozen"/>
      <selection/>
      <selection pane="bottomLeft" activeCell="A1" sqref="A1"/>
    </sheetView>
  </sheetViews>
  <sheetFormatPr defaultColWidth="8.575" defaultRowHeight="12.75" customHeight="1" outlineLevelCol="3"/>
  <cols>
    <col min="1" max="4" width="35.575" customWidth="1"/>
  </cols>
  <sheetData>
    <row r="1" customHeight="1" spans="1:4">
      <c r="A1" s="50"/>
      <c r="B1" s="50"/>
      <c r="C1" s="50"/>
      <c r="D1" s="50"/>
    </row>
    <row r="2" ht="15" customHeight="1" spans="1:4">
      <c r="A2" s="98"/>
      <c r="B2" s="102"/>
      <c r="C2" s="102"/>
      <c r="D2" s="102" t="s">
        <v>143</v>
      </c>
    </row>
    <row r="3" ht="41.25" customHeight="1" spans="1:1">
      <c r="A3" s="97" t="str">
        <f>"2025"&amp;"年部门财政拨款收支预算总表"</f>
        <v>2025年部门财政拨款收支预算总表</v>
      </c>
    </row>
    <row r="4" ht="17.25" customHeight="1" spans="1:4">
      <c r="A4" s="100" t="str">
        <f>"单位名称："&amp;"昆明市东川区拖布卡镇中心学校"</f>
        <v>单位名称：昆明市东川区拖布卡镇中心学校</v>
      </c>
      <c r="B4" s="227"/>
      <c r="D4" s="102" t="s">
        <v>2</v>
      </c>
    </row>
    <row r="5" ht="17.25" customHeight="1" spans="1:4">
      <c r="A5" s="228" t="s">
        <v>3</v>
      </c>
      <c r="B5" s="229"/>
      <c r="C5" s="228" t="s">
        <v>4</v>
      </c>
      <c r="D5" s="229"/>
    </row>
    <row r="6" ht="18.75" customHeight="1" spans="1:4">
      <c r="A6" s="228" t="s">
        <v>5</v>
      </c>
      <c r="B6" s="228" t="s">
        <v>6</v>
      </c>
      <c r="C6" s="228" t="s">
        <v>7</v>
      </c>
      <c r="D6" s="228" t="s">
        <v>6</v>
      </c>
    </row>
    <row r="7" ht="16.5" customHeight="1" spans="1:4">
      <c r="A7" s="230" t="s">
        <v>144</v>
      </c>
      <c r="B7" s="139">
        <v>26947731.6</v>
      </c>
      <c r="C7" s="230" t="s">
        <v>145</v>
      </c>
      <c r="D7" s="139">
        <v>26947731.6</v>
      </c>
    </row>
    <row r="8" ht="16.5" customHeight="1" spans="1:4">
      <c r="A8" s="230" t="s">
        <v>146</v>
      </c>
      <c r="B8" s="139">
        <v>26947731.6</v>
      </c>
      <c r="C8" s="230" t="s">
        <v>147</v>
      </c>
      <c r="D8" s="139"/>
    </row>
    <row r="9" ht="16.5" customHeight="1" spans="1:4">
      <c r="A9" s="230" t="s">
        <v>148</v>
      </c>
      <c r="B9" s="139"/>
      <c r="C9" s="230" t="s">
        <v>149</v>
      </c>
      <c r="D9" s="139"/>
    </row>
    <row r="10" ht="16.5" customHeight="1" spans="1:4">
      <c r="A10" s="230" t="s">
        <v>150</v>
      </c>
      <c r="B10" s="139"/>
      <c r="C10" s="230" t="s">
        <v>151</v>
      </c>
      <c r="D10" s="139"/>
    </row>
    <row r="11" ht="16.5" customHeight="1" spans="1:4">
      <c r="A11" s="230" t="s">
        <v>152</v>
      </c>
      <c r="B11" s="139"/>
      <c r="C11" s="230" t="s">
        <v>153</v>
      </c>
      <c r="D11" s="139"/>
    </row>
    <row r="12" ht="16.5" customHeight="1" spans="1:4">
      <c r="A12" s="230" t="s">
        <v>146</v>
      </c>
      <c r="B12" s="139"/>
      <c r="C12" s="230" t="s">
        <v>154</v>
      </c>
      <c r="D12" s="139">
        <v>19077751.6</v>
      </c>
    </row>
    <row r="13" ht="16.5" customHeight="1" spans="1:4">
      <c r="A13" s="208" t="s">
        <v>148</v>
      </c>
      <c r="B13" s="139"/>
      <c r="C13" s="127" t="s">
        <v>155</v>
      </c>
      <c r="D13" s="139"/>
    </row>
    <row r="14" ht="16.5" customHeight="1" spans="1:4">
      <c r="A14" s="208" t="s">
        <v>150</v>
      </c>
      <c r="B14" s="139"/>
      <c r="C14" s="127" t="s">
        <v>156</v>
      </c>
      <c r="D14" s="139"/>
    </row>
    <row r="15" ht="16.5" customHeight="1" spans="1:4">
      <c r="A15" s="231"/>
      <c r="B15" s="139"/>
      <c r="C15" s="127" t="s">
        <v>157</v>
      </c>
      <c r="D15" s="139">
        <v>3604654</v>
      </c>
    </row>
    <row r="16" ht="16.5" customHeight="1" spans="1:4">
      <c r="A16" s="231"/>
      <c r="B16" s="139"/>
      <c r="C16" s="127" t="s">
        <v>158</v>
      </c>
      <c r="D16" s="139">
        <v>2343163</v>
      </c>
    </row>
    <row r="17" ht="16.5" customHeight="1" spans="1:4">
      <c r="A17" s="231"/>
      <c r="B17" s="139"/>
      <c r="C17" s="127" t="s">
        <v>159</v>
      </c>
      <c r="D17" s="139"/>
    </row>
    <row r="18" ht="16.5" customHeight="1" spans="1:4">
      <c r="A18" s="231"/>
      <c r="B18" s="139"/>
      <c r="C18" s="127" t="s">
        <v>160</v>
      </c>
      <c r="D18" s="139"/>
    </row>
    <row r="19" ht="16.5" customHeight="1" spans="1:4">
      <c r="A19" s="231"/>
      <c r="B19" s="139"/>
      <c r="C19" s="127" t="s">
        <v>161</v>
      </c>
      <c r="D19" s="139"/>
    </row>
    <row r="20" ht="16.5" customHeight="1" spans="1:4">
      <c r="A20" s="231"/>
      <c r="B20" s="139"/>
      <c r="C20" s="127" t="s">
        <v>162</v>
      </c>
      <c r="D20" s="139"/>
    </row>
    <row r="21" ht="16.5" customHeight="1" spans="1:4">
      <c r="A21" s="231"/>
      <c r="B21" s="139"/>
      <c r="C21" s="127" t="s">
        <v>163</v>
      </c>
      <c r="D21" s="139"/>
    </row>
    <row r="22" ht="16.5" customHeight="1" spans="1:4">
      <c r="A22" s="231"/>
      <c r="B22" s="139"/>
      <c r="C22" s="127" t="s">
        <v>164</v>
      </c>
      <c r="D22" s="139"/>
    </row>
    <row r="23" ht="16.5" customHeight="1" spans="1:4">
      <c r="A23" s="231"/>
      <c r="B23" s="139"/>
      <c r="C23" s="127" t="s">
        <v>165</v>
      </c>
      <c r="D23" s="139"/>
    </row>
    <row r="24" ht="16.5" customHeight="1" spans="1:4">
      <c r="A24" s="231"/>
      <c r="B24" s="139"/>
      <c r="C24" s="127" t="s">
        <v>166</v>
      </c>
      <c r="D24" s="139"/>
    </row>
    <row r="25" ht="16.5" customHeight="1" spans="1:4">
      <c r="A25" s="231"/>
      <c r="B25" s="139"/>
      <c r="C25" s="127" t="s">
        <v>167</v>
      </c>
      <c r="D25" s="139"/>
    </row>
    <row r="26" ht="16.5" customHeight="1" spans="1:4">
      <c r="A26" s="231"/>
      <c r="B26" s="139"/>
      <c r="C26" s="127" t="s">
        <v>168</v>
      </c>
      <c r="D26" s="139">
        <v>1922163</v>
      </c>
    </row>
    <row r="27" ht="16.5" customHeight="1" spans="1:4">
      <c r="A27" s="231"/>
      <c r="B27" s="139"/>
      <c r="C27" s="127" t="s">
        <v>169</v>
      </c>
      <c r="D27" s="139"/>
    </row>
    <row r="28" ht="16.5" customHeight="1" spans="1:4">
      <c r="A28" s="231"/>
      <c r="B28" s="139"/>
      <c r="C28" s="127" t="s">
        <v>170</v>
      </c>
      <c r="D28" s="139"/>
    </row>
    <row r="29" ht="16.5" customHeight="1" spans="1:4">
      <c r="A29" s="231"/>
      <c r="B29" s="139"/>
      <c r="C29" s="127" t="s">
        <v>171</v>
      </c>
      <c r="D29" s="139"/>
    </row>
    <row r="30" ht="16.5" customHeight="1" spans="1:4">
      <c r="A30" s="231"/>
      <c r="B30" s="139"/>
      <c r="C30" s="127" t="s">
        <v>172</v>
      </c>
      <c r="D30" s="139"/>
    </row>
    <row r="31" ht="16.5" customHeight="1" spans="1:4">
      <c r="A31" s="231"/>
      <c r="B31" s="139"/>
      <c r="C31" s="127" t="s">
        <v>173</v>
      </c>
      <c r="D31" s="139"/>
    </row>
    <row r="32" ht="16.5" customHeight="1" spans="1:4">
      <c r="A32" s="231"/>
      <c r="B32" s="139"/>
      <c r="C32" s="208" t="s">
        <v>174</v>
      </c>
      <c r="D32" s="139"/>
    </row>
    <row r="33" ht="16.5" customHeight="1" spans="1:4">
      <c r="A33" s="231"/>
      <c r="B33" s="139"/>
      <c r="C33" s="208" t="s">
        <v>175</v>
      </c>
      <c r="D33" s="139"/>
    </row>
    <row r="34" ht="16.5" customHeight="1" spans="1:4">
      <c r="A34" s="231"/>
      <c r="B34" s="139"/>
      <c r="C34" s="115" t="s">
        <v>176</v>
      </c>
      <c r="D34" s="139"/>
    </row>
    <row r="35" ht="15" customHeight="1" spans="1:4">
      <c r="A35" s="232" t="s">
        <v>51</v>
      </c>
      <c r="B35" s="233">
        <v>26947731.6</v>
      </c>
      <c r="C35" s="232" t="s">
        <v>52</v>
      </c>
      <c r="D35" s="233">
        <v>26947731.6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8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3333333333333" defaultRowHeight="14.25" customHeight="1" outlineLevelCol="6"/>
  <cols>
    <col min="1" max="1" width="20.1333333333333" customWidth="1"/>
    <col min="2" max="2" width="44" customWidth="1"/>
    <col min="3" max="7" width="24.1333333333333" customWidth="1"/>
  </cols>
  <sheetData>
    <row r="1" customHeight="1" spans="1:7">
      <c r="A1" s="50"/>
      <c r="B1" s="50"/>
      <c r="C1" s="50"/>
      <c r="D1" s="50"/>
      <c r="E1" s="50"/>
      <c r="F1" s="50"/>
      <c r="G1" s="50"/>
    </row>
    <row r="2" customHeight="1" spans="4:7">
      <c r="D2" s="195"/>
      <c r="F2" s="129"/>
      <c r="G2" s="203" t="s">
        <v>177</v>
      </c>
    </row>
    <row r="3" ht="41.25" customHeight="1" spans="1:7">
      <c r="A3" s="184" t="str">
        <f>"2025"&amp;"年一般公共预算支出预算表（按功能科目分类）"</f>
        <v>2025年一般公共预算支出预算表（按功能科目分类）</v>
      </c>
      <c r="B3" s="184"/>
      <c r="C3" s="184"/>
      <c r="D3" s="184"/>
      <c r="E3" s="184"/>
      <c r="F3" s="184"/>
      <c r="G3" s="184"/>
    </row>
    <row r="4" ht="18" customHeight="1" spans="1:7">
      <c r="A4" s="54" t="str">
        <f>"单位名称："&amp;"昆明市东川区拖布卡镇中心学校"</f>
        <v>单位名称：昆明市东川区拖布卡镇中心学校</v>
      </c>
      <c r="F4" s="181"/>
      <c r="G4" s="203" t="s">
        <v>2</v>
      </c>
    </row>
    <row r="5" ht="20.25" customHeight="1" spans="1:7">
      <c r="A5" s="222" t="s">
        <v>178</v>
      </c>
      <c r="B5" s="223"/>
      <c r="C5" s="185" t="s">
        <v>56</v>
      </c>
      <c r="D5" s="211" t="s">
        <v>76</v>
      </c>
      <c r="E5" s="61"/>
      <c r="F5" s="62"/>
      <c r="G5" s="200" t="s">
        <v>77</v>
      </c>
    </row>
    <row r="6" ht="20.25" customHeight="1" spans="1:7">
      <c r="A6" s="224" t="s">
        <v>73</v>
      </c>
      <c r="B6" s="224" t="s">
        <v>74</v>
      </c>
      <c r="C6" s="68"/>
      <c r="D6" s="190" t="s">
        <v>58</v>
      </c>
      <c r="E6" s="190" t="s">
        <v>179</v>
      </c>
      <c r="F6" s="190" t="s">
        <v>180</v>
      </c>
      <c r="G6" s="202"/>
    </row>
    <row r="7" ht="15" customHeight="1" spans="1:7">
      <c r="A7" s="118" t="s">
        <v>83</v>
      </c>
      <c r="B7" s="118" t="s">
        <v>84</v>
      </c>
      <c r="C7" s="118" t="s">
        <v>85</v>
      </c>
      <c r="D7" s="118" t="s">
        <v>86</v>
      </c>
      <c r="E7" s="118" t="s">
        <v>87</v>
      </c>
      <c r="F7" s="118" t="s">
        <v>88</v>
      </c>
      <c r="G7" s="118" t="s">
        <v>89</v>
      </c>
    </row>
    <row r="8" ht="18" customHeight="1" spans="1:7">
      <c r="A8" s="115" t="s">
        <v>98</v>
      </c>
      <c r="B8" s="115" t="s">
        <v>99</v>
      </c>
      <c r="C8" s="139">
        <v>19077751.6</v>
      </c>
      <c r="D8" s="139">
        <v>18377751.6</v>
      </c>
      <c r="E8" s="139">
        <v>18063351.6</v>
      </c>
      <c r="F8" s="139">
        <v>314400</v>
      </c>
      <c r="G8" s="139">
        <v>700000</v>
      </c>
    </row>
    <row r="9" ht="18" customHeight="1" spans="1:7">
      <c r="A9" s="194" t="s">
        <v>100</v>
      </c>
      <c r="B9" s="194" t="s">
        <v>101</v>
      </c>
      <c r="C9" s="139">
        <v>19077751.6</v>
      </c>
      <c r="D9" s="139">
        <v>18377751.6</v>
      </c>
      <c r="E9" s="139">
        <v>18063351.6</v>
      </c>
      <c r="F9" s="139">
        <v>314400</v>
      </c>
      <c r="G9" s="139">
        <v>700000</v>
      </c>
    </row>
    <row r="10" ht="18" customHeight="1" spans="1:7">
      <c r="A10" s="225" t="s">
        <v>102</v>
      </c>
      <c r="B10" s="225" t="s">
        <v>103</v>
      </c>
      <c r="C10" s="139">
        <v>700000</v>
      </c>
      <c r="D10" s="139"/>
      <c r="E10" s="139"/>
      <c r="F10" s="139"/>
      <c r="G10" s="139">
        <v>700000</v>
      </c>
    </row>
    <row r="11" ht="18" customHeight="1" spans="1:7">
      <c r="A11" s="225" t="s">
        <v>104</v>
      </c>
      <c r="B11" s="225" t="s">
        <v>105</v>
      </c>
      <c r="C11" s="139">
        <v>17221806</v>
      </c>
      <c r="D11" s="139">
        <v>17221806</v>
      </c>
      <c r="E11" s="139">
        <v>16907406</v>
      </c>
      <c r="F11" s="139">
        <v>314400</v>
      </c>
      <c r="G11" s="139"/>
    </row>
    <row r="12" ht="18" customHeight="1" spans="1:7">
      <c r="A12" s="225" t="s">
        <v>106</v>
      </c>
      <c r="B12" s="225" t="s">
        <v>107</v>
      </c>
      <c r="C12" s="139">
        <v>1155945.6</v>
      </c>
      <c r="D12" s="139">
        <v>1155945.6</v>
      </c>
      <c r="E12" s="139">
        <v>1155945.6</v>
      </c>
      <c r="F12" s="139"/>
      <c r="G12" s="139"/>
    </row>
    <row r="13" ht="18" customHeight="1" spans="1:7">
      <c r="A13" s="115" t="s">
        <v>108</v>
      </c>
      <c r="B13" s="115" t="s">
        <v>109</v>
      </c>
      <c r="C13" s="139">
        <v>3604654</v>
      </c>
      <c r="D13" s="139">
        <v>3604654</v>
      </c>
      <c r="E13" s="139">
        <v>3568054</v>
      </c>
      <c r="F13" s="139">
        <v>36600</v>
      </c>
      <c r="G13" s="139"/>
    </row>
    <row r="14" ht="18" customHeight="1" spans="1:7">
      <c r="A14" s="194" t="s">
        <v>110</v>
      </c>
      <c r="B14" s="194" t="s">
        <v>111</v>
      </c>
      <c r="C14" s="139">
        <v>3477874</v>
      </c>
      <c r="D14" s="139">
        <v>3477874</v>
      </c>
      <c r="E14" s="139">
        <v>3441274</v>
      </c>
      <c r="F14" s="139">
        <v>36600</v>
      </c>
      <c r="G14" s="139"/>
    </row>
    <row r="15" ht="18" customHeight="1" spans="1:7">
      <c r="A15" s="225" t="s">
        <v>112</v>
      </c>
      <c r="B15" s="225" t="s">
        <v>113</v>
      </c>
      <c r="C15" s="139">
        <v>929400</v>
      </c>
      <c r="D15" s="139">
        <v>929400</v>
      </c>
      <c r="E15" s="139">
        <v>892800</v>
      </c>
      <c r="F15" s="139">
        <v>36600</v>
      </c>
      <c r="G15" s="139"/>
    </row>
    <row r="16" ht="18" customHeight="1" spans="1:7">
      <c r="A16" s="225" t="s">
        <v>114</v>
      </c>
      <c r="B16" s="225" t="s">
        <v>115</v>
      </c>
      <c r="C16" s="139">
        <v>2548474</v>
      </c>
      <c r="D16" s="139">
        <v>2548474</v>
      </c>
      <c r="E16" s="139">
        <v>2548474</v>
      </c>
      <c r="F16" s="139"/>
      <c r="G16" s="139"/>
    </row>
    <row r="17" ht="18" customHeight="1" spans="1:7">
      <c r="A17" s="194" t="s">
        <v>116</v>
      </c>
      <c r="B17" s="194" t="s">
        <v>117</v>
      </c>
      <c r="C17" s="139">
        <v>126780</v>
      </c>
      <c r="D17" s="139">
        <v>126780</v>
      </c>
      <c r="E17" s="139">
        <v>126780</v>
      </c>
      <c r="F17" s="139"/>
      <c r="G17" s="139"/>
    </row>
    <row r="18" ht="18" customHeight="1" spans="1:7">
      <c r="A18" s="225" t="s">
        <v>118</v>
      </c>
      <c r="B18" s="225" t="s">
        <v>119</v>
      </c>
      <c r="C18" s="139">
        <v>111540</v>
      </c>
      <c r="D18" s="139">
        <v>111540</v>
      </c>
      <c r="E18" s="139">
        <v>111540</v>
      </c>
      <c r="F18" s="139"/>
      <c r="G18" s="139"/>
    </row>
    <row r="19" ht="18" customHeight="1" spans="1:7">
      <c r="A19" s="225" t="s">
        <v>120</v>
      </c>
      <c r="B19" s="225" t="s">
        <v>121</v>
      </c>
      <c r="C19" s="139">
        <v>15240</v>
      </c>
      <c r="D19" s="139">
        <v>15240</v>
      </c>
      <c r="E19" s="139">
        <v>15240</v>
      </c>
      <c r="F19" s="139"/>
      <c r="G19" s="139"/>
    </row>
    <row r="20" ht="18" customHeight="1" spans="1:7">
      <c r="A20" s="115" t="s">
        <v>122</v>
      </c>
      <c r="B20" s="115" t="s">
        <v>123</v>
      </c>
      <c r="C20" s="139">
        <v>2343163</v>
      </c>
      <c r="D20" s="139">
        <v>2343163</v>
      </c>
      <c r="E20" s="139">
        <v>2343163</v>
      </c>
      <c r="F20" s="139"/>
      <c r="G20" s="139"/>
    </row>
    <row r="21" ht="18" customHeight="1" spans="1:7">
      <c r="A21" s="194" t="s">
        <v>124</v>
      </c>
      <c r="B21" s="194" t="s">
        <v>125</v>
      </c>
      <c r="C21" s="139">
        <v>2343163</v>
      </c>
      <c r="D21" s="139">
        <v>2343163</v>
      </c>
      <c r="E21" s="139">
        <v>2343163</v>
      </c>
      <c r="F21" s="139"/>
      <c r="G21" s="139"/>
    </row>
    <row r="22" ht="18" customHeight="1" spans="1:7">
      <c r="A22" s="225" t="s">
        <v>126</v>
      </c>
      <c r="B22" s="225" t="s">
        <v>127</v>
      </c>
      <c r="C22" s="139">
        <v>1270666</v>
      </c>
      <c r="D22" s="139">
        <v>1270666</v>
      </c>
      <c r="E22" s="139">
        <v>1270666</v>
      </c>
      <c r="F22" s="139"/>
      <c r="G22" s="139"/>
    </row>
    <row r="23" ht="18" customHeight="1" spans="1:7">
      <c r="A23" s="225" t="s">
        <v>128</v>
      </c>
      <c r="B23" s="225" t="s">
        <v>129</v>
      </c>
      <c r="C23" s="139">
        <v>1013154</v>
      </c>
      <c r="D23" s="139">
        <v>1013154</v>
      </c>
      <c r="E23" s="139">
        <v>1013154</v>
      </c>
      <c r="F23" s="139"/>
      <c r="G23" s="139"/>
    </row>
    <row r="24" ht="18" customHeight="1" spans="1:7">
      <c r="A24" s="225" t="s">
        <v>130</v>
      </c>
      <c r="B24" s="225" t="s">
        <v>131</v>
      </c>
      <c r="C24" s="139">
        <v>59343</v>
      </c>
      <c r="D24" s="139">
        <v>59343</v>
      </c>
      <c r="E24" s="139">
        <v>59343</v>
      </c>
      <c r="F24" s="139"/>
      <c r="G24" s="139"/>
    </row>
    <row r="25" ht="18" customHeight="1" spans="1:7">
      <c r="A25" s="115" t="s">
        <v>137</v>
      </c>
      <c r="B25" s="115" t="s">
        <v>138</v>
      </c>
      <c r="C25" s="139">
        <v>1922163</v>
      </c>
      <c r="D25" s="139">
        <v>1922163</v>
      </c>
      <c r="E25" s="139">
        <v>1922163</v>
      </c>
      <c r="F25" s="139"/>
      <c r="G25" s="139"/>
    </row>
    <row r="26" ht="18" customHeight="1" spans="1:7">
      <c r="A26" s="194" t="s">
        <v>139</v>
      </c>
      <c r="B26" s="194" t="s">
        <v>140</v>
      </c>
      <c r="C26" s="139">
        <v>1922163</v>
      </c>
      <c r="D26" s="139">
        <v>1922163</v>
      </c>
      <c r="E26" s="139">
        <v>1922163</v>
      </c>
      <c r="F26" s="139"/>
      <c r="G26" s="139"/>
    </row>
    <row r="27" ht="18" customHeight="1" spans="1:7">
      <c r="A27" s="225" t="s">
        <v>141</v>
      </c>
      <c r="B27" s="225" t="s">
        <v>142</v>
      </c>
      <c r="C27" s="139">
        <v>1922163</v>
      </c>
      <c r="D27" s="139">
        <v>1922163</v>
      </c>
      <c r="E27" s="139">
        <v>1922163</v>
      </c>
      <c r="F27" s="139"/>
      <c r="G27" s="139"/>
    </row>
    <row r="28" ht="18" customHeight="1" spans="1:7">
      <c r="A28" s="138" t="s">
        <v>181</v>
      </c>
      <c r="B28" s="226" t="s">
        <v>181</v>
      </c>
      <c r="C28" s="139">
        <v>26947731.6</v>
      </c>
      <c r="D28" s="139">
        <v>26247731.6</v>
      </c>
      <c r="E28" s="139">
        <v>25896731.6</v>
      </c>
      <c r="F28" s="139">
        <v>351000</v>
      </c>
      <c r="G28" s="139">
        <v>700000</v>
      </c>
    </row>
  </sheetData>
  <mergeCells count="6">
    <mergeCell ref="A3:G3"/>
    <mergeCell ref="A5:B5"/>
    <mergeCell ref="D5:F5"/>
    <mergeCell ref="A28:B28"/>
    <mergeCell ref="C5:C6"/>
    <mergeCell ref="G5:G6"/>
  </mergeCells>
  <printOptions horizontalCentered="1"/>
  <pageMargins left="0.37" right="0.37" top="0.56" bottom="0.56" header="0.48" footer="0.48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9"/>
  <sheetViews>
    <sheetView showZeros="0" workbookViewId="0">
      <pane ySplit="1" topLeftCell="A2" activePane="bottomLeft" state="frozen"/>
      <selection/>
      <selection pane="bottomLeft" activeCell="C14" sqref="C14"/>
    </sheetView>
  </sheetViews>
  <sheetFormatPr defaultColWidth="10.4166666666667" defaultRowHeight="14.25" customHeight="1" outlineLevelCol="5"/>
  <cols>
    <col min="1" max="6" width="28.1333333333333" customWidth="1"/>
  </cols>
  <sheetData>
    <row r="1" customHeight="1" spans="1:6">
      <c r="A1" s="50"/>
      <c r="B1" s="50"/>
      <c r="C1" s="50"/>
      <c r="D1" s="50"/>
      <c r="E1" s="50"/>
      <c r="F1" s="50"/>
    </row>
    <row r="2" customHeight="1" spans="1:6">
      <c r="A2" s="99"/>
      <c r="B2" s="99"/>
      <c r="C2" s="99"/>
      <c r="D2" s="99"/>
      <c r="E2" s="98"/>
      <c r="F2" s="217" t="s">
        <v>182</v>
      </c>
    </row>
    <row r="3" ht="41.25" customHeight="1" spans="1:6">
      <c r="A3" s="218" t="str">
        <f>"2025"&amp;"年一般公共预算“三公”经费支出预算表"</f>
        <v>2025年一般公共预算“三公”经费支出预算表</v>
      </c>
      <c r="B3" s="99"/>
      <c r="C3" s="99"/>
      <c r="D3" s="99"/>
      <c r="E3" s="98"/>
      <c r="F3" s="99"/>
    </row>
    <row r="4" customHeight="1" spans="1:6">
      <c r="A4" s="170" t="str">
        <f>"单位名称："&amp;"昆明市东川区拖布卡镇中心学校"</f>
        <v>单位名称：昆明市东川区拖布卡镇中心学校</v>
      </c>
      <c r="B4" s="219"/>
      <c r="D4" s="99"/>
      <c r="E4" s="98"/>
      <c r="F4" s="122" t="s">
        <v>2</v>
      </c>
    </row>
    <row r="5" ht="27" customHeight="1" spans="1:6">
      <c r="A5" s="103" t="s">
        <v>183</v>
      </c>
      <c r="B5" s="103" t="s">
        <v>184</v>
      </c>
      <c r="C5" s="105" t="s">
        <v>185</v>
      </c>
      <c r="D5" s="103"/>
      <c r="E5" s="104"/>
      <c r="F5" s="103" t="s">
        <v>186</v>
      </c>
    </row>
    <row r="6" ht="28.5" customHeight="1" spans="1:6">
      <c r="A6" s="220"/>
      <c r="B6" s="108"/>
      <c r="C6" s="104" t="s">
        <v>58</v>
      </c>
      <c r="D6" s="104" t="s">
        <v>187</v>
      </c>
      <c r="E6" s="104" t="s">
        <v>188</v>
      </c>
      <c r="F6" s="107"/>
    </row>
    <row r="7" ht="17.25" customHeight="1" spans="1:6">
      <c r="A7" s="112" t="s">
        <v>83</v>
      </c>
      <c r="B7" s="112" t="s">
        <v>84</v>
      </c>
      <c r="C7" s="112" t="s">
        <v>85</v>
      </c>
      <c r="D7" s="112" t="s">
        <v>86</v>
      </c>
      <c r="E7" s="112" t="s">
        <v>87</v>
      </c>
      <c r="F7" s="112" t="s">
        <v>88</v>
      </c>
    </row>
    <row r="8" ht="17.25" customHeight="1" spans="1:6">
      <c r="A8" s="139"/>
      <c r="B8" s="139"/>
      <c r="C8" s="139"/>
      <c r="D8" s="139"/>
      <c r="E8" s="139"/>
      <c r="F8" s="139"/>
    </row>
    <row r="9" customHeight="1" spans="1:4">
      <c r="A9" s="221" t="s">
        <v>189</v>
      </c>
      <c r="B9" s="221"/>
      <c r="C9" s="221"/>
      <c r="D9" s="221"/>
    </row>
  </sheetData>
  <mergeCells count="7">
    <mergeCell ref="A3:F3"/>
    <mergeCell ref="A4:B4"/>
    <mergeCell ref="C5:E5"/>
    <mergeCell ref="A9:D9"/>
    <mergeCell ref="A5:A6"/>
    <mergeCell ref="B5:B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Y37"/>
  <sheetViews>
    <sheetView showZeros="0" workbookViewId="0">
      <pane ySplit="1" topLeftCell="A8" activePane="bottomLeft" state="frozen"/>
      <selection/>
      <selection pane="bottomLeft" activeCell="B15" sqref="B15"/>
    </sheetView>
  </sheetViews>
  <sheetFormatPr defaultColWidth="9.13333333333333" defaultRowHeight="14.25" customHeight="1"/>
  <cols>
    <col min="1" max="2" width="32.8583333333333" customWidth="1"/>
    <col min="3" max="3" width="20.7083333333333" customWidth="1"/>
    <col min="4" max="4" width="31.2833333333333" customWidth="1"/>
    <col min="5" max="5" width="10.1333333333333" customWidth="1"/>
    <col min="6" max="6" width="17.575" customWidth="1"/>
    <col min="7" max="7" width="10.2833333333333" customWidth="1"/>
    <col min="8" max="8" width="23" customWidth="1"/>
    <col min="9" max="25" width="18.7083333333333" customWidth="1"/>
  </cols>
  <sheetData>
    <row r="1" customHeight="1" spans="1:25">
      <c r="A1" s="50"/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</row>
    <row r="2" ht="13.5" customHeight="1" spans="2:25">
      <c r="B2" s="195"/>
      <c r="C2" s="204"/>
      <c r="E2" s="205"/>
      <c r="F2" s="205"/>
      <c r="G2" s="205"/>
      <c r="H2" s="205"/>
      <c r="I2" s="142"/>
      <c r="J2" s="142"/>
      <c r="K2" s="142"/>
      <c r="L2" s="142"/>
      <c r="M2" s="142"/>
      <c r="N2" s="142"/>
      <c r="O2" s="142"/>
      <c r="S2" s="142"/>
      <c r="W2" s="204"/>
      <c r="Y2" s="52" t="s">
        <v>190</v>
      </c>
    </row>
    <row r="3" ht="45.75" customHeight="1" spans="1:25">
      <c r="A3" s="124" t="str">
        <f>"2025"&amp;"年部门基本支出预算表"</f>
        <v>2025年部门基本支出预算表</v>
      </c>
      <c r="B3" s="53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53"/>
      <c r="Q3" s="53"/>
      <c r="R3" s="53"/>
      <c r="S3" s="124"/>
      <c r="T3" s="124"/>
      <c r="U3" s="124"/>
      <c r="V3" s="124"/>
      <c r="W3" s="124"/>
      <c r="X3" s="124"/>
      <c r="Y3" s="124"/>
    </row>
    <row r="4" ht="18.75" customHeight="1" spans="1:25">
      <c r="A4" s="54" t="str">
        <f>"单位名称："&amp;"昆明市东川区拖布卡镇中心学校"</f>
        <v>单位名称：昆明市东川区拖布卡镇中心学校</v>
      </c>
      <c r="B4" s="55"/>
      <c r="C4" s="206"/>
      <c r="D4" s="206"/>
      <c r="E4" s="206"/>
      <c r="F4" s="206"/>
      <c r="G4" s="206"/>
      <c r="H4" s="206"/>
      <c r="I4" s="144"/>
      <c r="J4" s="144"/>
      <c r="K4" s="144"/>
      <c r="L4" s="144"/>
      <c r="M4" s="144"/>
      <c r="N4" s="144"/>
      <c r="O4" s="144"/>
      <c r="P4" s="56"/>
      <c r="Q4" s="56"/>
      <c r="R4" s="56"/>
      <c r="S4" s="144"/>
      <c r="W4" s="204"/>
      <c r="Y4" s="52" t="s">
        <v>2</v>
      </c>
    </row>
    <row r="5" ht="18" customHeight="1" spans="1:25">
      <c r="A5" s="58" t="s">
        <v>191</v>
      </c>
      <c r="B5" s="58" t="s">
        <v>192</v>
      </c>
      <c r="C5" s="58" t="s">
        <v>193</v>
      </c>
      <c r="D5" s="58" t="s">
        <v>194</v>
      </c>
      <c r="E5" s="58" t="s">
        <v>195</v>
      </c>
      <c r="F5" s="58" t="s">
        <v>196</v>
      </c>
      <c r="G5" s="58" t="s">
        <v>197</v>
      </c>
      <c r="H5" s="58" t="s">
        <v>198</v>
      </c>
      <c r="I5" s="211" t="s">
        <v>199</v>
      </c>
      <c r="J5" s="167" t="s">
        <v>199</v>
      </c>
      <c r="K5" s="167"/>
      <c r="L5" s="167"/>
      <c r="M5" s="167"/>
      <c r="N5" s="167"/>
      <c r="O5" s="167"/>
      <c r="P5" s="61"/>
      <c r="Q5" s="61"/>
      <c r="R5" s="61"/>
      <c r="S5" s="160" t="s">
        <v>62</v>
      </c>
      <c r="T5" s="167" t="s">
        <v>63</v>
      </c>
      <c r="U5" s="167"/>
      <c r="V5" s="167"/>
      <c r="W5" s="167"/>
      <c r="X5" s="167"/>
      <c r="Y5" s="140"/>
    </row>
    <row r="6" ht="18" customHeight="1" spans="1:25">
      <c r="A6" s="63"/>
      <c r="B6" s="136"/>
      <c r="C6" s="187"/>
      <c r="D6" s="63"/>
      <c r="E6" s="63"/>
      <c r="F6" s="63"/>
      <c r="G6" s="63"/>
      <c r="H6" s="63"/>
      <c r="I6" s="185" t="s">
        <v>200</v>
      </c>
      <c r="J6" s="211" t="s">
        <v>59</v>
      </c>
      <c r="K6" s="167"/>
      <c r="L6" s="167"/>
      <c r="M6" s="167"/>
      <c r="N6" s="167"/>
      <c r="O6" s="140"/>
      <c r="P6" s="60" t="s">
        <v>201</v>
      </c>
      <c r="Q6" s="61"/>
      <c r="R6" s="62"/>
      <c r="S6" s="58" t="s">
        <v>62</v>
      </c>
      <c r="T6" s="211" t="s">
        <v>63</v>
      </c>
      <c r="U6" s="160" t="s">
        <v>65</v>
      </c>
      <c r="V6" s="167" t="s">
        <v>63</v>
      </c>
      <c r="W6" s="160" t="s">
        <v>67</v>
      </c>
      <c r="X6" s="160" t="s">
        <v>68</v>
      </c>
      <c r="Y6" s="216" t="s">
        <v>69</v>
      </c>
    </row>
    <row r="7" ht="19.5" customHeight="1" spans="1:25">
      <c r="A7" s="136"/>
      <c r="B7" s="136"/>
      <c r="C7" s="136"/>
      <c r="D7" s="136"/>
      <c r="E7" s="136"/>
      <c r="F7" s="136"/>
      <c r="G7" s="136"/>
      <c r="H7" s="136"/>
      <c r="I7" s="136"/>
      <c r="J7" s="212" t="s">
        <v>202</v>
      </c>
      <c r="K7" s="58"/>
      <c r="L7" s="58" t="s">
        <v>203</v>
      </c>
      <c r="M7" s="58" t="s">
        <v>204</v>
      </c>
      <c r="N7" s="58" t="s">
        <v>205</v>
      </c>
      <c r="O7" s="58" t="s">
        <v>206</v>
      </c>
      <c r="P7" s="58" t="s">
        <v>59</v>
      </c>
      <c r="Q7" s="58" t="s">
        <v>60</v>
      </c>
      <c r="R7" s="58" t="s">
        <v>61</v>
      </c>
      <c r="S7" s="136"/>
      <c r="T7" s="58" t="s">
        <v>58</v>
      </c>
      <c r="U7" s="58" t="s">
        <v>65</v>
      </c>
      <c r="V7" s="58" t="s">
        <v>207</v>
      </c>
      <c r="W7" s="58" t="s">
        <v>67</v>
      </c>
      <c r="X7" s="58" t="s">
        <v>68</v>
      </c>
      <c r="Y7" s="58" t="s">
        <v>69</v>
      </c>
    </row>
    <row r="8" ht="37.5" customHeight="1" spans="1:25">
      <c r="A8" s="207"/>
      <c r="B8" s="68"/>
      <c r="C8" s="207"/>
      <c r="D8" s="207"/>
      <c r="E8" s="207"/>
      <c r="F8" s="207"/>
      <c r="G8" s="207"/>
      <c r="H8" s="207"/>
      <c r="I8" s="207"/>
      <c r="J8" s="213" t="s">
        <v>58</v>
      </c>
      <c r="K8" s="214" t="s">
        <v>208</v>
      </c>
      <c r="L8" s="66" t="s">
        <v>209</v>
      </c>
      <c r="M8" s="66" t="s">
        <v>204</v>
      </c>
      <c r="N8" s="66" t="s">
        <v>205</v>
      </c>
      <c r="O8" s="66" t="s">
        <v>206</v>
      </c>
      <c r="P8" s="66" t="s">
        <v>204</v>
      </c>
      <c r="Q8" s="66" t="s">
        <v>205</v>
      </c>
      <c r="R8" s="66" t="s">
        <v>206</v>
      </c>
      <c r="S8" s="66" t="s">
        <v>62</v>
      </c>
      <c r="T8" s="66" t="s">
        <v>58</v>
      </c>
      <c r="U8" s="66" t="s">
        <v>65</v>
      </c>
      <c r="V8" s="66" t="s">
        <v>207</v>
      </c>
      <c r="W8" s="66" t="s">
        <v>67</v>
      </c>
      <c r="X8" s="66" t="s">
        <v>68</v>
      </c>
      <c r="Y8" s="66" t="s">
        <v>69</v>
      </c>
    </row>
    <row r="9" customHeight="1" spans="1:25">
      <c r="A9" s="106">
        <v>1</v>
      </c>
      <c r="B9" s="106">
        <v>2</v>
      </c>
      <c r="C9" s="106">
        <v>3</v>
      </c>
      <c r="D9" s="106">
        <v>4</v>
      </c>
      <c r="E9" s="106">
        <v>5</v>
      </c>
      <c r="F9" s="106">
        <v>6</v>
      </c>
      <c r="G9" s="106">
        <v>7</v>
      </c>
      <c r="H9" s="106">
        <v>8</v>
      </c>
      <c r="I9" s="106">
        <v>9</v>
      </c>
      <c r="J9" s="106">
        <v>10</v>
      </c>
      <c r="K9" s="106">
        <v>11</v>
      </c>
      <c r="L9" s="106">
        <v>12</v>
      </c>
      <c r="M9" s="106">
        <v>13</v>
      </c>
      <c r="N9" s="106">
        <v>14</v>
      </c>
      <c r="O9" s="106">
        <v>15</v>
      </c>
      <c r="P9" s="106">
        <v>16</v>
      </c>
      <c r="Q9" s="106">
        <v>17</v>
      </c>
      <c r="R9" s="106">
        <v>18</v>
      </c>
      <c r="S9" s="106">
        <v>19</v>
      </c>
      <c r="T9" s="106">
        <v>20</v>
      </c>
      <c r="U9" s="106">
        <v>21</v>
      </c>
      <c r="V9" s="106">
        <v>22</v>
      </c>
      <c r="W9" s="106">
        <v>23</v>
      </c>
      <c r="X9" s="106">
        <v>24</v>
      </c>
      <c r="Y9" s="106">
        <v>25</v>
      </c>
    </row>
    <row r="10" ht="20.25" customHeight="1" spans="1:25">
      <c r="A10" s="208" t="s">
        <v>210</v>
      </c>
      <c r="B10" s="208" t="s">
        <v>71</v>
      </c>
      <c r="C10" s="208" t="s">
        <v>211</v>
      </c>
      <c r="D10" s="208" t="s">
        <v>212</v>
      </c>
      <c r="E10" s="208" t="s">
        <v>104</v>
      </c>
      <c r="F10" s="208" t="s">
        <v>105</v>
      </c>
      <c r="G10" s="208" t="s">
        <v>213</v>
      </c>
      <c r="H10" s="208" t="s">
        <v>214</v>
      </c>
      <c r="I10" s="139">
        <v>7174644</v>
      </c>
      <c r="J10" s="139">
        <v>7174644</v>
      </c>
      <c r="K10" s="139"/>
      <c r="L10" s="139"/>
      <c r="M10" s="139"/>
      <c r="N10" s="139">
        <v>7174644</v>
      </c>
      <c r="O10" s="139"/>
      <c r="P10" s="139"/>
      <c r="Q10" s="139"/>
      <c r="R10" s="139"/>
      <c r="S10" s="139"/>
      <c r="T10" s="139"/>
      <c r="U10" s="139"/>
      <c r="V10" s="139"/>
      <c r="W10" s="139"/>
      <c r="X10" s="139"/>
      <c r="Y10" s="139"/>
    </row>
    <row r="11" ht="20.25" customHeight="1" spans="1:25">
      <c r="A11" s="208" t="s">
        <v>210</v>
      </c>
      <c r="B11" s="208" t="s">
        <v>71</v>
      </c>
      <c r="C11" s="208" t="s">
        <v>211</v>
      </c>
      <c r="D11" s="208" t="s">
        <v>212</v>
      </c>
      <c r="E11" s="208" t="s">
        <v>104</v>
      </c>
      <c r="F11" s="208" t="s">
        <v>105</v>
      </c>
      <c r="G11" s="208" t="s">
        <v>215</v>
      </c>
      <c r="H11" s="208" t="s">
        <v>216</v>
      </c>
      <c r="I11" s="139">
        <v>462840</v>
      </c>
      <c r="J11" s="139">
        <v>462840</v>
      </c>
      <c r="K11" s="215"/>
      <c r="L11" s="215"/>
      <c r="M11" s="215"/>
      <c r="N11" s="139">
        <v>462840</v>
      </c>
      <c r="O11" s="215"/>
      <c r="P11" s="139"/>
      <c r="Q11" s="139"/>
      <c r="R11" s="139"/>
      <c r="S11" s="139"/>
      <c r="T11" s="139"/>
      <c r="U11" s="139"/>
      <c r="V11" s="139"/>
      <c r="W11" s="139"/>
      <c r="X11" s="139"/>
      <c r="Y11" s="139"/>
    </row>
    <row r="12" ht="20.25" customHeight="1" spans="1:25">
      <c r="A12" s="208" t="s">
        <v>210</v>
      </c>
      <c r="B12" s="208" t="s">
        <v>71</v>
      </c>
      <c r="C12" s="208" t="s">
        <v>211</v>
      </c>
      <c r="D12" s="208" t="s">
        <v>212</v>
      </c>
      <c r="E12" s="208" t="s">
        <v>104</v>
      </c>
      <c r="F12" s="208" t="s">
        <v>105</v>
      </c>
      <c r="G12" s="208" t="s">
        <v>215</v>
      </c>
      <c r="H12" s="208" t="s">
        <v>216</v>
      </c>
      <c r="I12" s="139">
        <v>786000</v>
      </c>
      <c r="J12" s="139">
        <v>786000</v>
      </c>
      <c r="K12" s="215"/>
      <c r="L12" s="215"/>
      <c r="M12" s="215"/>
      <c r="N12" s="139">
        <v>786000</v>
      </c>
      <c r="O12" s="215"/>
      <c r="P12" s="139"/>
      <c r="Q12" s="139"/>
      <c r="R12" s="139"/>
      <c r="S12" s="139"/>
      <c r="T12" s="139"/>
      <c r="U12" s="139"/>
      <c r="V12" s="139"/>
      <c r="W12" s="139"/>
      <c r="X12" s="139"/>
      <c r="Y12" s="139"/>
    </row>
    <row r="13" ht="20.25" customHeight="1" spans="1:25">
      <c r="A13" s="208" t="s">
        <v>210</v>
      </c>
      <c r="B13" s="208" t="s">
        <v>71</v>
      </c>
      <c r="C13" s="208" t="s">
        <v>211</v>
      </c>
      <c r="D13" s="208" t="s">
        <v>212</v>
      </c>
      <c r="E13" s="208" t="s">
        <v>104</v>
      </c>
      <c r="F13" s="208" t="s">
        <v>105</v>
      </c>
      <c r="G13" s="208" t="s">
        <v>217</v>
      </c>
      <c r="H13" s="208" t="s">
        <v>218</v>
      </c>
      <c r="I13" s="139">
        <v>5708</v>
      </c>
      <c r="J13" s="139">
        <v>5708</v>
      </c>
      <c r="K13" s="215"/>
      <c r="L13" s="215"/>
      <c r="M13" s="215"/>
      <c r="N13" s="139">
        <v>5708</v>
      </c>
      <c r="O13" s="215"/>
      <c r="P13" s="139"/>
      <c r="Q13" s="139"/>
      <c r="R13" s="139"/>
      <c r="S13" s="139"/>
      <c r="T13" s="139"/>
      <c r="U13" s="139"/>
      <c r="V13" s="139"/>
      <c r="W13" s="139"/>
      <c r="X13" s="139"/>
      <c r="Y13" s="139"/>
    </row>
    <row r="14" ht="20.25" customHeight="1" spans="1:25">
      <c r="A14" s="208" t="s">
        <v>210</v>
      </c>
      <c r="B14" s="208" t="s">
        <v>71</v>
      </c>
      <c r="C14" s="208" t="s">
        <v>211</v>
      </c>
      <c r="D14" s="208" t="s">
        <v>212</v>
      </c>
      <c r="E14" s="208" t="s">
        <v>104</v>
      </c>
      <c r="F14" s="208" t="s">
        <v>105</v>
      </c>
      <c r="G14" s="208" t="s">
        <v>217</v>
      </c>
      <c r="H14" s="208" t="s">
        <v>218</v>
      </c>
      <c r="I14" s="139">
        <v>597887</v>
      </c>
      <c r="J14" s="139">
        <v>597887</v>
      </c>
      <c r="K14" s="215"/>
      <c r="L14" s="215"/>
      <c r="M14" s="215"/>
      <c r="N14" s="139">
        <v>597887</v>
      </c>
      <c r="O14" s="215"/>
      <c r="P14" s="139"/>
      <c r="Q14" s="139"/>
      <c r="R14" s="139"/>
      <c r="S14" s="139"/>
      <c r="T14" s="139"/>
      <c r="U14" s="139"/>
      <c r="V14" s="139"/>
      <c r="W14" s="139"/>
      <c r="X14" s="139"/>
      <c r="Y14" s="139"/>
    </row>
    <row r="15" ht="20.25" customHeight="1" spans="1:25">
      <c r="A15" s="208" t="s">
        <v>210</v>
      </c>
      <c r="B15" s="208" t="s">
        <v>71</v>
      </c>
      <c r="C15" s="208" t="s">
        <v>211</v>
      </c>
      <c r="D15" s="208" t="s">
        <v>212</v>
      </c>
      <c r="E15" s="208" t="s">
        <v>104</v>
      </c>
      <c r="F15" s="208" t="s">
        <v>105</v>
      </c>
      <c r="G15" s="208" t="s">
        <v>219</v>
      </c>
      <c r="H15" s="208" t="s">
        <v>220</v>
      </c>
      <c r="I15" s="139">
        <v>1410528</v>
      </c>
      <c r="J15" s="139">
        <v>1410528</v>
      </c>
      <c r="K15" s="215"/>
      <c r="L15" s="215"/>
      <c r="M15" s="215"/>
      <c r="N15" s="139">
        <v>1410528</v>
      </c>
      <c r="O15" s="215"/>
      <c r="P15" s="139"/>
      <c r="Q15" s="139"/>
      <c r="R15" s="139"/>
      <c r="S15" s="139"/>
      <c r="T15" s="139"/>
      <c r="U15" s="139"/>
      <c r="V15" s="139"/>
      <c r="W15" s="139"/>
      <c r="X15" s="139"/>
      <c r="Y15" s="139"/>
    </row>
    <row r="16" ht="20.25" customHeight="1" spans="1:25">
      <c r="A16" s="208" t="s">
        <v>210</v>
      </c>
      <c r="B16" s="208" t="s">
        <v>71</v>
      </c>
      <c r="C16" s="208" t="s">
        <v>211</v>
      </c>
      <c r="D16" s="208" t="s">
        <v>212</v>
      </c>
      <c r="E16" s="208" t="s">
        <v>104</v>
      </c>
      <c r="F16" s="208" t="s">
        <v>105</v>
      </c>
      <c r="G16" s="208" t="s">
        <v>219</v>
      </c>
      <c r="H16" s="208" t="s">
        <v>220</v>
      </c>
      <c r="I16" s="139">
        <v>5265516</v>
      </c>
      <c r="J16" s="139">
        <v>5265516</v>
      </c>
      <c r="K16" s="215"/>
      <c r="L16" s="215"/>
      <c r="M16" s="215"/>
      <c r="N16" s="139">
        <v>5265516</v>
      </c>
      <c r="O16" s="215"/>
      <c r="P16" s="139"/>
      <c r="Q16" s="139"/>
      <c r="R16" s="139"/>
      <c r="S16" s="139"/>
      <c r="T16" s="139"/>
      <c r="U16" s="139"/>
      <c r="V16" s="139"/>
      <c r="W16" s="139"/>
      <c r="X16" s="139"/>
      <c r="Y16" s="139"/>
    </row>
    <row r="17" ht="20.25" customHeight="1" spans="1:25">
      <c r="A17" s="208" t="s">
        <v>210</v>
      </c>
      <c r="B17" s="208" t="s">
        <v>71</v>
      </c>
      <c r="C17" s="208" t="s">
        <v>221</v>
      </c>
      <c r="D17" s="208" t="s">
        <v>222</v>
      </c>
      <c r="E17" s="208" t="s">
        <v>114</v>
      </c>
      <c r="F17" s="208" t="s">
        <v>115</v>
      </c>
      <c r="G17" s="208" t="s">
        <v>223</v>
      </c>
      <c r="H17" s="208" t="s">
        <v>224</v>
      </c>
      <c r="I17" s="139">
        <v>2548474</v>
      </c>
      <c r="J17" s="139">
        <v>2548474</v>
      </c>
      <c r="K17" s="215"/>
      <c r="L17" s="215"/>
      <c r="M17" s="215"/>
      <c r="N17" s="139">
        <v>2548474</v>
      </c>
      <c r="O17" s="215"/>
      <c r="P17" s="139"/>
      <c r="Q17" s="139"/>
      <c r="R17" s="139"/>
      <c r="S17" s="139"/>
      <c r="T17" s="139"/>
      <c r="U17" s="139"/>
      <c r="V17" s="139"/>
      <c r="W17" s="139"/>
      <c r="X17" s="139"/>
      <c r="Y17" s="139"/>
    </row>
    <row r="18" ht="20.25" customHeight="1" spans="1:25">
      <c r="A18" s="208" t="s">
        <v>210</v>
      </c>
      <c r="B18" s="208" t="s">
        <v>71</v>
      </c>
      <c r="C18" s="208" t="s">
        <v>221</v>
      </c>
      <c r="D18" s="208" t="s">
        <v>222</v>
      </c>
      <c r="E18" s="208" t="s">
        <v>126</v>
      </c>
      <c r="F18" s="208" t="s">
        <v>127</v>
      </c>
      <c r="G18" s="208" t="s">
        <v>225</v>
      </c>
      <c r="H18" s="208" t="s">
        <v>226</v>
      </c>
      <c r="I18" s="139">
        <v>31537</v>
      </c>
      <c r="J18" s="139">
        <v>31537</v>
      </c>
      <c r="K18" s="215"/>
      <c r="L18" s="215"/>
      <c r="M18" s="215"/>
      <c r="N18" s="139">
        <v>31537</v>
      </c>
      <c r="O18" s="215"/>
      <c r="P18" s="139"/>
      <c r="Q18" s="139"/>
      <c r="R18" s="139"/>
      <c r="S18" s="139"/>
      <c r="T18" s="139"/>
      <c r="U18" s="139"/>
      <c r="V18" s="139"/>
      <c r="W18" s="139"/>
      <c r="X18" s="139"/>
      <c r="Y18" s="139"/>
    </row>
    <row r="19" ht="20.25" customHeight="1" spans="1:25">
      <c r="A19" s="208" t="s">
        <v>210</v>
      </c>
      <c r="B19" s="208" t="s">
        <v>71</v>
      </c>
      <c r="C19" s="208" t="s">
        <v>221</v>
      </c>
      <c r="D19" s="208" t="s">
        <v>222</v>
      </c>
      <c r="E19" s="208" t="s">
        <v>126</v>
      </c>
      <c r="F19" s="208" t="s">
        <v>127</v>
      </c>
      <c r="G19" s="208" t="s">
        <v>225</v>
      </c>
      <c r="H19" s="208" t="s">
        <v>226</v>
      </c>
      <c r="I19" s="139">
        <v>1239129</v>
      </c>
      <c r="J19" s="139">
        <v>1239129</v>
      </c>
      <c r="K19" s="215"/>
      <c r="L19" s="215"/>
      <c r="M19" s="215"/>
      <c r="N19" s="139">
        <v>1239129</v>
      </c>
      <c r="O19" s="215"/>
      <c r="P19" s="139"/>
      <c r="Q19" s="139"/>
      <c r="R19" s="139"/>
      <c r="S19" s="139"/>
      <c r="T19" s="139"/>
      <c r="U19" s="139"/>
      <c r="V19" s="139"/>
      <c r="W19" s="139"/>
      <c r="X19" s="139"/>
      <c r="Y19" s="139"/>
    </row>
    <row r="20" ht="20.25" customHeight="1" spans="1:25">
      <c r="A20" s="208" t="s">
        <v>210</v>
      </c>
      <c r="B20" s="208" t="s">
        <v>71</v>
      </c>
      <c r="C20" s="208" t="s">
        <v>221</v>
      </c>
      <c r="D20" s="208" t="s">
        <v>222</v>
      </c>
      <c r="E20" s="208" t="s">
        <v>128</v>
      </c>
      <c r="F20" s="208" t="s">
        <v>129</v>
      </c>
      <c r="G20" s="208" t="s">
        <v>227</v>
      </c>
      <c r="H20" s="208" t="s">
        <v>228</v>
      </c>
      <c r="I20" s="139">
        <v>271694</v>
      </c>
      <c r="J20" s="139">
        <v>271694</v>
      </c>
      <c r="K20" s="215"/>
      <c r="L20" s="215"/>
      <c r="M20" s="215"/>
      <c r="N20" s="139">
        <v>271694</v>
      </c>
      <c r="O20" s="215"/>
      <c r="P20" s="139"/>
      <c r="Q20" s="139"/>
      <c r="R20" s="139"/>
      <c r="S20" s="139"/>
      <c r="T20" s="139"/>
      <c r="U20" s="139"/>
      <c r="V20" s="139"/>
      <c r="W20" s="139"/>
      <c r="X20" s="139"/>
      <c r="Y20" s="139"/>
    </row>
    <row r="21" ht="20.25" customHeight="1" spans="1:25">
      <c r="A21" s="208" t="s">
        <v>210</v>
      </c>
      <c r="B21" s="208" t="s">
        <v>71</v>
      </c>
      <c r="C21" s="208" t="s">
        <v>221</v>
      </c>
      <c r="D21" s="208" t="s">
        <v>222</v>
      </c>
      <c r="E21" s="208" t="s">
        <v>128</v>
      </c>
      <c r="F21" s="208" t="s">
        <v>129</v>
      </c>
      <c r="G21" s="208" t="s">
        <v>227</v>
      </c>
      <c r="H21" s="208" t="s">
        <v>228</v>
      </c>
      <c r="I21" s="139">
        <v>741460</v>
      </c>
      <c r="J21" s="139">
        <v>741460</v>
      </c>
      <c r="K21" s="215"/>
      <c r="L21" s="215"/>
      <c r="M21" s="215"/>
      <c r="N21" s="139">
        <v>741460</v>
      </c>
      <c r="O21" s="215"/>
      <c r="P21" s="139"/>
      <c r="Q21" s="139"/>
      <c r="R21" s="139"/>
      <c r="S21" s="139"/>
      <c r="T21" s="139"/>
      <c r="U21" s="139"/>
      <c r="V21" s="139"/>
      <c r="W21" s="139"/>
      <c r="X21" s="139"/>
      <c r="Y21" s="139"/>
    </row>
    <row r="22" ht="20.25" customHeight="1" spans="1:25">
      <c r="A22" s="208" t="s">
        <v>210</v>
      </c>
      <c r="B22" s="208" t="s">
        <v>71</v>
      </c>
      <c r="C22" s="208" t="s">
        <v>221</v>
      </c>
      <c r="D22" s="208" t="s">
        <v>222</v>
      </c>
      <c r="E22" s="208" t="s">
        <v>104</v>
      </c>
      <c r="F22" s="208" t="s">
        <v>105</v>
      </c>
      <c r="G22" s="208" t="s">
        <v>229</v>
      </c>
      <c r="H22" s="208" t="s">
        <v>230</v>
      </c>
      <c r="I22" s="139">
        <v>103883</v>
      </c>
      <c r="J22" s="139">
        <v>103883</v>
      </c>
      <c r="K22" s="215"/>
      <c r="L22" s="215"/>
      <c r="M22" s="215"/>
      <c r="N22" s="139">
        <v>103883</v>
      </c>
      <c r="O22" s="215"/>
      <c r="P22" s="139"/>
      <c r="Q22" s="139"/>
      <c r="R22" s="139"/>
      <c r="S22" s="139"/>
      <c r="T22" s="139"/>
      <c r="U22" s="139"/>
      <c r="V22" s="139"/>
      <c r="W22" s="139"/>
      <c r="X22" s="139"/>
      <c r="Y22" s="139"/>
    </row>
    <row r="23" ht="20.25" customHeight="1" spans="1:25">
      <c r="A23" s="208" t="s">
        <v>210</v>
      </c>
      <c r="B23" s="208" t="s">
        <v>71</v>
      </c>
      <c r="C23" s="208" t="s">
        <v>221</v>
      </c>
      <c r="D23" s="208" t="s">
        <v>222</v>
      </c>
      <c r="E23" s="208" t="s">
        <v>130</v>
      </c>
      <c r="F23" s="208" t="s">
        <v>131</v>
      </c>
      <c r="G23" s="208" t="s">
        <v>229</v>
      </c>
      <c r="H23" s="208" t="s">
        <v>230</v>
      </c>
      <c r="I23" s="139">
        <v>59343</v>
      </c>
      <c r="J23" s="139">
        <v>59343</v>
      </c>
      <c r="K23" s="215"/>
      <c r="L23" s="215"/>
      <c r="M23" s="215"/>
      <c r="N23" s="139">
        <v>59343</v>
      </c>
      <c r="O23" s="215"/>
      <c r="P23" s="139"/>
      <c r="Q23" s="139"/>
      <c r="R23" s="139"/>
      <c r="S23" s="139"/>
      <c r="T23" s="139"/>
      <c r="U23" s="139"/>
      <c r="V23" s="139"/>
      <c r="W23" s="139"/>
      <c r="X23" s="139"/>
      <c r="Y23" s="139"/>
    </row>
    <row r="24" ht="20.25" customHeight="1" spans="1:25">
      <c r="A24" s="208" t="s">
        <v>210</v>
      </c>
      <c r="B24" s="208" t="s">
        <v>71</v>
      </c>
      <c r="C24" s="208" t="s">
        <v>231</v>
      </c>
      <c r="D24" s="208" t="s">
        <v>142</v>
      </c>
      <c r="E24" s="208" t="s">
        <v>141</v>
      </c>
      <c r="F24" s="208" t="s">
        <v>142</v>
      </c>
      <c r="G24" s="208" t="s">
        <v>232</v>
      </c>
      <c r="H24" s="208" t="s">
        <v>142</v>
      </c>
      <c r="I24" s="139">
        <v>1922163</v>
      </c>
      <c r="J24" s="139">
        <v>1922163</v>
      </c>
      <c r="K24" s="215"/>
      <c r="L24" s="215"/>
      <c r="M24" s="215"/>
      <c r="N24" s="139">
        <v>1922163</v>
      </c>
      <c r="O24" s="215"/>
      <c r="P24" s="139"/>
      <c r="Q24" s="139"/>
      <c r="R24" s="139"/>
      <c r="S24" s="139"/>
      <c r="T24" s="139"/>
      <c r="U24" s="139"/>
      <c r="V24" s="139"/>
      <c r="W24" s="139"/>
      <c r="X24" s="139"/>
      <c r="Y24" s="139"/>
    </row>
    <row r="25" ht="20.25" customHeight="1" spans="1:25">
      <c r="A25" s="208" t="s">
        <v>210</v>
      </c>
      <c r="B25" s="208" t="s">
        <v>71</v>
      </c>
      <c r="C25" s="208" t="s">
        <v>233</v>
      </c>
      <c r="D25" s="208" t="s">
        <v>234</v>
      </c>
      <c r="E25" s="208" t="s">
        <v>120</v>
      </c>
      <c r="F25" s="208" t="s">
        <v>121</v>
      </c>
      <c r="G25" s="208" t="s">
        <v>235</v>
      </c>
      <c r="H25" s="208" t="s">
        <v>234</v>
      </c>
      <c r="I25" s="139">
        <v>15240</v>
      </c>
      <c r="J25" s="139">
        <v>15240</v>
      </c>
      <c r="K25" s="215"/>
      <c r="L25" s="215"/>
      <c r="M25" s="215"/>
      <c r="N25" s="139">
        <v>15240</v>
      </c>
      <c r="O25" s="215"/>
      <c r="P25" s="139"/>
      <c r="Q25" s="139"/>
      <c r="R25" s="139"/>
      <c r="S25" s="139"/>
      <c r="T25" s="139"/>
      <c r="U25" s="139"/>
      <c r="V25" s="139"/>
      <c r="W25" s="139"/>
      <c r="X25" s="139"/>
      <c r="Y25" s="139"/>
    </row>
    <row r="26" ht="20.25" customHeight="1" spans="1:25">
      <c r="A26" s="208" t="s">
        <v>210</v>
      </c>
      <c r="B26" s="208" t="s">
        <v>71</v>
      </c>
      <c r="C26" s="208" t="s">
        <v>236</v>
      </c>
      <c r="D26" s="208" t="s">
        <v>237</v>
      </c>
      <c r="E26" s="208" t="s">
        <v>118</v>
      </c>
      <c r="F26" s="208" t="s">
        <v>119</v>
      </c>
      <c r="G26" s="208" t="s">
        <v>238</v>
      </c>
      <c r="H26" s="208" t="s">
        <v>239</v>
      </c>
      <c r="I26" s="139">
        <v>111540</v>
      </c>
      <c r="J26" s="139">
        <v>111540</v>
      </c>
      <c r="K26" s="215"/>
      <c r="L26" s="215"/>
      <c r="M26" s="215"/>
      <c r="N26" s="139">
        <v>111540</v>
      </c>
      <c r="O26" s="215"/>
      <c r="P26" s="139"/>
      <c r="Q26" s="139"/>
      <c r="R26" s="139"/>
      <c r="S26" s="139"/>
      <c r="T26" s="139"/>
      <c r="U26" s="139"/>
      <c r="V26" s="139"/>
      <c r="W26" s="139"/>
      <c r="X26" s="139"/>
      <c r="Y26" s="139"/>
    </row>
    <row r="27" ht="20.25" customHeight="1" spans="1:25">
      <c r="A27" s="208" t="s">
        <v>210</v>
      </c>
      <c r="B27" s="208" t="s">
        <v>71</v>
      </c>
      <c r="C27" s="208" t="s">
        <v>240</v>
      </c>
      <c r="D27" s="208" t="s">
        <v>241</v>
      </c>
      <c r="E27" s="208" t="s">
        <v>112</v>
      </c>
      <c r="F27" s="208" t="s">
        <v>113</v>
      </c>
      <c r="G27" s="208" t="s">
        <v>242</v>
      </c>
      <c r="H27" s="208" t="s">
        <v>243</v>
      </c>
      <c r="I27" s="139">
        <v>36600</v>
      </c>
      <c r="J27" s="139">
        <v>36600</v>
      </c>
      <c r="K27" s="215"/>
      <c r="L27" s="215"/>
      <c r="M27" s="215"/>
      <c r="N27" s="139">
        <v>36600</v>
      </c>
      <c r="O27" s="215"/>
      <c r="P27" s="139"/>
      <c r="Q27" s="139"/>
      <c r="R27" s="139"/>
      <c r="S27" s="139"/>
      <c r="T27" s="139"/>
      <c r="U27" s="139"/>
      <c r="V27" s="139"/>
      <c r="W27" s="139"/>
      <c r="X27" s="139"/>
      <c r="Y27" s="139"/>
    </row>
    <row r="28" ht="20.25" customHeight="1" spans="1:25">
      <c r="A28" s="208" t="s">
        <v>210</v>
      </c>
      <c r="B28" s="208" t="s">
        <v>71</v>
      </c>
      <c r="C28" s="208" t="s">
        <v>244</v>
      </c>
      <c r="D28" s="208" t="s">
        <v>245</v>
      </c>
      <c r="E28" s="208" t="s">
        <v>104</v>
      </c>
      <c r="F28" s="208" t="s">
        <v>105</v>
      </c>
      <c r="G28" s="208" t="s">
        <v>246</v>
      </c>
      <c r="H28" s="208" t="s">
        <v>247</v>
      </c>
      <c r="I28" s="139">
        <v>314400</v>
      </c>
      <c r="J28" s="139">
        <v>314400</v>
      </c>
      <c r="K28" s="215"/>
      <c r="L28" s="215"/>
      <c r="M28" s="215"/>
      <c r="N28" s="139">
        <v>314400</v>
      </c>
      <c r="O28" s="215"/>
      <c r="P28" s="139"/>
      <c r="Q28" s="139"/>
      <c r="R28" s="139"/>
      <c r="S28" s="139"/>
      <c r="T28" s="139"/>
      <c r="U28" s="139"/>
      <c r="V28" s="139"/>
      <c r="W28" s="139"/>
      <c r="X28" s="139"/>
      <c r="Y28" s="139"/>
    </row>
    <row r="29" ht="20.25" customHeight="1" spans="1:25">
      <c r="A29" s="208" t="s">
        <v>210</v>
      </c>
      <c r="B29" s="208" t="s">
        <v>71</v>
      </c>
      <c r="C29" s="208" t="s">
        <v>248</v>
      </c>
      <c r="D29" s="208" t="s">
        <v>249</v>
      </c>
      <c r="E29" s="208" t="s">
        <v>112</v>
      </c>
      <c r="F29" s="208" t="s">
        <v>113</v>
      </c>
      <c r="G29" s="208" t="s">
        <v>238</v>
      </c>
      <c r="H29" s="208" t="s">
        <v>239</v>
      </c>
      <c r="I29" s="139">
        <v>892800</v>
      </c>
      <c r="J29" s="139">
        <v>892800</v>
      </c>
      <c r="K29" s="215"/>
      <c r="L29" s="215"/>
      <c r="M29" s="215"/>
      <c r="N29" s="139">
        <v>892800</v>
      </c>
      <c r="O29" s="215"/>
      <c r="P29" s="139"/>
      <c r="Q29" s="139"/>
      <c r="R29" s="139"/>
      <c r="S29" s="139"/>
      <c r="T29" s="139"/>
      <c r="U29" s="139"/>
      <c r="V29" s="139"/>
      <c r="W29" s="139"/>
      <c r="X29" s="139"/>
      <c r="Y29" s="139"/>
    </row>
    <row r="30" ht="20.25" customHeight="1" spans="1:25">
      <c r="A30" s="208" t="s">
        <v>210</v>
      </c>
      <c r="B30" s="208" t="s">
        <v>71</v>
      </c>
      <c r="C30" s="208" t="s">
        <v>250</v>
      </c>
      <c r="D30" s="208" t="s">
        <v>251</v>
      </c>
      <c r="E30" s="208" t="s">
        <v>106</v>
      </c>
      <c r="F30" s="208" t="s">
        <v>107</v>
      </c>
      <c r="G30" s="208" t="s">
        <v>252</v>
      </c>
      <c r="H30" s="208" t="s">
        <v>253</v>
      </c>
      <c r="I30" s="139">
        <v>294912</v>
      </c>
      <c r="J30" s="139">
        <v>294912</v>
      </c>
      <c r="K30" s="215"/>
      <c r="L30" s="215"/>
      <c r="M30" s="215"/>
      <c r="N30" s="139">
        <v>294912</v>
      </c>
      <c r="O30" s="215"/>
      <c r="P30" s="139"/>
      <c r="Q30" s="139"/>
      <c r="R30" s="139"/>
      <c r="S30" s="139"/>
      <c r="T30" s="139"/>
      <c r="U30" s="139"/>
      <c r="V30" s="139"/>
      <c r="W30" s="139"/>
      <c r="X30" s="139"/>
      <c r="Y30" s="139"/>
    </row>
    <row r="31" ht="20.25" customHeight="1" spans="1:25">
      <c r="A31" s="208" t="s">
        <v>210</v>
      </c>
      <c r="B31" s="208" t="s">
        <v>71</v>
      </c>
      <c r="C31" s="208" t="s">
        <v>250</v>
      </c>
      <c r="D31" s="208" t="s">
        <v>251</v>
      </c>
      <c r="E31" s="208" t="s">
        <v>106</v>
      </c>
      <c r="F31" s="208" t="s">
        <v>107</v>
      </c>
      <c r="G31" s="208" t="s">
        <v>252</v>
      </c>
      <c r="H31" s="208" t="s">
        <v>253</v>
      </c>
      <c r="I31" s="139">
        <v>174643.2</v>
      </c>
      <c r="J31" s="139">
        <v>174643.2</v>
      </c>
      <c r="K31" s="215"/>
      <c r="L31" s="215"/>
      <c r="M31" s="215"/>
      <c r="N31" s="139">
        <v>174643.2</v>
      </c>
      <c r="O31" s="215"/>
      <c r="P31" s="139"/>
      <c r="Q31" s="139"/>
      <c r="R31" s="139"/>
      <c r="S31" s="139"/>
      <c r="T31" s="139"/>
      <c r="U31" s="139"/>
      <c r="V31" s="139"/>
      <c r="W31" s="139"/>
      <c r="X31" s="139"/>
      <c r="Y31" s="139"/>
    </row>
    <row r="32" ht="20.25" customHeight="1" spans="1:25">
      <c r="A32" s="208" t="s">
        <v>210</v>
      </c>
      <c r="B32" s="208" t="s">
        <v>71</v>
      </c>
      <c r="C32" s="208" t="s">
        <v>250</v>
      </c>
      <c r="D32" s="208" t="s">
        <v>251</v>
      </c>
      <c r="E32" s="208" t="s">
        <v>106</v>
      </c>
      <c r="F32" s="208" t="s">
        <v>107</v>
      </c>
      <c r="G32" s="208" t="s">
        <v>252</v>
      </c>
      <c r="H32" s="208" t="s">
        <v>253</v>
      </c>
      <c r="I32" s="139">
        <v>122880</v>
      </c>
      <c r="J32" s="139">
        <v>122880</v>
      </c>
      <c r="K32" s="215"/>
      <c r="L32" s="215"/>
      <c r="M32" s="215"/>
      <c r="N32" s="139">
        <v>122880</v>
      </c>
      <c r="O32" s="215"/>
      <c r="P32" s="139"/>
      <c r="Q32" s="139"/>
      <c r="R32" s="139"/>
      <c r="S32" s="139"/>
      <c r="T32" s="139"/>
      <c r="U32" s="139"/>
      <c r="V32" s="139"/>
      <c r="W32" s="139"/>
      <c r="X32" s="139"/>
      <c r="Y32" s="139"/>
    </row>
    <row r="33" ht="20.25" customHeight="1" spans="1:25">
      <c r="A33" s="208" t="s">
        <v>210</v>
      </c>
      <c r="B33" s="208" t="s">
        <v>71</v>
      </c>
      <c r="C33" s="208" t="s">
        <v>250</v>
      </c>
      <c r="D33" s="208" t="s">
        <v>251</v>
      </c>
      <c r="E33" s="208" t="s">
        <v>106</v>
      </c>
      <c r="F33" s="208" t="s">
        <v>107</v>
      </c>
      <c r="G33" s="208" t="s">
        <v>252</v>
      </c>
      <c r="H33" s="208" t="s">
        <v>253</v>
      </c>
      <c r="I33" s="139">
        <v>207388.8</v>
      </c>
      <c r="J33" s="139">
        <v>207388.8</v>
      </c>
      <c r="K33" s="215"/>
      <c r="L33" s="215"/>
      <c r="M33" s="215"/>
      <c r="N33" s="139">
        <v>207388.8</v>
      </c>
      <c r="O33" s="215"/>
      <c r="P33" s="139"/>
      <c r="Q33" s="139"/>
      <c r="R33" s="139"/>
      <c r="S33" s="139"/>
      <c r="T33" s="139"/>
      <c r="U33" s="139"/>
      <c r="V33" s="139"/>
      <c r="W33" s="139"/>
      <c r="X33" s="139"/>
      <c r="Y33" s="139"/>
    </row>
    <row r="34" ht="20.25" customHeight="1" spans="1:25">
      <c r="A34" s="208" t="s">
        <v>210</v>
      </c>
      <c r="B34" s="208" t="s">
        <v>71</v>
      </c>
      <c r="C34" s="208" t="s">
        <v>250</v>
      </c>
      <c r="D34" s="208" t="s">
        <v>251</v>
      </c>
      <c r="E34" s="208" t="s">
        <v>106</v>
      </c>
      <c r="F34" s="208" t="s">
        <v>107</v>
      </c>
      <c r="G34" s="208" t="s">
        <v>252</v>
      </c>
      <c r="H34" s="208" t="s">
        <v>253</v>
      </c>
      <c r="I34" s="139">
        <v>87321.6</v>
      </c>
      <c r="J34" s="139">
        <v>87321.6</v>
      </c>
      <c r="K34" s="215"/>
      <c r="L34" s="215"/>
      <c r="M34" s="215"/>
      <c r="N34" s="139">
        <v>87321.6</v>
      </c>
      <c r="O34" s="215"/>
      <c r="P34" s="139"/>
      <c r="Q34" s="139"/>
      <c r="R34" s="139"/>
      <c r="S34" s="139"/>
      <c r="T34" s="139"/>
      <c r="U34" s="139"/>
      <c r="V34" s="139"/>
      <c r="W34" s="139"/>
      <c r="X34" s="139"/>
      <c r="Y34" s="139"/>
    </row>
    <row r="35" ht="20.25" customHeight="1" spans="1:25">
      <c r="A35" s="208" t="s">
        <v>210</v>
      </c>
      <c r="B35" s="208" t="s">
        <v>71</v>
      </c>
      <c r="C35" s="208" t="s">
        <v>250</v>
      </c>
      <c r="D35" s="208" t="s">
        <v>251</v>
      </c>
      <c r="E35" s="208" t="s">
        <v>106</v>
      </c>
      <c r="F35" s="208" t="s">
        <v>107</v>
      </c>
      <c r="G35" s="208" t="s">
        <v>252</v>
      </c>
      <c r="H35" s="208" t="s">
        <v>253</v>
      </c>
      <c r="I35" s="139">
        <v>268800</v>
      </c>
      <c r="J35" s="139">
        <v>268800</v>
      </c>
      <c r="K35" s="215"/>
      <c r="L35" s="215"/>
      <c r="M35" s="215"/>
      <c r="N35" s="139">
        <v>268800</v>
      </c>
      <c r="O35" s="215"/>
      <c r="P35" s="139"/>
      <c r="Q35" s="139"/>
      <c r="R35" s="139"/>
      <c r="S35" s="139"/>
      <c r="T35" s="139"/>
      <c r="U35" s="139"/>
      <c r="V35" s="139"/>
      <c r="W35" s="139"/>
      <c r="X35" s="139"/>
      <c r="Y35" s="139"/>
    </row>
    <row r="36" ht="20.25" customHeight="1" spans="1:25">
      <c r="A36" s="208" t="s">
        <v>210</v>
      </c>
      <c r="B36" s="208" t="s">
        <v>71</v>
      </c>
      <c r="C36" s="208" t="s">
        <v>254</v>
      </c>
      <c r="D36" s="208" t="s">
        <v>255</v>
      </c>
      <c r="E36" s="208" t="s">
        <v>104</v>
      </c>
      <c r="F36" s="208" t="s">
        <v>105</v>
      </c>
      <c r="G36" s="208" t="s">
        <v>219</v>
      </c>
      <c r="H36" s="208" t="s">
        <v>220</v>
      </c>
      <c r="I36" s="139">
        <v>1100400</v>
      </c>
      <c r="J36" s="139">
        <v>1100400</v>
      </c>
      <c r="K36" s="215"/>
      <c r="L36" s="215"/>
      <c r="M36" s="215"/>
      <c r="N36" s="139">
        <v>1100400</v>
      </c>
      <c r="O36" s="215"/>
      <c r="P36" s="139"/>
      <c r="Q36" s="139"/>
      <c r="R36" s="139"/>
      <c r="S36" s="139"/>
      <c r="T36" s="139"/>
      <c r="U36" s="139"/>
      <c r="V36" s="139"/>
      <c r="W36" s="139"/>
      <c r="X36" s="139"/>
      <c r="Y36" s="139"/>
    </row>
    <row r="37" ht="17.25" customHeight="1" spans="1:25">
      <c r="A37" s="196" t="s">
        <v>181</v>
      </c>
      <c r="B37" s="197"/>
      <c r="C37" s="209"/>
      <c r="D37" s="209"/>
      <c r="E37" s="209"/>
      <c r="F37" s="209"/>
      <c r="G37" s="209"/>
      <c r="H37" s="210"/>
      <c r="I37" s="139">
        <v>26247731.6</v>
      </c>
      <c r="J37" s="139">
        <v>26247731.6</v>
      </c>
      <c r="K37" s="139"/>
      <c r="L37" s="139"/>
      <c r="M37" s="139"/>
      <c r="N37" s="139">
        <v>26247731.6</v>
      </c>
      <c r="O37" s="139"/>
      <c r="P37" s="139"/>
      <c r="Q37" s="139"/>
      <c r="R37" s="139"/>
      <c r="S37" s="139"/>
      <c r="T37" s="139"/>
      <c r="U37" s="139"/>
      <c r="V37" s="139"/>
      <c r="W37" s="139"/>
      <c r="X37" s="139"/>
      <c r="Y37" s="139"/>
    </row>
  </sheetData>
  <mergeCells count="31">
    <mergeCell ref="A3:Y3"/>
    <mergeCell ref="A4:H4"/>
    <mergeCell ref="I5:Y5"/>
    <mergeCell ref="J6:O6"/>
    <mergeCell ref="P6:R6"/>
    <mergeCell ref="T6:Y6"/>
    <mergeCell ref="J7:K7"/>
    <mergeCell ref="A37:H37"/>
    <mergeCell ref="A5:A8"/>
    <mergeCell ref="B5:B8"/>
    <mergeCell ref="C5:C8"/>
    <mergeCell ref="D5:D8"/>
    <mergeCell ref="E5:E8"/>
    <mergeCell ref="F5:F8"/>
    <mergeCell ref="G5:G8"/>
    <mergeCell ref="H5:H8"/>
    <mergeCell ref="I6:I8"/>
    <mergeCell ref="L7:L8"/>
    <mergeCell ref="M7:M8"/>
    <mergeCell ref="N7:N8"/>
    <mergeCell ref="O7:O8"/>
    <mergeCell ref="P7:P8"/>
    <mergeCell ref="Q7:Q8"/>
    <mergeCell ref="R7:R8"/>
    <mergeCell ref="S6:S8"/>
    <mergeCell ref="T7:T8"/>
    <mergeCell ref="U7:U8"/>
    <mergeCell ref="V7:V8"/>
    <mergeCell ref="W7:W8"/>
    <mergeCell ref="X7:X8"/>
    <mergeCell ref="Y7:Y8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14"/>
  <sheetViews>
    <sheetView showZeros="0" workbookViewId="0">
      <pane ySplit="1" topLeftCell="A2" activePane="bottomLeft" state="frozen"/>
      <selection/>
      <selection pane="bottomLeft" activeCell="F19" sqref="F19"/>
    </sheetView>
  </sheetViews>
  <sheetFormatPr defaultColWidth="9.13333333333333" defaultRowHeight="14.25" customHeight="1"/>
  <cols>
    <col min="1" max="1" width="10.2833333333333" customWidth="1"/>
    <col min="2" max="2" width="13.4166666666667" customWidth="1"/>
    <col min="3" max="3" width="32.8583333333333" customWidth="1"/>
    <col min="4" max="4" width="23.8583333333333" customWidth="1"/>
    <col min="5" max="5" width="11.1333333333333" customWidth="1"/>
    <col min="6" max="6" width="17.7083333333333" customWidth="1"/>
    <col min="7" max="7" width="9.85833333333333" customWidth="1"/>
    <col min="8" max="8" width="17.7083333333333" customWidth="1"/>
    <col min="9" max="13" width="20" customWidth="1"/>
    <col min="14" max="14" width="12.2833333333333" customWidth="1"/>
    <col min="15" max="15" width="12.7083333333333" customWidth="1"/>
    <col min="16" max="16" width="11.1333333333333" customWidth="1"/>
    <col min="17" max="21" width="19.8583333333333" customWidth="1"/>
    <col min="22" max="22" width="20" customWidth="1"/>
    <col min="23" max="23" width="19.8583333333333" customWidth="1"/>
  </cols>
  <sheetData>
    <row r="1" customHeight="1" spans="1:23">
      <c r="A1" s="50"/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</row>
    <row r="2" ht="13.5" customHeight="1" spans="2:23">
      <c r="B2" s="195"/>
      <c r="E2" s="51"/>
      <c r="F2" s="51"/>
      <c r="G2" s="51"/>
      <c r="H2" s="51"/>
      <c r="U2" s="195"/>
      <c r="W2" s="203" t="s">
        <v>256</v>
      </c>
    </row>
    <row r="3" ht="46.5" customHeight="1" spans="1:23">
      <c r="A3" s="53" t="str">
        <f>"2025"&amp;"年部门项目支出预算表"</f>
        <v>2025年部门项目支出预算表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</row>
    <row r="4" ht="13.5" customHeight="1" spans="1:23">
      <c r="A4" s="54" t="str">
        <f>"单位名称："&amp;"昆明市东川区拖布卡镇中心学校"</f>
        <v>单位名称：昆明市东川区拖布卡镇中心学校</v>
      </c>
      <c r="B4" s="55"/>
      <c r="C4" s="55"/>
      <c r="D4" s="55"/>
      <c r="E4" s="55"/>
      <c r="F4" s="55"/>
      <c r="G4" s="55"/>
      <c r="H4" s="55"/>
      <c r="I4" s="56"/>
      <c r="J4" s="56"/>
      <c r="K4" s="56"/>
      <c r="L4" s="56"/>
      <c r="M4" s="56"/>
      <c r="N4" s="56"/>
      <c r="O4" s="56"/>
      <c r="P4" s="56"/>
      <c r="Q4" s="56"/>
      <c r="U4" s="195"/>
      <c r="W4" s="178" t="s">
        <v>2</v>
      </c>
    </row>
    <row r="5" ht="21.75" customHeight="1" spans="1:23">
      <c r="A5" s="58" t="s">
        <v>257</v>
      </c>
      <c r="B5" s="59" t="s">
        <v>193</v>
      </c>
      <c r="C5" s="58" t="s">
        <v>194</v>
      </c>
      <c r="D5" s="58" t="s">
        <v>258</v>
      </c>
      <c r="E5" s="59" t="s">
        <v>195</v>
      </c>
      <c r="F5" s="59" t="s">
        <v>196</v>
      </c>
      <c r="G5" s="59" t="s">
        <v>259</v>
      </c>
      <c r="H5" s="59" t="s">
        <v>260</v>
      </c>
      <c r="I5" s="135" t="s">
        <v>56</v>
      </c>
      <c r="J5" s="60" t="s">
        <v>261</v>
      </c>
      <c r="K5" s="61"/>
      <c r="L5" s="61"/>
      <c r="M5" s="62"/>
      <c r="N5" s="60" t="s">
        <v>201</v>
      </c>
      <c r="O5" s="61"/>
      <c r="P5" s="62"/>
      <c r="Q5" s="59" t="s">
        <v>62</v>
      </c>
      <c r="R5" s="60" t="s">
        <v>63</v>
      </c>
      <c r="S5" s="61"/>
      <c r="T5" s="61"/>
      <c r="U5" s="61"/>
      <c r="V5" s="61"/>
      <c r="W5" s="62"/>
    </row>
    <row r="6" ht="21.75" customHeight="1" spans="1:23">
      <c r="A6" s="63"/>
      <c r="B6" s="136"/>
      <c r="C6" s="63"/>
      <c r="D6" s="63"/>
      <c r="E6" s="64"/>
      <c r="F6" s="64"/>
      <c r="G6" s="64"/>
      <c r="H6" s="64"/>
      <c r="I6" s="136"/>
      <c r="J6" s="199" t="s">
        <v>59</v>
      </c>
      <c r="K6" s="200"/>
      <c r="L6" s="59" t="s">
        <v>60</v>
      </c>
      <c r="M6" s="59" t="s">
        <v>61</v>
      </c>
      <c r="N6" s="59" t="s">
        <v>59</v>
      </c>
      <c r="O6" s="59" t="s">
        <v>60</v>
      </c>
      <c r="P6" s="59" t="s">
        <v>61</v>
      </c>
      <c r="Q6" s="64"/>
      <c r="R6" s="59" t="s">
        <v>58</v>
      </c>
      <c r="S6" s="59" t="s">
        <v>65</v>
      </c>
      <c r="T6" s="59" t="s">
        <v>207</v>
      </c>
      <c r="U6" s="59" t="s">
        <v>67</v>
      </c>
      <c r="V6" s="59" t="s">
        <v>68</v>
      </c>
      <c r="W6" s="59" t="s">
        <v>69</v>
      </c>
    </row>
    <row r="7" ht="21" customHeight="1" spans="1:23">
      <c r="A7" s="136"/>
      <c r="B7" s="136"/>
      <c r="C7" s="136"/>
      <c r="D7" s="136"/>
      <c r="E7" s="136"/>
      <c r="F7" s="136"/>
      <c r="G7" s="136"/>
      <c r="H7" s="136"/>
      <c r="I7" s="136"/>
      <c r="J7" s="201" t="s">
        <v>58</v>
      </c>
      <c r="K7" s="202"/>
      <c r="L7" s="136"/>
      <c r="M7" s="136"/>
      <c r="N7" s="136"/>
      <c r="O7" s="136"/>
      <c r="P7" s="136"/>
      <c r="Q7" s="136"/>
      <c r="R7" s="136"/>
      <c r="S7" s="136"/>
      <c r="T7" s="136"/>
      <c r="U7" s="136"/>
      <c r="V7" s="136"/>
      <c r="W7" s="136"/>
    </row>
    <row r="8" ht="39.75" customHeight="1" spans="1:23">
      <c r="A8" s="66"/>
      <c r="B8" s="68"/>
      <c r="C8" s="66"/>
      <c r="D8" s="66"/>
      <c r="E8" s="67"/>
      <c r="F8" s="67"/>
      <c r="G8" s="67"/>
      <c r="H8" s="67"/>
      <c r="I8" s="68"/>
      <c r="J8" s="125" t="s">
        <v>58</v>
      </c>
      <c r="K8" s="125" t="s">
        <v>262</v>
      </c>
      <c r="L8" s="67"/>
      <c r="M8" s="67"/>
      <c r="N8" s="67"/>
      <c r="O8" s="67"/>
      <c r="P8" s="67"/>
      <c r="Q8" s="67"/>
      <c r="R8" s="67"/>
      <c r="S8" s="67"/>
      <c r="T8" s="67"/>
      <c r="U8" s="68"/>
      <c r="V8" s="67"/>
      <c r="W8" s="67"/>
    </row>
    <row r="9" ht="15" customHeight="1" spans="1:23">
      <c r="A9" s="69">
        <v>1</v>
      </c>
      <c r="B9" s="69">
        <v>2</v>
      </c>
      <c r="C9" s="69">
        <v>3</v>
      </c>
      <c r="D9" s="69">
        <v>4</v>
      </c>
      <c r="E9" s="69">
        <v>5</v>
      </c>
      <c r="F9" s="69">
        <v>6</v>
      </c>
      <c r="G9" s="69">
        <v>7</v>
      </c>
      <c r="H9" s="69">
        <v>8</v>
      </c>
      <c r="I9" s="69">
        <v>9</v>
      </c>
      <c r="J9" s="69">
        <v>10</v>
      </c>
      <c r="K9" s="69">
        <v>11</v>
      </c>
      <c r="L9" s="106">
        <v>12</v>
      </c>
      <c r="M9" s="106">
        <v>13</v>
      </c>
      <c r="N9" s="106">
        <v>14</v>
      </c>
      <c r="O9" s="106">
        <v>15</v>
      </c>
      <c r="P9" s="106">
        <v>16</v>
      </c>
      <c r="Q9" s="106">
        <v>17</v>
      </c>
      <c r="R9" s="106">
        <v>18</v>
      </c>
      <c r="S9" s="106">
        <v>19</v>
      </c>
      <c r="T9" s="106">
        <v>20</v>
      </c>
      <c r="U9" s="69">
        <v>21</v>
      </c>
      <c r="V9" s="106">
        <v>22</v>
      </c>
      <c r="W9" s="69">
        <v>23</v>
      </c>
    </row>
    <row r="10" ht="21.75" customHeight="1" spans="1:23">
      <c r="A10" s="127" t="s">
        <v>263</v>
      </c>
      <c r="B10" s="127" t="s">
        <v>264</v>
      </c>
      <c r="C10" s="127" t="s">
        <v>265</v>
      </c>
      <c r="D10" s="127" t="s">
        <v>71</v>
      </c>
      <c r="E10" s="127" t="s">
        <v>102</v>
      </c>
      <c r="F10" s="127" t="s">
        <v>103</v>
      </c>
      <c r="G10" s="127" t="s">
        <v>266</v>
      </c>
      <c r="H10" s="127" t="s">
        <v>267</v>
      </c>
      <c r="I10" s="139">
        <v>300000</v>
      </c>
      <c r="J10" s="139">
        <v>300000</v>
      </c>
      <c r="K10" s="139">
        <v>300000</v>
      </c>
      <c r="L10" s="139"/>
      <c r="M10" s="139"/>
      <c r="N10" s="139"/>
      <c r="O10" s="139"/>
      <c r="P10" s="139"/>
      <c r="Q10" s="139"/>
      <c r="R10" s="139"/>
      <c r="S10" s="139"/>
      <c r="T10" s="139"/>
      <c r="U10" s="139"/>
      <c r="V10" s="139"/>
      <c r="W10" s="139"/>
    </row>
    <row r="11" ht="21.75" customHeight="1" spans="1:23">
      <c r="A11" s="127" t="s">
        <v>263</v>
      </c>
      <c r="B11" s="127" t="s">
        <v>264</v>
      </c>
      <c r="C11" s="127" t="s">
        <v>265</v>
      </c>
      <c r="D11" s="127" t="s">
        <v>71</v>
      </c>
      <c r="E11" s="127" t="s">
        <v>102</v>
      </c>
      <c r="F11" s="127" t="s">
        <v>103</v>
      </c>
      <c r="G11" s="127" t="s">
        <v>268</v>
      </c>
      <c r="H11" s="127" t="s">
        <v>269</v>
      </c>
      <c r="I11" s="139">
        <v>400000</v>
      </c>
      <c r="J11" s="139">
        <v>400000</v>
      </c>
      <c r="K11" s="139">
        <v>400000</v>
      </c>
      <c r="L11" s="139"/>
      <c r="M11" s="139"/>
      <c r="N11" s="139"/>
      <c r="O11" s="139"/>
      <c r="P11" s="139"/>
      <c r="Q11" s="139"/>
      <c r="R11" s="139"/>
      <c r="S11" s="139"/>
      <c r="T11" s="139"/>
      <c r="U11" s="139"/>
      <c r="V11" s="139"/>
      <c r="W11" s="139"/>
    </row>
    <row r="12" ht="21.75" customHeight="1" spans="1:23">
      <c r="A12" s="127" t="s">
        <v>263</v>
      </c>
      <c r="B12" s="127" t="s">
        <v>270</v>
      </c>
      <c r="C12" s="127" t="s">
        <v>271</v>
      </c>
      <c r="D12" s="127" t="s">
        <v>71</v>
      </c>
      <c r="E12" s="127" t="s">
        <v>106</v>
      </c>
      <c r="F12" s="127" t="s">
        <v>107</v>
      </c>
      <c r="G12" s="127" t="s">
        <v>266</v>
      </c>
      <c r="H12" s="127" t="s">
        <v>267</v>
      </c>
      <c r="I12" s="139">
        <v>500000</v>
      </c>
      <c r="J12" s="139"/>
      <c r="K12" s="139"/>
      <c r="L12" s="139"/>
      <c r="M12" s="139"/>
      <c r="N12" s="139"/>
      <c r="O12" s="139"/>
      <c r="P12" s="139"/>
      <c r="Q12" s="139"/>
      <c r="R12" s="139">
        <v>500000</v>
      </c>
      <c r="S12" s="139"/>
      <c r="T12" s="139"/>
      <c r="U12" s="139"/>
      <c r="V12" s="139"/>
      <c r="W12" s="139">
        <v>500000</v>
      </c>
    </row>
    <row r="13" ht="21.75" customHeight="1" spans="1:23">
      <c r="A13" s="127" t="s">
        <v>263</v>
      </c>
      <c r="B13" s="127" t="s">
        <v>272</v>
      </c>
      <c r="C13" s="127" t="s">
        <v>273</v>
      </c>
      <c r="D13" s="127" t="s">
        <v>71</v>
      </c>
      <c r="E13" s="127" t="s">
        <v>136</v>
      </c>
      <c r="F13" s="127" t="s">
        <v>135</v>
      </c>
      <c r="G13" s="127" t="s">
        <v>274</v>
      </c>
      <c r="H13" s="127" t="s">
        <v>82</v>
      </c>
      <c r="I13" s="139">
        <v>2000</v>
      </c>
      <c r="J13" s="139"/>
      <c r="K13" s="139"/>
      <c r="L13" s="139"/>
      <c r="M13" s="139"/>
      <c r="N13" s="139"/>
      <c r="O13" s="139"/>
      <c r="P13" s="139"/>
      <c r="Q13" s="139"/>
      <c r="R13" s="139">
        <v>2000</v>
      </c>
      <c r="S13" s="139"/>
      <c r="T13" s="139"/>
      <c r="U13" s="139"/>
      <c r="V13" s="139"/>
      <c r="W13" s="139">
        <v>2000</v>
      </c>
    </row>
    <row r="14" ht="18.75" customHeight="1" spans="1:23">
      <c r="A14" s="196" t="s">
        <v>181</v>
      </c>
      <c r="B14" s="197"/>
      <c r="C14" s="197"/>
      <c r="D14" s="197"/>
      <c r="E14" s="197"/>
      <c r="F14" s="197"/>
      <c r="G14" s="197"/>
      <c r="H14" s="198"/>
      <c r="I14" s="139">
        <v>1202000</v>
      </c>
      <c r="J14" s="139">
        <v>700000</v>
      </c>
      <c r="K14" s="139">
        <v>700000</v>
      </c>
      <c r="L14" s="139"/>
      <c r="M14" s="139"/>
      <c r="N14" s="139"/>
      <c r="O14" s="139"/>
      <c r="P14" s="139"/>
      <c r="Q14" s="139"/>
      <c r="R14" s="139">
        <v>502000</v>
      </c>
      <c r="S14" s="139"/>
      <c r="T14" s="139"/>
      <c r="U14" s="139"/>
      <c r="V14" s="139"/>
      <c r="W14" s="139">
        <v>502000</v>
      </c>
    </row>
  </sheetData>
  <mergeCells count="28">
    <mergeCell ref="A3:W3"/>
    <mergeCell ref="A4:H4"/>
    <mergeCell ref="J5:M5"/>
    <mergeCell ref="N5:P5"/>
    <mergeCell ref="R5:W5"/>
    <mergeCell ref="A14:H14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19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3333333333333" defaultRowHeight="12" customHeight="1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333333333333" customWidth="1"/>
    <col min="8" max="8" width="15.575" customWidth="1"/>
    <col min="9" max="9" width="13.4166666666667" customWidth="1"/>
    <col min="10" max="10" width="18.8583333333333" customWidth="1"/>
  </cols>
  <sheetData>
    <row r="1" customHeight="1" spans="1:10">
      <c r="A1" s="50"/>
      <c r="B1" s="50"/>
      <c r="C1" s="50"/>
      <c r="D1" s="50"/>
      <c r="E1" s="50"/>
      <c r="F1" s="50"/>
      <c r="G1" s="50"/>
      <c r="H1" s="50"/>
      <c r="I1" s="50"/>
      <c r="J1" s="50"/>
    </row>
    <row r="2" ht="18" customHeight="1" spans="10:10">
      <c r="J2" s="52" t="s">
        <v>275</v>
      </c>
    </row>
    <row r="3" ht="39.75" customHeight="1" spans="1:10">
      <c r="A3" s="123" t="str">
        <f>"2025"&amp;"年部门项目支出绩效目标表"</f>
        <v>2025年部门项目支出绩效目标表</v>
      </c>
      <c r="B3" s="53"/>
      <c r="C3" s="53"/>
      <c r="D3" s="53"/>
      <c r="E3" s="53"/>
      <c r="F3" s="124"/>
      <c r="G3" s="53"/>
      <c r="H3" s="124"/>
      <c r="I3" s="124"/>
      <c r="J3" s="53"/>
    </row>
    <row r="4" ht="17.25" customHeight="1" spans="1:1">
      <c r="A4" s="54" t="str">
        <f>"单位名称："&amp;"昆明市东川区拖布卡镇中心学校"</f>
        <v>单位名称：昆明市东川区拖布卡镇中心学校</v>
      </c>
    </row>
    <row r="5" ht="44.25" customHeight="1" spans="1:10">
      <c r="A5" s="125" t="s">
        <v>194</v>
      </c>
      <c r="B5" s="125" t="s">
        <v>276</v>
      </c>
      <c r="C5" s="125" t="s">
        <v>277</v>
      </c>
      <c r="D5" s="125" t="s">
        <v>278</v>
      </c>
      <c r="E5" s="125" t="s">
        <v>279</v>
      </c>
      <c r="F5" s="126" t="s">
        <v>280</v>
      </c>
      <c r="G5" s="125" t="s">
        <v>281</v>
      </c>
      <c r="H5" s="126" t="s">
        <v>282</v>
      </c>
      <c r="I5" s="126" t="s">
        <v>283</v>
      </c>
      <c r="J5" s="125" t="s">
        <v>284</v>
      </c>
    </row>
    <row r="6" ht="18.75" customHeight="1" spans="1:10">
      <c r="A6" s="193">
        <v>1</v>
      </c>
      <c r="B6" s="193">
        <v>2</v>
      </c>
      <c r="C6" s="193">
        <v>3</v>
      </c>
      <c r="D6" s="193">
        <v>4</v>
      </c>
      <c r="E6" s="193">
        <v>5</v>
      </c>
      <c r="F6" s="106">
        <v>6</v>
      </c>
      <c r="G6" s="193">
        <v>7</v>
      </c>
      <c r="H6" s="106">
        <v>8</v>
      </c>
      <c r="I6" s="106">
        <v>9</v>
      </c>
      <c r="J6" s="193">
        <v>10</v>
      </c>
    </row>
    <row r="7" ht="42" customHeight="1" spans="1:10">
      <c r="A7" s="115" t="s">
        <v>71</v>
      </c>
      <c r="B7" s="127"/>
      <c r="C7" s="127"/>
      <c r="D7" s="127"/>
      <c r="E7" s="111"/>
      <c r="F7" s="128"/>
      <c r="G7" s="111"/>
      <c r="H7" s="128"/>
      <c r="I7" s="128"/>
      <c r="J7" s="111"/>
    </row>
    <row r="8" ht="42" customHeight="1" spans="1:10">
      <c r="A8" s="194" t="s">
        <v>273</v>
      </c>
      <c r="B8" s="70" t="s">
        <v>285</v>
      </c>
      <c r="C8" s="70" t="s">
        <v>286</v>
      </c>
      <c r="D8" s="70" t="s">
        <v>287</v>
      </c>
      <c r="E8" s="115" t="s">
        <v>288</v>
      </c>
      <c r="F8" s="70" t="s">
        <v>289</v>
      </c>
      <c r="G8" s="115" t="s">
        <v>290</v>
      </c>
      <c r="H8" s="70" t="s">
        <v>291</v>
      </c>
      <c r="I8" s="70" t="s">
        <v>292</v>
      </c>
      <c r="J8" s="115" t="s">
        <v>288</v>
      </c>
    </row>
    <row r="9" ht="42" customHeight="1" spans="1:10">
      <c r="A9" s="194" t="s">
        <v>273</v>
      </c>
      <c r="B9" s="70" t="s">
        <v>285</v>
      </c>
      <c r="C9" s="70" t="s">
        <v>293</v>
      </c>
      <c r="D9" s="70" t="s">
        <v>294</v>
      </c>
      <c r="E9" s="115" t="s">
        <v>295</v>
      </c>
      <c r="F9" s="70" t="s">
        <v>289</v>
      </c>
      <c r="G9" s="115" t="s">
        <v>296</v>
      </c>
      <c r="H9" s="70" t="s">
        <v>291</v>
      </c>
      <c r="I9" s="70" t="s">
        <v>292</v>
      </c>
      <c r="J9" s="115" t="s">
        <v>295</v>
      </c>
    </row>
    <row r="10" ht="42" customHeight="1" spans="1:10">
      <c r="A10" s="194" t="s">
        <v>273</v>
      </c>
      <c r="B10" s="70" t="s">
        <v>285</v>
      </c>
      <c r="C10" s="70" t="s">
        <v>297</v>
      </c>
      <c r="D10" s="70" t="s">
        <v>298</v>
      </c>
      <c r="E10" s="115" t="s">
        <v>299</v>
      </c>
      <c r="F10" s="70" t="s">
        <v>300</v>
      </c>
      <c r="G10" s="115" t="s">
        <v>301</v>
      </c>
      <c r="H10" s="70" t="s">
        <v>291</v>
      </c>
      <c r="I10" s="70" t="s">
        <v>302</v>
      </c>
      <c r="J10" s="115" t="s">
        <v>299</v>
      </c>
    </row>
    <row r="11" ht="42" customHeight="1" spans="1:10">
      <c r="A11" s="194" t="s">
        <v>271</v>
      </c>
      <c r="B11" s="70" t="s">
        <v>303</v>
      </c>
      <c r="C11" s="70" t="s">
        <v>286</v>
      </c>
      <c r="D11" s="70" t="s">
        <v>304</v>
      </c>
      <c r="E11" s="115" t="s">
        <v>305</v>
      </c>
      <c r="F11" s="70" t="s">
        <v>289</v>
      </c>
      <c r="G11" s="115" t="s">
        <v>296</v>
      </c>
      <c r="H11" s="70" t="s">
        <v>291</v>
      </c>
      <c r="I11" s="70" t="s">
        <v>292</v>
      </c>
      <c r="J11" s="115" t="s">
        <v>306</v>
      </c>
    </row>
    <row r="12" ht="42" customHeight="1" spans="1:10">
      <c r="A12" s="194" t="s">
        <v>271</v>
      </c>
      <c r="B12" s="70" t="s">
        <v>303</v>
      </c>
      <c r="C12" s="70" t="s">
        <v>293</v>
      </c>
      <c r="D12" s="70" t="s">
        <v>294</v>
      </c>
      <c r="E12" s="115" t="s">
        <v>307</v>
      </c>
      <c r="F12" s="70" t="s">
        <v>289</v>
      </c>
      <c r="G12" s="115" t="s">
        <v>296</v>
      </c>
      <c r="H12" s="70" t="s">
        <v>291</v>
      </c>
      <c r="I12" s="70" t="s">
        <v>292</v>
      </c>
      <c r="J12" s="115" t="s">
        <v>308</v>
      </c>
    </row>
    <row r="13" ht="42" customHeight="1" spans="1:10">
      <c r="A13" s="194" t="s">
        <v>271</v>
      </c>
      <c r="B13" s="70" t="s">
        <v>303</v>
      </c>
      <c r="C13" s="70" t="s">
        <v>297</v>
      </c>
      <c r="D13" s="70" t="s">
        <v>298</v>
      </c>
      <c r="E13" s="115" t="s">
        <v>309</v>
      </c>
      <c r="F13" s="70" t="s">
        <v>300</v>
      </c>
      <c r="G13" s="115" t="s">
        <v>310</v>
      </c>
      <c r="H13" s="70" t="s">
        <v>291</v>
      </c>
      <c r="I13" s="70" t="s">
        <v>302</v>
      </c>
      <c r="J13" s="115" t="s">
        <v>311</v>
      </c>
    </row>
    <row r="14" ht="42" customHeight="1" spans="1:10">
      <c r="A14" s="194" t="s">
        <v>265</v>
      </c>
      <c r="B14" s="70" t="s">
        <v>265</v>
      </c>
      <c r="C14" s="70" t="s">
        <v>286</v>
      </c>
      <c r="D14" s="70" t="s">
        <v>304</v>
      </c>
      <c r="E14" s="115" t="s">
        <v>312</v>
      </c>
      <c r="F14" s="70" t="s">
        <v>289</v>
      </c>
      <c r="G14" s="115" t="s">
        <v>296</v>
      </c>
      <c r="H14" s="70" t="s">
        <v>291</v>
      </c>
      <c r="I14" s="70" t="s">
        <v>292</v>
      </c>
      <c r="J14" s="115" t="s">
        <v>312</v>
      </c>
    </row>
    <row r="15" ht="42" customHeight="1" spans="1:10">
      <c r="A15" s="194" t="s">
        <v>265</v>
      </c>
      <c r="B15" s="70" t="s">
        <v>265</v>
      </c>
      <c r="C15" s="70" t="s">
        <v>286</v>
      </c>
      <c r="D15" s="70" t="s">
        <v>287</v>
      </c>
      <c r="E15" s="115" t="s">
        <v>313</v>
      </c>
      <c r="F15" s="70" t="s">
        <v>289</v>
      </c>
      <c r="G15" s="115" t="s">
        <v>290</v>
      </c>
      <c r="H15" s="70" t="s">
        <v>291</v>
      </c>
      <c r="I15" s="70" t="s">
        <v>292</v>
      </c>
      <c r="J15" s="115" t="s">
        <v>314</v>
      </c>
    </row>
    <row r="16" ht="42" customHeight="1" spans="1:10">
      <c r="A16" s="194" t="s">
        <v>265</v>
      </c>
      <c r="B16" s="70" t="s">
        <v>265</v>
      </c>
      <c r="C16" s="70" t="s">
        <v>293</v>
      </c>
      <c r="D16" s="70" t="s">
        <v>294</v>
      </c>
      <c r="E16" s="115" t="s">
        <v>315</v>
      </c>
      <c r="F16" s="70" t="s">
        <v>289</v>
      </c>
      <c r="G16" s="115" t="s">
        <v>316</v>
      </c>
      <c r="H16" s="70" t="s">
        <v>291</v>
      </c>
      <c r="I16" s="70" t="s">
        <v>292</v>
      </c>
      <c r="J16" s="115" t="s">
        <v>315</v>
      </c>
    </row>
    <row r="17" ht="42" customHeight="1" spans="1:10">
      <c r="A17" s="194" t="s">
        <v>265</v>
      </c>
      <c r="B17" s="70" t="s">
        <v>265</v>
      </c>
      <c r="C17" s="70" t="s">
        <v>293</v>
      </c>
      <c r="D17" s="70" t="s">
        <v>294</v>
      </c>
      <c r="E17" s="115" t="s">
        <v>317</v>
      </c>
      <c r="F17" s="70" t="s">
        <v>289</v>
      </c>
      <c r="G17" s="115" t="s">
        <v>318</v>
      </c>
      <c r="H17" s="70" t="s">
        <v>291</v>
      </c>
      <c r="I17" s="70" t="s">
        <v>292</v>
      </c>
      <c r="J17" s="115" t="s">
        <v>317</v>
      </c>
    </row>
    <row r="18" ht="42" customHeight="1" spans="1:10">
      <c r="A18" s="194" t="s">
        <v>265</v>
      </c>
      <c r="B18" s="70" t="s">
        <v>265</v>
      </c>
      <c r="C18" s="70" t="s">
        <v>297</v>
      </c>
      <c r="D18" s="70" t="s">
        <v>298</v>
      </c>
      <c r="E18" s="115" t="s">
        <v>319</v>
      </c>
      <c r="F18" s="70" t="s">
        <v>289</v>
      </c>
      <c r="G18" s="115" t="s">
        <v>310</v>
      </c>
      <c r="H18" s="70" t="s">
        <v>291</v>
      </c>
      <c r="I18" s="70" t="s">
        <v>302</v>
      </c>
      <c r="J18" s="115" t="s">
        <v>320</v>
      </c>
    </row>
    <row r="19" ht="42" customHeight="1" spans="1:10">
      <c r="A19" s="194" t="s">
        <v>265</v>
      </c>
      <c r="B19" s="70" t="s">
        <v>265</v>
      </c>
      <c r="C19" s="70" t="s">
        <v>297</v>
      </c>
      <c r="D19" s="70" t="s">
        <v>298</v>
      </c>
      <c r="E19" s="115" t="s">
        <v>321</v>
      </c>
      <c r="F19" s="70" t="s">
        <v>289</v>
      </c>
      <c r="G19" s="115" t="s">
        <v>301</v>
      </c>
      <c r="H19" s="70" t="s">
        <v>291</v>
      </c>
      <c r="I19" s="70" t="s">
        <v>302</v>
      </c>
      <c r="J19" s="115" t="s">
        <v>320</v>
      </c>
    </row>
  </sheetData>
  <mergeCells count="8">
    <mergeCell ref="A3:J3"/>
    <mergeCell ref="A4:H4"/>
    <mergeCell ref="A8:A10"/>
    <mergeCell ref="A11:A13"/>
    <mergeCell ref="A14:A19"/>
    <mergeCell ref="B8:B10"/>
    <mergeCell ref="B11:B13"/>
    <mergeCell ref="B14:B19"/>
  </mergeCells>
  <printOptions horizontalCentered="1"/>
  <pageMargins left="0.96" right="0.96" top="0.72" bottom="0.72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上级补助项目支出预算表11</vt:lpstr>
      <vt:lpstr>部门项目中期规划预算表12</vt:lpstr>
      <vt:lpstr>部门整体支出绩效目标13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qzuser</cp:lastModifiedBy>
  <dcterms:created xsi:type="dcterms:W3CDTF">2025-02-20T04:54:00Z</dcterms:created>
  <dcterms:modified xsi:type="dcterms:W3CDTF">2025-05-12T09:08:08Z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BD7B5BE91DC541DBBFC6E3272210377E_12</vt:lpwstr>
  </property>
  <property fmtid="{D5CDD505-2E9C-101B-9397-08002B2CF9AE}" pid="3" name="KSOProductBuildVer">
    <vt:lpwstr>2052-12.1.0.21171</vt:lpwstr>
  </property>
</Properties>
</file>