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00" windowHeight="9660" firstSheet="16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<sst xmlns="http://schemas.openxmlformats.org/spreadsheetml/2006/main" count="925" uniqueCount="400">
  <si>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</si>
  <si>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</si>
  <si>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</si>
  <si>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</si>
  <si>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</si>
  <si>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</si>
  <si>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</si>
  <si>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</si>
  <si>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</si>
  <si>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</si>
  <si>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</si>
  <si>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</si>
  <si>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</si>
  <si>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</si>
  <si>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</si>
  <si>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</si>
  <si>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</si>
  <si>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</si>
  <si>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</si>
  <si>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</si>
  <si>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</si>
  <si>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</si>
  <si>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</si>
  <si>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</si>
  <si>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</si>
  <si>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</si>
  <si>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</si>
  <si>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</si>
  <si>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</si>
  <si>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</si>
  <si>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</si>
  <si>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</si>
  <si>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</si>
  <si>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</si>
  <si>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</si>
  <si>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</si>
  <si>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</si>
  <si>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</si>
  <si>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</si>
  <si>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</si>
  <si>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</si>
  <si>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</si>
  <si>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</si>
  <si>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</si>
  <si>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</si>
  <si>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</si>
  <si>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</si>
  <si>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</si>
  <si>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</si>
  <si>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</si>
  <si>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</si>
  <si>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</si>
  <si>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</si>
  <si>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</si>
  <si>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</si>
  <si>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</si>
  <si>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</si>
  <si>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</si>
  <si>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</si>
  <si>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</si>
  <si>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</si>
  <si>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</si>
  <si>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</si>
  <si>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</si>
  <si>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</si>
  <si>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</si>
  <si>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</si>
  <si>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</si>
  <si>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</si>
  <si>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125015</t>
  </si>
  <si>
    <t>昆明市东川区畜牧科技推广站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</si>
  <si>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</si>
  <si>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</si>
  <si>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</si>
  <si>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</si>
  <si>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</si>
  <si>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</si>
  <si>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</si>
  <si>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</si>
  <si>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</si>
  <si>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</si>
  <si>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</si>
  <si>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</si>
  <si>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</si>
  <si>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</si>
  <si>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</si>
  <si>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</si>
  <si>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</si>
  <si>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</si>
  <si>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</si>
  <si>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</si>
  <si>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</si>
  <si>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</si>
  <si>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</si>
  <si>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</si>
  <si>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</si>
  <si>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</si>
  <si>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</si>
  <si>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</si>
  <si>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</si>
  <si>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</si>
  <si>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</si>
  <si>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</si>
  <si>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</si>
  <si>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</si>
  <si>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</si>
  <si>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</si>
  <si>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</si>
  <si>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</si>
  <si>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</si>
  <si>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</si>
  <si>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</si>
  <si>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</si>
  <si>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</si>
  <si>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</si>
  <si>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</si>
  <si>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</si>
  <si>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</si>
  <si>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</si>
  <si>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</si>
  <si>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</si>
  <si>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</si>
  <si>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</si>
  <si>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</si>
  <si>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</si>
  <si>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</si>
  <si>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</si>
  <si>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</si>
  <si>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</si>
  <si>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</si>
  <si>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</si>
  <si>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</si>
  <si>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</si>
  <si>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</si>
  <si>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</si>
  <si>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</si>
  <si>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</si>
  <si>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</si>
  <si>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</si>
  <si>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</si>
  <si>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</si>
  <si>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</si>
  <si>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</si>
  <si>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</si>
  <si>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</si>
  <si>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</si>
  <si>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</si>
  <si>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</si>
  <si>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</si>
  <si>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</si>
  <si>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</si>
  <si>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</si>
  <si>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</si>
  <si>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</si>
  <si>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</si>
  <si>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</si>
  <si>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</si>
  <si>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</si>
  <si>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</si>
  <si>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</si>
  <si>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</si>
  <si>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</si>
  <si>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</si>
  <si>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</si>
  <si>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</si>
  <si>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</si>
  <si>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</si>
  <si>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</si>
  <si>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</si>
  <si>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</si>
  <si>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</si>
  <si>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</si>
  <si>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</si>
  <si>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</si>
  <si>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</si>
  <si>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</si>
  <si>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</si>
  <si>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</si>
  <si>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</si>
  <si>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</si>
  <si>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</si>
  <si>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</si>
  <si>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</si>
  <si>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</si>
  <si>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</si>
  <si>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</si>
  <si>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</si>
  <si>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</si>
  <si>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</si>
  <si>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</si>
  <si>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</si>
  <si>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</si>
  <si>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</si>
  <si>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昆明市东川区农业农村局</t>
  </si>
  <si>
    <t>530113210000000004899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</si>
  <si>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</si>
  <si>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</si>
  <si>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</si>
  <si>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</si>
  <si>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</si>
  <si>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</si>
  <si>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</si>
  <si>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</si>
  <si>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</si>
  <si>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530113210000000004900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</si>
  <si>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</si>
  <si>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</si>
  <si>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</si>
  <si>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</si>
  <si>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</si>
  <si>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</si>
  <si>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</si>
  <si>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</si>
  <si>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</si>
  <si>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530113210000000004901</t>
  </si>
  <si>
    <t>30113</t>
  </si>
  <si>
    <t>530113210000000004906</t>
  </si>
  <si>
    <t>30217</t>
  </si>
  <si>
    <t>530113210000000004908</t>
  </si>
  <si>
    <t>工会经费</t>
  </si>
  <si>
    <t>30228</t>
  </si>
  <si>
    <t>530113210000000004909</t>
  </si>
  <si>
    <t>离退休公用经费</t>
  </si>
  <si>
    <t>30299</t>
  </si>
  <si>
    <t>其他商品和服务支出</t>
  </si>
  <si>
    <t>530113210000000004911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</si>
  <si>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</si>
  <si>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</si>
  <si>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</si>
  <si>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</si>
  <si>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</si>
  <si>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</si>
  <si>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</si>
  <si>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</si>
  <si>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</si>
  <si>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</si>
  <si>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</si>
  <si>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</si>
  <si>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</si>
  <si>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</si>
  <si>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</si>
  <si>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</si>
  <si>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</si>
  <si>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</si>
  <si>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</si>
  <si>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530113221100000308966</t>
  </si>
  <si>
    <t>离退休生活补助</t>
  </si>
  <si>
    <t>30305</t>
  </si>
  <si>
    <t>生活补助</t>
  </si>
  <si>
    <t>530113231100001522203</t>
  </si>
  <si>
    <t>事业人员绩效奖励</t>
  </si>
  <si>
    <t>530113241100002190481</t>
  </si>
  <si>
    <t>公车购置及运维费</t>
  </si>
  <si>
    <t>30231</t>
  </si>
  <si>
    <t>公务用车运行维护费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</si>
  <si>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</si>
  <si>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</si>
  <si>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</si>
  <si>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</si>
  <si>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</si>
  <si>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</si>
  <si>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</si>
  <si>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备注：昆明市东川区畜牧科技推广站2025年无项目支出情况，此表无数据。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</si>
  <si>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</si>
  <si>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</si>
  <si>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</si>
  <si>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</si>
  <si>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</si>
  <si>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</si>
  <si>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</si>
  <si>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</si>
  <si>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</si>
  <si>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</si>
  <si>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备注：昆明市东川区畜牧科技推广站2025年无项目支出绩效目标情况，此表无数据。</t>
  </si>
  <si>
    <t>06表</t>
  </si>
  <si>
    <t>政府性基金预算支出预算表</t>
  </si>
  <si>
    <t>单位名称：昆明市发展和改革委员会</t>
  </si>
  <si>
    <t>政府性基金预算支出</t>
  </si>
  <si>
    <t>备注：昆明市东川区畜牧科技推广站2025年无政府性基金支出预算情况，此表无数据。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</si>
  <si>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</si>
  <si>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</si>
  <si>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</si>
  <si>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</si>
  <si>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</si>
  <si>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</si>
  <si>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</si>
  <si>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</si>
  <si>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</si>
  <si>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</si>
  <si>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</si>
  <si>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车辆维修及燃油费</t>
  </si>
  <si>
    <t>车辆维修和保养服务</t>
  </si>
  <si>
    <t>元</t>
  </si>
  <si>
    <t>车辆保险费</t>
  </si>
  <si>
    <t>机动车保险服务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</si>
  <si>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</si>
  <si>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</si>
  <si>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</si>
  <si>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</si>
  <si>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</si>
  <si>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</si>
  <si>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</si>
  <si>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</si>
  <si>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备注：昆明市东川区畜牧科技推广站2025年无政府购买服务预算支出情况，此表无数据。</t>
  </si>
  <si>
    <t>09-1表</t>
  </si>
  <si>
    <t>单位名称（项目）</t>
  </si>
  <si>
    <t>地区</t>
  </si>
  <si>
    <t>备注：昆明市东川区畜牧科技推广站2025年无对下转移支付预算支出情况，此表无数据。</t>
  </si>
  <si>
    <t>09-2表</t>
  </si>
  <si>
    <t>备注：昆明市东川区畜牧科技推广站2025年无对下转移支付预算情况，此表无数据。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</si>
  <si>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</si>
  <si>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</si>
  <si>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</si>
  <si>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</si>
  <si>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</si>
  <si>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</si>
  <si>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</si>
  <si>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</si>
  <si>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0"/>
        <rFont val="宋体"/>
        <charset val="134"/>
      </rPr>
      <t>备注：昆明市东川区畜牧科技推广站202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年无新增资产配置情况，此表无数据。</t>
    </r>
  </si>
  <si>
    <t>11表</t>
  </si>
  <si>
    <t>上级补助</t>
  </si>
  <si>
    <r>
      <rPr>
        <sz val="10"/>
        <rFont val="宋体"/>
        <charset val="134"/>
      </rPr>
      <t>备注：昆明市东川区畜牧科技推广站202</t>
    </r>
    <r>
      <rPr>
        <sz val="10"/>
        <rFont val="宋体"/>
        <charset val="134"/>
      </rPr>
      <t>5</t>
    </r>
    <r>
      <rPr>
        <sz val="10"/>
        <rFont val="宋体"/>
        <charset val="134"/>
      </rPr>
      <t>年无上级补助项目支出预算，此表无数据。</t>
    </r>
  </si>
  <si>
    <t>12表</t>
  </si>
  <si>
    <t>项目级次</t>
  </si>
  <si>
    <t/>
  </si>
  <si>
    <t>备注：昆明市东川区畜牧科技推广站2025年无部门项目中期规划预算情况，此表无数据。</t>
  </si>
  <si>
    <t>13表</t>
  </si>
  <si>
    <t>部门编码</t>
  </si>
  <si>
    <t>部门名称</t>
  </si>
  <si>
    <t>内容</t>
  </si>
  <si>
    <t>说明</t>
  </si>
  <si>
    <t>部门总体目标</t>
  </si>
  <si>
    <t>部门职责</t>
  </si>
  <si>
    <t xml:space="preserve"> (一)负责畜牧生产指导、市场信息的调整研究与发布.
(二)负责拟定畜牧畜牧业生产重大技术措施方案；组织科技协作、业务技术培训；负责畜禽、饲料、饲草新品种、新技术、新产品的引进、试验、示范及推广工作。
(三)组织推进畜牧业的规模化生产和产业化经营。
(四)；负责畜牧业社会化服务体系建设。
(五)负责畜禽良种繁育体系建设及种畜、种禽场的生产与技术管理。
(六)负责畜禽品种资源的开放、利用、改良工作；负责畜禽良种登记管理。</t>
  </si>
  <si>
    <t>根据三定方案归纳</t>
  </si>
  <si>
    <t>1、加大畜禽品种改良力度、大力发展青贮、秸秆养畜；2、利用3年的时间，做好全国第三次畜禽资源普查工作。3、完成2023-2025年农牧民补助奖励资金实施方案的编制与上报及牧户信息的录入。4.做好东川区优质黑山羊遗传资源保护、扩繁场建设项目。</t>
  </si>
  <si>
    <t>根据部门职责，中长期规划，各级党委，各级政府要求归纳</t>
  </si>
  <si>
    <t>部门年度目标</t>
  </si>
  <si>
    <t xml:space="preserve"> 一、推进种草养畜和秸秆养畜。在有条件的区域推进以巨菌草、目宿等优质饲草种植，同步推扩青储技术，以解决草食畜饲草短缺、降低养殖成本，最大限度带动群众发展草食畜养殖。
二、大力推进畜禽品种改良工作，生猪品改以种猪场建设为重点，力争种猪自给自足；牛品改在扩大种牛场生产规模的基础上，普及人工授精技术。
三、狠抓科技培训，不断提高养殖科技含量。在科技宣传、送科技下乡、科技咨询的基础上，积极争取培训经费的投入，开展养殖技术培训，培训对象以农村养殖户为重点。   
四、加大项目包装申报及实施。组织全区养殖企业和养殖大户积极申报产业项目，为项目组织实施做好指导和服务工作。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</si>
  <si>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</si>
  <si>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</si>
  <si>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</si>
  <si>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</si>
  <si>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</si>
  <si>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纳入预算金额（元）</t>
  </si>
  <si>
    <t>总额</t>
  </si>
  <si>
    <t>财政拨款</t>
  </si>
  <si>
    <t>其他资金</t>
  </si>
  <si>
    <t>开展日常单位基本工作，保障机构正常运转</t>
  </si>
  <si>
    <t>机构正常运转基本支出经费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</si>
  <si>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</si>
  <si>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</si>
  <si>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</si>
  <si>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</si>
  <si>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</si>
  <si>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</si>
  <si>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数量指标</t>
  </si>
  <si>
    <t>全年申报基本支出的在职及离退休人数</t>
  </si>
  <si>
    <t>&gt;=</t>
  </si>
  <si>
    <t>人</t>
  </si>
  <si>
    <t>定量指标</t>
  </si>
  <si>
    <t>15分，全部完成得满分，未完成按权重扣分</t>
  </si>
  <si>
    <t>全站在职及退休人员22人以上基本支出</t>
  </si>
  <si>
    <t>按2024年10月实际在职及离退休人员工资等进行测算的基本支出</t>
  </si>
  <si>
    <t>质量指标</t>
  </si>
  <si>
    <t>各项工作完成率</t>
  </si>
  <si>
    <t>95</t>
  </si>
  <si>
    <t>%</t>
  </si>
  <si>
    <t>15分，全部完成得5分，未完成按权重扣分</t>
  </si>
  <si>
    <t>按要求完成各项工作</t>
  </si>
  <si>
    <t>重点工作目标督查分解考核任务</t>
  </si>
  <si>
    <t>时效指标</t>
  </si>
  <si>
    <t>各项工作完成时间</t>
  </si>
  <si>
    <t>=</t>
  </si>
  <si>
    <t>年</t>
  </si>
  <si>
    <t>2024年度内完成各项年度工作指标</t>
  </si>
  <si>
    <t>成本指标</t>
  </si>
  <si>
    <t>全年一般公共预算支出</t>
  </si>
  <si>
    <t>2046124.66元</t>
  </si>
  <si>
    <t>全年一般公共预算支出数</t>
  </si>
  <si>
    <t>全年一般公共预算支出预算申报二上数据</t>
  </si>
  <si>
    <t>效益指标</t>
  </si>
  <si>
    <t>经济效益</t>
  </si>
  <si>
    <t>牵头完成畜牧增加值增长率</t>
  </si>
  <si>
    <t>根据部门总体目标和年度重点牵头完成全年畜牧业增加值在10%以上</t>
  </si>
  <si>
    <t>根据重点工作目标督查分解考核任务</t>
  </si>
  <si>
    <t>社会效益</t>
  </si>
  <si>
    <t>维护社会稳定</t>
  </si>
  <si>
    <t>90</t>
  </si>
  <si>
    <t>5分，全部完成得5分，未完成按权重扣分</t>
  </si>
  <si>
    <t>2025年经济社会发展目标分解</t>
  </si>
  <si>
    <t>促进社会进步</t>
  </si>
  <si>
    <t>促进城乡进一步综合发展</t>
  </si>
  <si>
    <t>60</t>
  </si>
  <si>
    <t>满意度指标</t>
  </si>
  <si>
    <t>服务对象满意度</t>
  </si>
  <si>
    <t>社会公众或服务对象满意度</t>
  </si>
  <si>
    <t>10分，全部完成得5分，未完成按权重扣分</t>
  </si>
  <si>
    <t>社会公众或服务对象是指部门（单位）履行职责而影响到的部门、群体或个人，一般采取社会调查的方式</t>
  </si>
  <si>
    <t>问卷调查参照财政部部门整体支出绩效评价共性指标体系框架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</si>
</sst>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#,##0.00_ "/>
  </numFmts>
  <fonts count="4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32" fillId="9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76" fontId="13" fillId="0" borderId="1">
      <alignment horizontal="right" vertical="center"/>
    </xf>
    <xf numFmtId="177" fontId="13" fillId="0" borderId="1">
      <alignment horizontal="right" vertical="center"/>
    </xf>
    <xf numFmtId="178" fontId="13" fillId="0" borderId="1">
      <alignment horizontal="right" vertical="center"/>
    </xf>
    <xf numFmtId="179" fontId="13" fillId="0" borderId="1">
      <alignment horizontal="right" vertical="center"/>
    </xf>
    <xf numFmtId="0" fontId="13" fillId="0" borderId="0">
      <alignment vertical="top"/>
      <protection locked="0"/>
    </xf>
    <xf numFmtId="179" fontId="13" fillId="0" borderId="1">
      <alignment horizontal="right" vertical="center"/>
    </xf>
    <xf numFmtId="10" fontId="13" fillId="0" borderId="1">
      <alignment horizontal="right" vertical="center"/>
    </xf>
    <xf numFmtId="49" fontId="13" fillId="0" borderId="1">
      <alignment horizontal="left" vertical="center" wrapText="1"/>
    </xf>
    <xf numFmtId="21" fontId="13" fillId="0" borderId="1">
      <alignment horizontal="right" vertical="center"/>
    </xf>
    <xf numFmtId="0" fontId="9" fillId="0" borderId="0"/>
    <xf numFmtId="0" fontId="9" fillId="0" borderId="0"/>
  </cellStyleXfs>
  <cellXfs count="251">
    <xf numFmtId="0" fontId="0" fillId="0" borderId="0" xfId="0" applyFont="1" applyBorder="1"/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2" fillId="0" borderId="1" xfId="53" applyFont="1" applyFill="1" applyBorder="1" applyAlignment="1" applyProtection="1">
      <alignment horizontal="center" vertical="center" wrapText="1"/>
      <protection locked="0"/>
    </xf>
    <xf numFmtId="0" fontId="2" fillId="5" borderId="1" xfId="53" applyFont="1" applyFill="1" applyBorder="1" applyAlignment="1" applyProtection="1">
      <alignment horizontal="left" vertical="center" wrapText="1"/>
      <protection locked="0"/>
    </xf>
    <xf numFmtId="0" fontId="2" fillId="0" borderId="5" xfId="53" applyFont="1" applyFill="1" applyBorder="1" applyAlignment="1" applyProtection="1">
      <alignment horizontal="center" vertical="center" wrapText="1"/>
    </xf>
    <xf numFmtId="180" fontId="2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center" vertical="center"/>
    </xf>
    <xf numFmtId="0" fontId="2" fillId="0" borderId="5" xfId="53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9" fillId="0" borderId="0" xfId="59" applyFont="1" applyFill="1" applyAlignment="1">
      <alignment vertical="center"/>
    </xf>
    <xf numFmtId="0" fontId="9" fillId="0" borderId="0" xfId="53" applyFont="1" applyFill="1" applyBorder="1" applyAlignment="1" applyProtection="1"/>
    <xf numFmtId="0" fontId="5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10" fillId="0" borderId="1" xfId="54" applyNumberFormat="1" applyFont="1" applyBorder="1">
      <alignment horizontal="right" vertical="center"/>
    </xf>
    <xf numFmtId="0" fontId="2" fillId="3" borderId="0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right" vertical="center"/>
    </xf>
    <xf numFmtId="0" fontId="13" fillId="0" borderId="0" xfId="53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3" fillId="0" borderId="0" xfId="53" applyFont="1" applyFill="1" applyBorder="1" applyAlignment="1" applyProtection="1">
      <alignment vertical="center"/>
    </xf>
    <xf numFmtId="0" fontId="9" fillId="0" borderId="0" xfId="53" applyFont="1" applyFill="1" applyBorder="1" applyAlignment="1" applyProtection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right" vertical="center"/>
    </xf>
    <xf numFmtId="0" fontId="13" fillId="0" borderId="0" xfId="53" applyFont="1" applyFill="1" applyBorder="1" applyAlignment="1" applyProtection="1"/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10" fillId="0" borderId="1" xfId="5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179" fontId="1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9" fillId="0" borderId="0" xfId="53" applyNumberFormat="1" applyFont="1" applyFill="1" applyBorder="1" applyAlignment="1" applyProtection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56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9" fontId="20" fillId="0" borderId="1" xfId="0" applyNumberFormat="1" applyFont="1" applyBorder="1" applyAlignment="1">
      <alignment horizontal="right" vertical="center"/>
    </xf>
    <xf numFmtId="0" fontId="18" fillId="3" borderId="8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2"/>
    </xf>
    <xf numFmtId="0" fontId="2" fillId="3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  <cellStyle name="常规 3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 outlineLevelCol="3"/>
  <cols>
    <col min="1" max="4" width="41" customWidth="1"/>
  </cols>
  <sheetData>
    <row r="1" customHeight="1" spans="1:4">
      <c r="A1" s="50"/>
      <c r="B1" s="50"/>
      <c r="C1" s="50"/>
      <c r="D1" s="50"/>
    </row>
    <row r="2" ht="15" customHeight="1" spans="1:4">
      <c r="A2" s="96"/>
      <c r="B2" s="96"/>
      <c r="C2" s="96"/>
      <c r="D2" s="114" t="s">
        <v>0</v>
      </c>
    </row>
    <row r="3" ht="41.25" customHeight="1" spans="1:1">
      <c r="A3" s="91" t="str">
        <f>"2025"&amp;"年部门财务收支预算总表"</f>
        <v>2025年部门财务收支预算总表</v>
      </c>
    </row>
    <row r="4" ht="17.25" customHeight="1" spans="1:4">
      <c r="A4" s="94" t="str">
        <f>"单位名称："&amp;"昆明市东川区畜牧科技推广站"</f>
        <v>单位名称：昆明市东川区畜牧科技推广站</v>
      </c>
      <c r="B4" s="216"/>
      <c r="D4" s="192" t="s">
        <v>1</v>
      </c>
    </row>
    <row r="5" ht="23.25" customHeight="1" spans="1:4">
      <c r="A5" s="217" t="s">
        <v>2</v>
      </c>
      <c r="B5" s="218"/>
      <c r="C5" s="217" t="s">
        <v>3</v>
      </c>
      <c r="D5" s="218"/>
    </row>
    <row r="6" ht="24" customHeight="1" spans="1:4">
      <c r="A6" s="217" t="s">
        <v>4</v>
      </c>
      <c r="B6" s="217" t="s">
        <v>5</v>
      </c>
      <c r="C6" s="217" t="s">
        <v>6</v>
      </c>
      <c r="D6" s="217" t="s">
        <v>5</v>
      </c>
    </row>
    <row r="7" ht="17.25" customHeight="1" spans="1:4">
      <c r="A7" s="219" t="s">
        <v>7</v>
      </c>
      <c r="B7" s="131">
        <v>2046124.66</v>
      </c>
      <c r="C7" s="219" t="s">
        <v>8</v>
      </c>
      <c r="D7" s="131"/>
    </row>
    <row r="8" ht="17.25" customHeight="1" spans="1:4">
      <c r="A8" s="219" t="s">
        <v>9</v>
      </c>
      <c r="B8" s="131"/>
      <c r="C8" s="219" t="s">
        <v>10</v>
      </c>
      <c r="D8" s="131"/>
    </row>
    <row r="9" ht="17.25" customHeight="1" spans="1:4">
      <c r="A9" s="219" t="s">
        <v>11</v>
      </c>
      <c r="B9" s="131"/>
      <c r="C9" s="250" t="s">
        <v>12</v>
      </c>
      <c r="D9" s="131"/>
    </row>
    <row r="10" ht="17.25" customHeight="1" spans="1:4">
      <c r="A10" s="219" t="s">
        <v>13</v>
      </c>
      <c r="B10" s="131"/>
      <c r="C10" s="250" t="s">
        <v>14</v>
      </c>
      <c r="D10" s="131"/>
    </row>
    <row r="11" ht="17.25" customHeight="1" spans="1:4">
      <c r="A11" s="219" t="s">
        <v>15</v>
      </c>
      <c r="B11" s="131"/>
      <c r="C11" s="250" t="s">
        <v>16</v>
      </c>
      <c r="D11" s="131"/>
    </row>
    <row r="12" ht="17.25" customHeight="1" spans="1:4">
      <c r="A12" s="219" t="s">
        <v>17</v>
      </c>
      <c r="B12" s="131"/>
      <c r="C12" s="250" t="s">
        <v>18</v>
      </c>
      <c r="D12" s="131"/>
    </row>
    <row r="13" ht="17.25" customHeight="1" spans="1:4">
      <c r="A13" s="219" t="s">
        <v>19</v>
      </c>
      <c r="B13" s="131"/>
      <c r="C13" s="82" t="s">
        <v>20</v>
      </c>
      <c r="D13" s="131"/>
    </row>
    <row r="14" ht="17.25" customHeight="1" spans="1:4">
      <c r="A14" s="219" t="s">
        <v>21</v>
      </c>
      <c r="B14" s="131"/>
      <c r="C14" s="82" t="s">
        <v>22</v>
      </c>
      <c r="D14" s="131">
        <v>367793.28</v>
      </c>
    </row>
    <row r="15" ht="17.25" customHeight="1" spans="1:4">
      <c r="A15" s="219" t="s">
        <v>23</v>
      </c>
      <c r="B15" s="131"/>
      <c r="C15" s="82" t="s">
        <v>24</v>
      </c>
      <c r="D15" s="131">
        <v>212227.42</v>
      </c>
    </row>
    <row r="16" ht="17.25" customHeight="1" spans="1:4">
      <c r="A16" s="219" t="s">
        <v>25</v>
      </c>
      <c r="B16" s="131"/>
      <c r="C16" s="82" t="s">
        <v>26</v>
      </c>
      <c r="D16" s="131"/>
    </row>
    <row r="17" ht="17.25" customHeight="1" spans="1:4">
      <c r="A17" s="197"/>
      <c r="B17" s="131"/>
      <c r="C17" s="82" t="s">
        <v>27</v>
      </c>
      <c r="D17" s="131"/>
    </row>
    <row r="18" ht="17.25" customHeight="1" spans="1:4">
      <c r="A18" s="220"/>
      <c r="B18" s="131"/>
      <c r="C18" s="82" t="s">
        <v>28</v>
      </c>
      <c r="D18" s="131">
        <v>1317339.96</v>
      </c>
    </row>
    <row r="19" ht="17.25" customHeight="1" spans="1:4">
      <c r="A19" s="220"/>
      <c r="B19" s="131"/>
      <c r="C19" s="82" t="s">
        <v>29</v>
      </c>
      <c r="D19" s="131"/>
    </row>
    <row r="20" ht="17.25" customHeight="1" spans="1:4">
      <c r="A20" s="220"/>
      <c r="B20" s="131"/>
      <c r="C20" s="82" t="s">
        <v>30</v>
      </c>
      <c r="D20" s="131"/>
    </row>
    <row r="21" ht="17.25" customHeight="1" spans="1:4">
      <c r="A21" s="220"/>
      <c r="B21" s="131"/>
      <c r="C21" s="82" t="s">
        <v>31</v>
      </c>
      <c r="D21" s="131"/>
    </row>
    <row r="22" ht="17.25" customHeight="1" spans="1:4">
      <c r="A22" s="220"/>
      <c r="B22" s="131"/>
      <c r="C22" s="82" t="s">
        <v>32</v>
      </c>
      <c r="D22" s="131"/>
    </row>
    <row r="23" ht="17.25" customHeight="1" spans="1:4">
      <c r="A23" s="220"/>
      <c r="B23" s="131"/>
      <c r="C23" s="82" t="s">
        <v>33</v>
      </c>
      <c r="D23" s="131"/>
    </row>
    <row r="24" ht="17.25" customHeight="1" spans="1:4">
      <c r="A24" s="220"/>
      <c r="B24" s="131"/>
      <c r="C24" s="82" t="s">
        <v>34</v>
      </c>
      <c r="D24" s="131"/>
    </row>
    <row r="25" ht="17.25" customHeight="1" spans="1:4">
      <c r="A25" s="220"/>
      <c r="B25" s="131"/>
      <c r="C25" s="82" t="s">
        <v>35</v>
      </c>
      <c r="D25" s="131">
        <v>148764</v>
      </c>
    </row>
    <row r="26" ht="17.25" customHeight="1" spans="1:4">
      <c r="A26" s="220"/>
      <c r="B26" s="131"/>
      <c r="C26" s="82" t="s">
        <v>36</v>
      </c>
      <c r="D26" s="131"/>
    </row>
    <row r="27" ht="17.25" customHeight="1" spans="1:4">
      <c r="A27" s="220"/>
      <c r="B27" s="131"/>
      <c r="C27" s="197" t="s">
        <v>37</v>
      </c>
      <c r="D27" s="131"/>
    </row>
    <row r="28" ht="17.25" customHeight="1" spans="1:4">
      <c r="A28" s="220"/>
      <c r="B28" s="131"/>
      <c r="C28" s="82" t="s">
        <v>38</v>
      </c>
      <c r="D28" s="131"/>
    </row>
    <row r="29" ht="16.5" customHeight="1" spans="1:4">
      <c r="A29" s="220"/>
      <c r="B29" s="131"/>
      <c r="C29" s="82" t="s">
        <v>39</v>
      </c>
      <c r="D29" s="131"/>
    </row>
    <row r="30" ht="16.5" customHeight="1" spans="1:4">
      <c r="A30" s="220"/>
      <c r="B30" s="131"/>
      <c r="C30" s="197" t="s">
        <v>40</v>
      </c>
      <c r="D30" s="131"/>
    </row>
    <row r="31" ht="17.25" customHeight="1" spans="1:4">
      <c r="A31" s="220"/>
      <c r="B31" s="131"/>
      <c r="C31" s="197" t="s">
        <v>41</v>
      </c>
      <c r="D31" s="131"/>
    </row>
    <row r="32" ht="17.25" customHeight="1" spans="1:4">
      <c r="A32" s="220"/>
      <c r="B32" s="131"/>
      <c r="C32" s="82" t="s">
        <v>42</v>
      </c>
      <c r="D32" s="131"/>
    </row>
    <row r="33" ht="16.5" customHeight="1" spans="1:4">
      <c r="A33" s="220" t="s">
        <v>43</v>
      </c>
      <c r="B33" s="131">
        <v>2046124.66</v>
      </c>
      <c r="C33" s="220" t="s">
        <v>44</v>
      </c>
      <c r="D33" s="131">
        <v>2046124.66</v>
      </c>
    </row>
    <row r="34" ht="16.5" customHeight="1" spans="1:4">
      <c r="A34" s="197" t="s">
        <v>45</v>
      </c>
      <c r="B34" s="131"/>
      <c r="C34" s="197" t="s">
        <v>46</v>
      </c>
      <c r="D34" s="131"/>
    </row>
    <row r="35" ht="16.5" customHeight="1" spans="1:4">
      <c r="A35" s="82" t="s">
        <v>47</v>
      </c>
      <c r="B35" s="131"/>
      <c r="C35" s="82" t="s">
        <v>47</v>
      </c>
      <c r="D35" s="131"/>
    </row>
    <row r="36" ht="16.5" customHeight="1" spans="1:4">
      <c r="A36" s="82" t="s">
        <v>48</v>
      </c>
      <c r="B36" s="131"/>
      <c r="C36" s="82" t="s">
        <v>49</v>
      </c>
      <c r="D36" s="131"/>
    </row>
    <row r="37" ht="16.5" customHeight="1" spans="1:4">
      <c r="A37" s="221" t="s">
        <v>50</v>
      </c>
      <c r="B37" s="131">
        <v>2046124.66</v>
      </c>
      <c r="C37" s="221" t="s">
        <v>51</v>
      </c>
      <c r="D37" s="131">
        <v>2046124.66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topLeftCell="C1" workbookViewId="0">
      <pane ySplit="1" topLeftCell="A2" activePane="bottomLeft" state="frozen"/>
      <selection/>
      <selection pane="bottomLeft" activeCell="C11" sqref="C11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50"/>
      <c r="B1" s="50"/>
      <c r="C1" s="50"/>
      <c r="D1" s="50"/>
      <c r="E1" s="50"/>
      <c r="F1" s="50"/>
    </row>
    <row r="2" ht="12" customHeight="1" spans="1:6">
      <c r="A2" s="171">
        <v>1</v>
      </c>
      <c r="B2" s="172">
        <v>0</v>
      </c>
      <c r="C2" s="171">
        <v>1</v>
      </c>
      <c r="D2" s="173"/>
      <c r="E2" s="173"/>
      <c r="F2" s="170" t="s">
        <v>274</v>
      </c>
    </row>
    <row r="3" ht="42" customHeight="1" spans="1:6">
      <c r="A3" s="174" t="str">
        <f>"2025"&amp;"年部门政府性基金预算支出预算表"</f>
        <v>2025年部门政府性基金预算支出预算表</v>
      </c>
      <c r="B3" s="174" t="s">
        <v>275</v>
      </c>
      <c r="C3" s="175"/>
      <c r="D3" s="176"/>
      <c r="E3" s="176"/>
      <c r="F3" s="176"/>
    </row>
    <row r="4" ht="13.5" customHeight="1" spans="1:6">
      <c r="A4" s="54" t="str">
        <f>"单位名称："&amp;"昆明市东川区畜牧科技推广站"</f>
        <v>单位名称：昆明市东川区畜牧科技推广站</v>
      </c>
      <c r="B4" s="54" t="s">
        <v>276</v>
      </c>
      <c r="C4" s="171"/>
      <c r="D4" s="173"/>
      <c r="E4" s="173"/>
      <c r="F4" s="170" t="s">
        <v>1</v>
      </c>
    </row>
    <row r="5" ht="19.5" customHeight="1" spans="1:6">
      <c r="A5" s="177" t="s">
        <v>175</v>
      </c>
      <c r="B5" s="178" t="s">
        <v>72</v>
      </c>
      <c r="C5" s="177" t="s">
        <v>73</v>
      </c>
      <c r="D5" s="60" t="s">
        <v>277</v>
      </c>
      <c r="E5" s="61"/>
      <c r="F5" s="62"/>
    </row>
    <row r="6" ht="18.75" customHeight="1" spans="1:6">
      <c r="A6" s="179"/>
      <c r="B6" s="180"/>
      <c r="C6" s="179"/>
      <c r="D6" s="65" t="s">
        <v>55</v>
      </c>
      <c r="E6" s="60" t="s">
        <v>75</v>
      </c>
      <c r="F6" s="65" t="s">
        <v>76</v>
      </c>
    </row>
    <row r="7" ht="18.75" customHeight="1" spans="1:6">
      <c r="A7" s="118">
        <v>1</v>
      </c>
      <c r="B7" s="181" t="s">
        <v>83</v>
      </c>
      <c r="C7" s="118">
        <v>3</v>
      </c>
      <c r="D7" s="182">
        <v>4</v>
      </c>
      <c r="E7" s="182">
        <v>5</v>
      </c>
      <c r="F7" s="182">
        <v>6</v>
      </c>
    </row>
    <row r="8" ht="21" customHeight="1" spans="1:6">
      <c r="A8" s="70"/>
      <c r="B8" s="70"/>
      <c r="C8" s="70"/>
      <c r="D8" s="131"/>
      <c r="E8" s="131"/>
      <c r="F8" s="131"/>
    </row>
    <row r="9" ht="21" customHeight="1" spans="1:6">
      <c r="A9" s="70"/>
      <c r="B9" s="70"/>
      <c r="C9" s="70"/>
      <c r="D9" s="131"/>
      <c r="E9" s="131"/>
      <c r="F9" s="131"/>
    </row>
    <row r="10" ht="18.75" customHeight="1" spans="1:6">
      <c r="A10" s="183" t="s">
        <v>165</v>
      </c>
      <c r="B10" s="183" t="s">
        <v>165</v>
      </c>
      <c r="C10" s="184" t="s">
        <v>165</v>
      </c>
      <c r="D10" s="131"/>
      <c r="E10" s="131"/>
      <c r="F10" s="131"/>
    </row>
    <row r="11" customHeight="1" spans="3:5">
      <c r="C11" s="185" t="s">
        <v>278</v>
      </c>
      <c r="D11" s="185"/>
      <c r="E11" s="77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H1" workbookViewId="0">
      <pane ySplit="1" topLeftCell="A2" activePane="bottomLeft" state="frozen"/>
      <selection/>
      <selection pane="bottomLeft" activeCell="S2" sqref="S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5.75" customHeight="1" spans="2:19">
      <c r="B2" s="135"/>
      <c r="C2" s="135"/>
      <c r="R2" s="52"/>
      <c r="S2" s="52" t="s">
        <v>279</v>
      </c>
    </row>
    <row r="3" ht="41.25" customHeight="1" spans="1:19">
      <c r="A3" s="124" t="str">
        <f>"2025"&amp;"年部门政府采购预算表"</f>
        <v>2025年部门政府采购预算表</v>
      </c>
      <c r="B3" s="116"/>
      <c r="C3" s="116"/>
      <c r="D3" s="53"/>
      <c r="E3" s="53"/>
      <c r="F3" s="53"/>
      <c r="G3" s="53"/>
      <c r="H3" s="53"/>
      <c r="I3" s="53"/>
      <c r="J3" s="53"/>
      <c r="K3" s="53"/>
      <c r="L3" s="53"/>
      <c r="M3" s="116"/>
      <c r="N3" s="53"/>
      <c r="O3" s="53"/>
      <c r="P3" s="116"/>
      <c r="Q3" s="53"/>
      <c r="R3" s="116"/>
      <c r="S3" s="116"/>
    </row>
    <row r="4" ht="18.75" customHeight="1" spans="1:19">
      <c r="A4" s="163" t="str">
        <f>"单位名称："&amp;"昆明市东川区畜牧科技推广站"</f>
        <v>单位名称：昆明市东川区畜牧科技推广站</v>
      </c>
      <c r="B4" s="137"/>
      <c r="C4" s="137"/>
      <c r="D4" s="56"/>
      <c r="E4" s="56"/>
      <c r="F4" s="56"/>
      <c r="G4" s="56"/>
      <c r="H4" s="56"/>
      <c r="I4" s="56"/>
      <c r="J4" s="56"/>
      <c r="K4" s="56"/>
      <c r="L4" s="56"/>
      <c r="R4" s="57"/>
      <c r="S4" s="170" t="s">
        <v>1</v>
      </c>
    </row>
    <row r="5" ht="15.75" customHeight="1" spans="1:19">
      <c r="A5" s="59" t="s">
        <v>174</v>
      </c>
      <c r="B5" s="138" t="s">
        <v>175</v>
      </c>
      <c r="C5" s="138" t="s">
        <v>280</v>
      </c>
      <c r="D5" s="139" t="s">
        <v>281</v>
      </c>
      <c r="E5" s="139" t="s">
        <v>282</v>
      </c>
      <c r="F5" s="139" t="s">
        <v>283</v>
      </c>
      <c r="G5" s="139" t="s">
        <v>284</v>
      </c>
      <c r="H5" s="139" t="s">
        <v>285</v>
      </c>
      <c r="I5" s="152" t="s">
        <v>182</v>
      </c>
      <c r="J5" s="152"/>
      <c r="K5" s="152"/>
      <c r="L5" s="152"/>
      <c r="M5" s="153"/>
      <c r="N5" s="152"/>
      <c r="O5" s="152"/>
      <c r="P5" s="160"/>
      <c r="Q5" s="152"/>
      <c r="R5" s="153"/>
      <c r="S5" s="133"/>
    </row>
    <row r="6" ht="17.25" customHeight="1" spans="1:19">
      <c r="A6" s="64"/>
      <c r="B6" s="140"/>
      <c r="C6" s="140"/>
      <c r="D6" s="141"/>
      <c r="E6" s="141"/>
      <c r="F6" s="141"/>
      <c r="G6" s="141"/>
      <c r="H6" s="141"/>
      <c r="I6" s="141" t="s">
        <v>55</v>
      </c>
      <c r="J6" s="141" t="s">
        <v>58</v>
      </c>
      <c r="K6" s="141" t="s">
        <v>286</v>
      </c>
      <c r="L6" s="141" t="s">
        <v>287</v>
      </c>
      <c r="M6" s="154" t="s">
        <v>288</v>
      </c>
      <c r="N6" s="155" t="s">
        <v>289</v>
      </c>
      <c r="O6" s="155"/>
      <c r="P6" s="161"/>
      <c r="Q6" s="155"/>
      <c r="R6" s="162"/>
      <c r="S6" s="142"/>
    </row>
    <row r="7" ht="54" customHeight="1" spans="1:19">
      <c r="A7" s="67"/>
      <c r="B7" s="142"/>
      <c r="C7" s="142"/>
      <c r="D7" s="143"/>
      <c r="E7" s="143"/>
      <c r="F7" s="143"/>
      <c r="G7" s="143"/>
      <c r="H7" s="143"/>
      <c r="I7" s="143"/>
      <c r="J7" s="143" t="s">
        <v>57</v>
      </c>
      <c r="K7" s="143"/>
      <c r="L7" s="143"/>
      <c r="M7" s="156"/>
      <c r="N7" s="143" t="s">
        <v>57</v>
      </c>
      <c r="O7" s="143" t="s">
        <v>64</v>
      </c>
      <c r="P7" s="142" t="s">
        <v>65</v>
      </c>
      <c r="Q7" s="143" t="s">
        <v>66</v>
      </c>
      <c r="R7" s="156" t="s">
        <v>67</v>
      </c>
      <c r="S7" s="142" t="s">
        <v>68</v>
      </c>
    </row>
    <row r="8" ht="18" customHeight="1" spans="1:19">
      <c r="A8" s="164">
        <v>1</v>
      </c>
      <c r="B8" s="164" t="s">
        <v>83</v>
      </c>
      <c r="C8" s="165">
        <v>3</v>
      </c>
      <c r="D8" s="165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11</v>
      </c>
      <c r="L8" s="164">
        <v>12</v>
      </c>
      <c r="M8" s="164">
        <v>13</v>
      </c>
      <c r="N8" s="164">
        <v>14</v>
      </c>
      <c r="O8" s="164">
        <v>15</v>
      </c>
      <c r="P8" s="164">
        <v>16</v>
      </c>
      <c r="Q8" s="164">
        <v>17</v>
      </c>
      <c r="R8" s="164">
        <v>18</v>
      </c>
      <c r="S8" s="164">
        <v>19</v>
      </c>
    </row>
    <row r="9" ht="21" customHeight="1" spans="1:19">
      <c r="A9" s="144" t="s">
        <v>193</v>
      </c>
      <c r="B9" s="145" t="s">
        <v>70</v>
      </c>
      <c r="C9" s="145" t="s">
        <v>252</v>
      </c>
      <c r="D9" s="146" t="s">
        <v>290</v>
      </c>
      <c r="E9" s="146" t="s">
        <v>291</v>
      </c>
      <c r="F9" s="146" t="s">
        <v>292</v>
      </c>
      <c r="G9" s="166">
        <v>1</v>
      </c>
      <c r="H9" s="131"/>
      <c r="I9" s="131">
        <v>7000</v>
      </c>
      <c r="J9" s="131">
        <v>7000</v>
      </c>
      <c r="K9" s="131"/>
      <c r="L9" s="131"/>
      <c r="M9" s="131"/>
      <c r="N9" s="131"/>
      <c r="O9" s="131"/>
      <c r="P9" s="131"/>
      <c r="Q9" s="131"/>
      <c r="R9" s="131"/>
      <c r="S9" s="131"/>
    </row>
    <row r="10" ht="21" customHeight="1" spans="1:19">
      <c r="A10" s="144" t="s">
        <v>193</v>
      </c>
      <c r="B10" s="145" t="s">
        <v>70</v>
      </c>
      <c r="C10" s="145" t="s">
        <v>252</v>
      </c>
      <c r="D10" s="146" t="s">
        <v>293</v>
      </c>
      <c r="E10" s="146" t="s">
        <v>294</v>
      </c>
      <c r="F10" s="146" t="s">
        <v>292</v>
      </c>
      <c r="G10" s="166">
        <v>1</v>
      </c>
      <c r="H10" s="131">
        <v>3000</v>
      </c>
      <c r="I10" s="131">
        <v>3000</v>
      </c>
      <c r="J10" s="131">
        <v>3000</v>
      </c>
      <c r="K10" s="131"/>
      <c r="L10" s="131"/>
      <c r="M10" s="131"/>
      <c r="N10" s="131"/>
      <c r="O10" s="131"/>
      <c r="P10" s="131"/>
      <c r="Q10" s="131"/>
      <c r="R10" s="131"/>
      <c r="S10" s="131"/>
    </row>
    <row r="11" ht="21" customHeight="1" spans="1:19">
      <c r="A11" s="147" t="s">
        <v>165</v>
      </c>
      <c r="B11" s="148"/>
      <c r="C11" s="148"/>
      <c r="D11" s="149"/>
      <c r="E11" s="149"/>
      <c r="F11" s="149"/>
      <c r="G11" s="167"/>
      <c r="H11" s="131">
        <v>3000</v>
      </c>
      <c r="I11" s="131">
        <v>10000</v>
      </c>
      <c r="J11" s="131">
        <v>10000</v>
      </c>
      <c r="K11" s="131"/>
      <c r="L11" s="131"/>
      <c r="M11" s="131"/>
      <c r="N11" s="131"/>
      <c r="O11" s="131"/>
      <c r="P11" s="131"/>
      <c r="Q11" s="131"/>
      <c r="R11" s="131"/>
      <c r="S11" s="131"/>
    </row>
    <row r="12" ht="21" customHeight="1" spans="1:19">
      <c r="A12" s="163" t="s">
        <v>295</v>
      </c>
      <c r="B12" s="54"/>
      <c r="C12" s="54"/>
      <c r="D12" s="163"/>
      <c r="E12" s="163"/>
      <c r="F12" s="163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16.5" customHeight="1" spans="1:20">
      <c r="A2" s="128"/>
      <c r="B2" s="135"/>
      <c r="C2" s="135"/>
      <c r="D2" s="135"/>
      <c r="E2" s="135"/>
      <c r="F2" s="135"/>
      <c r="G2" s="135"/>
      <c r="H2" s="128"/>
      <c r="I2" s="128"/>
      <c r="J2" s="128"/>
      <c r="K2" s="128"/>
      <c r="L2" s="128"/>
      <c r="M2" s="128"/>
      <c r="N2" s="150"/>
      <c r="O2" s="128"/>
      <c r="P2" s="128"/>
      <c r="Q2" s="135"/>
      <c r="R2" s="128"/>
      <c r="S2" s="158"/>
      <c r="T2" s="158" t="s">
        <v>296</v>
      </c>
    </row>
    <row r="3" ht="41.25" customHeight="1" spans="1:20">
      <c r="A3" s="124" t="str">
        <f>"2025"&amp;"年部门政府购买服务预算表"</f>
        <v>2025年部门政府购买服务预算表</v>
      </c>
      <c r="B3" s="116"/>
      <c r="C3" s="116"/>
      <c r="D3" s="116"/>
      <c r="E3" s="116"/>
      <c r="F3" s="116"/>
      <c r="G3" s="116"/>
      <c r="H3" s="136"/>
      <c r="I3" s="136"/>
      <c r="J3" s="136"/>
      <c r="K3" s="136"/>
      <c r="L3" s="136"/>
      <c r="M3" s="136"/>
      <c r="N3" s="151"/>
      <c r="O3" s="136"/>
      <c r="P3" s="136"/>
      <c r="Q3" s="116"/>
      <c r="R3" s="136"/>
      <c r="S3" s="151"/>
      <c r="T3" s="116"/>
    </row>
    <row r="4" ht="22.5" customHeight="1" spans="1:20">
      <c r="A4" s="125" t="str">
        <f>"单位名称："&amp;"昆明市东川区畜牧科技推广站"</f>
        <v>单位名称：昆明市东川区畜牧科技推广站</v>
      </c>
      <c r="B4" s="137"/>
      <c r="C4" s="137"/>
      <c r="D4" s="137"/>
      <c r="E4" s="137"/>
      <c r="F4" s="137"/>
      <c r="G4" s="137"/>
      <c r="H4" s="126"/>
      <c r="I4" s="126"/>
      <c r="J4" s="126"/>
      <c r="K4" s="126"/>
      <c r="L4" s="126"/>
      <c r="M4" s="126"/>
      <c r="N4" s="150"/>
      <c r="O4" s="128"/>
      <c r="P4" s="128"/>
      <c r="Q4" s="135"/>
      <c r="R4" s="128"/>
      <c r="S4" s="159"/>
      <c r="T4" s="158" t="s">
        <v>1</v>
      </c>
    </row>
    <row r="5" ht="24" customHeight="1" spans="1:20">
      <c r="A5" s="59" t="s">
        <v>174</v>
      </c>
      <c r="B5" s="138" t="s">
        <v>175</v>
      </c>
      <c r="C5" s="138" t="s">
        <v>280</v>
      </c>
      <c r="D5" s="138" t="s">
        <v>297</v>
      </c>
      <c r="E5" s="138" t="s">
        <v>298</v>
      </c>
      <c r="F5" s="138" t="s">
        <v>299</v>
      </c>
      <c r="G5" s="138" t="s">
        <v>300</v>
      </c>
      <c r="H5" s="139" t="s">
        <v>301</v>
      </c>
      <c r="I5" s="139" t="s">
        <v>302</v>
      </c>
      <c r="J5" s="152" t="s">
        <v>182</v>
      </c>
      <c r="K5" s="152"/>
      <c r="L5" s="152"/>
      <c r="M5" s="152"/>
      <c r="N5" s="153"/>
      <c r="O5" s="152"/>
      <c r="P5" s="152"/>
      <c r="Q5" s="160"/>
      <c r="R5" s="152"/>
      <c r="S5" s="153"/>
      <c r="T5" s="133"/>
    </row>
    <row r="6" ht="24" customHeight="1" spans="1:20">
      <c r="A6" s="64"/>
      <c r="B6" s="140"/>
      <c r="C6" s="140"/>
      <c r="D6" s="140"/>
      <c r="E6" s="140"/>
      <c r="F6" s="140"/>
      <c r="G6" s="140"/>
      <c r="H6" s="141"/>
      <c r="I6" s="141"/>
      <c r="J6" s="141" t="s">
        <v>55</v>
      </c>
      <c r="K6" s="141" t="s">
        <v>58</v>
      </c>
      <c r="L6" s="141" t="s">
        <v>286</v>
      </c>
      <c r="M6" s="141" t="s">
        <v>287</v>
      </c>
      <c r="N6" s="154" t="s">
        <v>288</v>
      </c>
      <c r="O6" s="155" t="s">
        <v>289</v>
      </c>
      <c r="P6" s="155"/>
      <c r="Q6" s="161"/>
      <c r="R6" s="155"/>
      <c r="S6" s="162"/>
      <c r="T6" s="142"/>
    </row>
    <row r="7" ht="54" customHeight="1" spans="1:20">
      <c r="A7" s="67"/>
      <c r="B7" s="142"/>
      <c r="C7" s="142"/>
      <c r="D7" s="142"/>
      <c r="E7" s="142"/>
      <c r="F7" s="142"/>
      <c r="G7" s="142"/>
      <c r="H7" s="143"/>
      <c r="I7" s="143"/>
      <c r="J7" s="143"/>
      <c r="K7" s="143" t="s">
        <v>57</v>
      </c>
      <c r="L7" s="143"/>
      <c r="M7" s="143"/>
      <c r="N7" s="156"/>
      <c r="O7" s="143" t="s">
        <v>57</v>
      </c>
      <c r="P7" s="143" t="s">
        <v>64</v>
      </c>
      <c r="Q7" s="142" t="s">
        <v>65</v>
      </c>
      <c r="R7" s="143" t="s">
        <v>66</v>
      </c>
      <c r="S7" s="156" t="s">
        <v>67</v>
      </c>
      <c r="T7" s="142" t="s">
        <v>68</v>
      </c>
    </row>
    <row r="8" ht="17.25" customHeight="1" spans="1:20">
      <c r="A8" s="68">
        <v>1</v>
      </c>
      <c r="B8" s="142">
        <v>2</v>
      </c>
      <c r="C8" s="68">
        <v>3</v>
      </c>
      <c r="D8" s="68">
        <v>4</v>
      </c>
      <c r="E8" s="142">
        <v>5</v>
      </c>
      <c r="F8" s="68">
        <v>6</v>
      </c>
      <c r="G8" s="68">
        <v>7</v>
      </c>
      <c r="H8" s="142">
        <v>8</v>
      </c>
      <c r="I8" s="68">
        <v>9</v>
      </c>
      <c r="J8" s="68">
        <v>10</v>
      </c>
      <c r="K8" s="142">
        <v>11</v>
      </c>
      <c r="L8" s="68">
        <v>12</v>
      </c>
      <c r="M8" s="68">
        <v>13</v>
      </c>
      <c r="N8" s="142">
        <v>14</v>
      </c>
      <c r="O8" s="68">
        <v>15</v>
      </c>
      <c r="P8" s="68">
        <v>16</v>
      </c>
      <c r="Q8" s="142">
        <v>17</v>
      </c>
      <c r="R8" s="68">
        <v>18</v>
      </c>
      <c r="S8" s="68">
        <v>19</v>
      </c>
      <c r="T8" s="68">
        <v>20</v>
      </c>
    </row>
    <row r="9" ht="21" customHeight="1" spans="1:20">
      <c r="A9" s="144"/>
      <c r="B9" s="145"/>
      <c r="C9" s="145"/>
      <c r="D9" s="145"/>
      <c r="E9" s="145"/>
      <c r="F9" s="145"/>
      <c r="G9" s="145"/>
      <c r="H9" s="146"/>
      <c r="I9" s="146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ht="21" customHeight="1" spans="1:20">
      <c r="A10" s="147" t="s">
        <v>165</v>
      </c>
      <c r="B10" s="148"/>
      <c r="C10" s="148"/>
      <c r="D10" s="148"/>
      <c r="E10" s="148"/>
      <c r="F10" s="148"/>
      <c r="G10" s="148"/>
      <c r="H10" s="149"/>
      <c r="I10" s="157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customHeight="1" spans="1:1">
      <c r="A11" t="s">
        <v>303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25" defaultRowHeight="14.25" customHeight="1"/>
  <cols>
    <col min="1" max="1" width="37.75" customWidth="1"/>
    <col min="2" max="13" width="20" customWidth="1"/>
  </cols>
  <sheetData>
    <row r="1" customHeight="1" spans="1:1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7.25" customHeight="1" spans="4:13">
      <c r="D2" s="123"/>
      <c r="M2" s="52" t="s">
        <v>304</v>
      </c>
    </row>
    <row r="3" ht="41.25" customHeight="1" spans="1:13">
      <c r="A3" s="124" t="str">
        <f>"2025"&amp;"年对下转移支付预算表"</f>
        <v>2025年对下转移支付预算表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16"/>
    </row>
    <row r="4" ht="18" customHeight="1" spans="1:13">
      <c r="A4" s="125" t="str">
        <f>"单位名称："&amp;"昆明市东川区畜牧科技推广站"</f>
        <v>单位名称：昆明市东川区畜牧科技推广站</v>
      </c>
      <c r="B4" s="126"/>
      <c r="C4" s="126"/>
      <c r="D4" s="127"/>
      <c r="E4" s="128"/>
      <c r="F4" s="128"/>
      <c r="G4" s="128"/>
      <c r="H4" s="128"/>
      <c r="I4" s="128"/>
      <c r="M4" s="57" t="s">
        <v>1</v>
      </c>
    </row>
    <row r="5" ht="19.5" customHeight="1" spans="1:13">
      <c r="A5" s="78" t="s">
        <v>305</v>
      </c>
      <c r="B5" s="60" t="s">
        <v>182</v>
      </c>
      <c r="C5" s="61"/>
      <c r="D5" s="61"/>
      <c r="E5" s="60" t="s">
        <v>306</v>
      </c>
      <c r="F5" s="61"/>
      <c r="G5" s="61"/>
      <c r="H5" s="61"/>
      <c r="I5" s="61"/>
      <c r="J5" s="61"/>
      <c r="K5" s="61"/>
      <c r="L5" s="61"/>
      <c r="M5" s="133"/>
    </row>
    <row r="6" ht="40.5" customHeight="1" spans="1:13">
      <c r="A6" s="68"/>
      <c r="B6" s="79" t="s">
        <v>55</v>
      </c>
      <c r="C6" s="59" t="s">
        <v>58</v>
      </c>
      <c r="D6" s="129" t="s">
        <v>286</v>
      </c>
      <c r="E6" s="98"/>
      <c r="F6" s="98"/>
      <c r="G6" s="98"/>
      <c r="H6" s="98"/>
      <c r="I6" s="98"/>
      <c r="J6" s="98"/>
      <c r="K6" s="98"/>
      <c r="L6" s="98"/>
      <c r="M6" s="134"/>
    </row>
    <row r="7" ht="19.5" customHeight="1" spans="1:13">
      <c r="A7" s="69">
        <v>1</v>
      </c>
      <c r="B7" s="69">
        <v>2</v>
      </c>
      <c r="C7" s="69">
        <v>3</v>
      </c>
      <c r="D7" s="130">
        <v>4</v>
      </c>
      <c r="E7" s="86">
        <v>5</v>
      </c>
      <c r="F7" s="69">
        <v>6</v>
      </c>
      <c r="G7" s="69">
        <v>7</v>
      </c>
      <c r="H7" s="130">
        <v>8</v>
      </c>
      <c r="I7" s="69">
        <v>9</v>
      </c>
      <c r="J7" s="69">
        <v>10</v>
      </c>
      <c r="K7" s="69">
        <v>11</v>
      </c>
      <c r="L7" s="69">
        <v>13</v>
      </c>
      <c r="M7" s="86">
        <v>24</v>
      </c>
    </row>
    <row r="8" ht="19.5" customHeight="1" spans="1:13">
      <c r="A8" s="8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ht="19.5" customHeight="1" spans="1:13">
      <c r="A9" s="119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customHeight="1" spans="1:3">
      <c r="A10" s="132" t="s">
        <v>307</v>
      </c>
      <c r="B10" s="77"/>
      <c r="C10" s="77"/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opLeftCell="C1" workbookViewId="0">
      <pane ySplit="1" topLeftCell="A2" activePane="bottomLeft" state="frozen"/>
      <selection/>
      <selection pane="bottomLeft" activeCell="D13" sqref="D13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6.5" customHeight="1" spans="10:10">
      <c r="J2" s="52" t="s">
        <v>308</v>
      </c>
    </row>
    <row r="3" ht="41.25" customHeight="1" spans="1:10">
      <c r="A3" s="115" t="str">
        <f>"2025"&amp;"年对下转移支付绩效目标表"</f>
        <v>2025年对下转移支付绩效目标表</v>
      </c>
      <c r="B3" s="53"/>
      <c r="C3" s="53"/>
      <c r="D3" s="53"/>
      <c r="E3" s="53"/>
      <c r="F3" s="116"/>
      <c r="G3" s="53"/>
      <c r="H3" s="116"/>
      <c r="I3" s="116"/>
      <c r="J3" s="53"/>
    </row>
    <row r="4" ht="17.25" customHeight="1" spans="1:1">
      <c r="A4" s="54" t="str">
        <f>"单位名称："&amp;"昆明市东川区畜牧科技推广站"</f>
        <v>单位名称：昆明市东川区畜牧科技推广站</v>
      </c>
    </row>
    <row r="5" ht="44.25" customHeight="1" spans="1:10">
      <c r="A5" s="117" t="s">
        <v>305</v>
      </c>
      <c r="B5" s="117" t="s">
        <v>264</v>
      </c>
      <c r="C5" s="117" t="s">
        <v>265</v>
      </c>
      <c r="D5" s="117" t="s">
        <v>266</v>
      </c>
      <c r="E5" s="117" t="s">
        <v>267</v>
      </c>
      <c r="F5" s="118" t="s">
        <v>268</v>
      </c>
      <c r="G5" s="117" t="s">
        <v>269</v>
      </c>
      <c r="H5" s="118" t="s">
        <v>270</v>
      </c>
      <c r="I5" s="118" t="s">
        <v>271</v>
      </c>
      <c r="J5" s="117" t="s">
        <v>272</v>
      </c>
    </row>
    <row r="6" ht="14.2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8">
        <v>6</v>
      </c>
      <c r="G6" s="117">
        <v>7</v>
      </c>
      <c r="H6" s="118">
        <v>8</v>
      </c>
      <c r="I6" s="118">
        <v>9</v>
      </c>
      <c r="J6" s="117">
        <v>10</v>
      </c>
    </row>
    <row r="7" ht="42" customHeight="1" spans="1:10">
      <c r="A7" s="80"/>
      <c r="B7" s="119"/>
      <c r="C7" s="119"/>
      <c r="D7" s="119"/>
      <c r="E7" s="104"/>
      <c r="F7" s="120"/>
      <c r="G7" s="104"/>
      <c r="H7" s="120"/>
      <c r="I7" s="120"/>
      <c r="J7" s="104"/>
    </row>
    <row r="8" ht="42" customHeight="1" spans="1:10">
      <c r="A8" s="80"/>
      <c r="B8" s="70"/>
      <c r="C8" s="70"/>
      <c r="D8" s="70"/>
      <c r="E8" s="80"/>
      <c r="F8" s="70"/>
      <c r="G8" s="80"/>
      <c r="H8" s="70"/>
      <c r="I8" s="70"/>
      <c r="J8" s="80"/>
    </row>
    <row r="9" customHeight="1" spans="3:5">
      <c r="C9" s="121" t="s">
        <v>309</v>
      </c>
      <c r="D9" s="122"/>
      <c r="E9" s="122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50"/>
      <c r="B1" s="50"/>
      <c r="C1" s="50"/>
      <c r="D1" s="50"/>
      <c r="E1" s="50"/>
      <c r="F1" s="50"/>
      <c r="G1" s="50"/>
      <c r="H1" s="50"/>
      <c r="I1" s="50"/>
    </row>
    <row r="2" customHeight="1" spans="1:9">
      <c r="A2" s="88" t="s">
        <v>310</v>
      </c>
      <c r="B2" s="89"/>
      <c r="C2" s="89"/>
      <c r="D2" s="90"/>
      <c r="E2" s="90"/>
      <c r="F2" s="90"/>
      <c r="G2" s="89"/>
      <c r="H2" s="89"/>
      <c r="I2" s="90"/>
    </row>
    <row r="3" ht="41.25" customHeight="1" spans="1:9">
      <c r="A3" s="91" t="str">
        <f>"2025"&amp;"年新增资产配置预算表"</f>
        <v>2025年新增资产配置预算表</v>
      </c>
      <c r="B3" s="92"/>
      <c r="C3" s="92"/>
      <c r="D3" s="93"/>
      <c r="E3" s="93"/>
      <c r="F3" s="93"/>
      <c r="G3" s="92"/>
      <c r="H3" s="92"/>
      <c r="I3" s="93"/>
    </row>
    <row r="4" customHeight="1" spans="1:9">
      <c r="A4" s="94" t="str">
        <f>"单位名称："&amp;"昆明市东川区畜牧科技推广站"</f>
        <v>单位名称：昆明市东川区畜牧科技推广站</v>
      </c>
      <c r="B4" s="95"/>
      <c r="C4" s="95"/>
      <c r="D4" s="96"/>
      <c r="F4" s="93"/>
      <c r="G4" s="92"/>
      <c r="H4" s="92"/>
      <c r="I4" s="114" t="s">
        <v>1</v>
      </c>
    </row>
    <row r="5" ht="28.5" customHeight="1" spans="1:9">
      <c r="A5" s="97" t="s">
        <v>174</v>
      </c>
      <c r="B5" s="98" t="s">
        <v>175</v>
      </c>
      <c r="C5" s="99" t="s">
        <v>311</v>
      </c>
      <c r="D5" s="97" t="s">
        <v>312</v>
      </c>
      <c r="E5" s="97" t="s">
        <v>313</v>
      </c>
      <c r="F5" s="97" t="s">
        <v>314</v>
      </c>
      <c r="G5" s="98" t="s">
        <v>315</v>
      </c>
      <c r="H5" s="86"/>
      <c r="I5" s="97"/>
    </row>
    <row r="6" ht="21" customHeight="1" spans="1:9">
      <c r="A6" s="99"/>
      <c r="B6" s="100"/>
      <c r="C6" s="100"/>
      <c r="D6" s="101"/>
      <c r="E6" s="100"/>
      <c r="F6" s="100"/>
      <c r="G6" s="98" t="s">
        <v>284</v>
      </c>
      <c r="H6" s="98" t="s">
        <v>316</v>
      </c>
      <c r="I6" s="98" t="s">
        <v>317</v>
      </c>
    </row>
    <row r="7" ht="17.25" customHeight="1" spans="1:9">
      <c r="A7" s="102" t="s">
        <v>82</v>
      </c>
      <c r="B7" s="103" t="s">
        <v>83</v>
      </c>
      <c r="C7" s="102" t="s">
        <v>84</v>
      </c>
      <c r="D7" s="104" t="s">
        <v>85</v>
      </c>
      <c r="E7" s="102" t="s">
        <v>86</v>
      </c>
      <c r="F7" s="103" t="s">
        <v>87</v>
      </c>
      <c r="G7" s="105" t="s">
        <v>88</v>
      </c>
      <c r="H7" s="104" t="s">
        <v>89</v>
      </c>
      <c r="I7" s="104">
        <v>9</v>
      </c>
    </row>
    <row r="8" ht="19.5" customHeight="1" spans="1:9">
      <c r="A8" s="106"/>
      <c r="B8" s="82"/>
      <c r="C8" s="82"/>
      <c r="D8" s="80"/>
      <c r="E8" s="70"/>
      <c r="F8" s="105"/>
      <c r="G8" s="107"/>
      <c r="H8" s="108"/>
      <c r="I8" s="108"/>
    </row>
    <row r="9" ht="19.5" customHeight="1" spans="1:9">
      <c r="A9" s="109" t="s">
        <v>55</v>
      </c>
      <c r="B9" s="110"/>
      <c r="C9" s="110"/>
      <c r="D9" s="111"/>
      <c r="E9" s="112"/>
      <c r="F9" s="112"/>
      <c r="G9" s="107"/>
      <c r="H9" s="108"/>
      <c r="I9" s="108"/>
    </row>
    <row r="10" customHeight="1" spans="1:3">
      <c r="A10" s="76" t="s">
        <v>318</v>
      </c>
      <c r="B10" s="113"/>
      <c r="C10" s="113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C1" workbookViewId="0">
      <pane ySplit="1" topLeftCell="A2" activePane="bottomLeft" state="frozen"/>
      <selection/>
      <selection pane="bottomLeft" activeCell="C12" sqref="C12:G1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customHeight="1" spans="4:11">
      <c r="D2" s="51"/>
      <c r="E2" s="51"/>
      <c r="F2" s="51"/>
      <c r="G2" s="51"/>
      <c r="K2" s="52" t="s">
        <v>319</v>
      </c>
    </row>
    <row r="3" ht="41.25" customHeight="1" spans="1:11">
      <c r="A3" s="53" t="str">
        <f>"2025"&amp;"年上级转移支付补助项目支出预算表"</f>
        <v>2025年上级转移支付补助项目支出预算表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13.5" customHeight="1" spans="1:11">
      <c r="A4" s="54" t="str">
        <f>"单位名称："&amp;"昆明市东川区畜牧科技推广站"</f>
        <v>单位名称：昆明市东川区畜牧科技推广站</v>
      </c>
      <c r="B4" s="55"/>
      <c r="C4" s="55"/>
      <c r="D4" s="55"/>
      <c r="E4" s="55"/>
      <c r="F4" s="55"/>
      <c r="G4" s="55"/>
      <c r="H4" s="56"/>
      <c r="I4" s="56"/>
      <c r="J4" s="56"/>
      <c r="K4" s="57" t="s">
        <v>1</v>
      </c>
    </row>
    <row r="5" ht="21.75" customHeight="1" spans="1:11">
      <c r="A5" s="58" t="s">
        <v>256</v>
      </c>
      <c r="B5" s="58" t="s">
        <v>177</v>
      </c>
      <c r="C5" s="58" t="s">
        <v>257</v>
      </c>
      <c r="D5" s="59" t="s">
        <v>178</v>
      </c>
      <c r="E5" s="59" t="s">
        <v>179</v>
      </c>
      <c r="F5" s="59" t="s">
        <v>258</v>
      </c>
      <c r="G5" s="59" t="s">
        <v>259</v>
      </c>
      <c r="H5" s="78" t="s">
        <v>55</v>
      </c>
      <c r="I5" s="60" t="s">
        <v>320</v>
      </c>
      <c r="J5" s="61"/>
      <c r="K5" s="62"/>
    </row>
    <row r="6" ht="21.75" customHeight="1" spans="1:11">
      <c r="A6" s="63"/>
      <c r="B6" s="63"/>
      <c r="C6" s="63"/>
      <c r="D6" s="64"/>
      <c r="E6" s="64"/>
      <c r="F6" s="64"/>
      <c r="G6" s="64"/>
      <c r="H6" s="79"/>
      <c r="I6" s="59" t="s">
        <v>58</v>
      </c>
      <c r="J6" s="59" t="s">
        <v>59</v>
      </c>
      <c r="K6" s="59" t="s">
        <v>60</v>
      </c>
    </row>
    <row r="7" ht="40.5" customHeight="1" spans="1:11">
      <c r="A7" s="66"/>
      <c r="B7" s="66"/>
      <c r="C7" s="66"/>
      <c r="D7" s="67"/>
      <c r="E7" s="67"/>
      <c r="F7" s="67"/>
      <c r="G7" s="67"/>
      <c r="H7" s="68"/>
      <c r="I7" s="67" t="s">
        <v>57</v>
      </c>
      <c r="J7" s="67"/>
      <c r="K7" s="67"/>
    </row>
    <row r="8" ht="15" customHeight="1" spans="1:11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86">
        <v>10</v>
      </c>
      <c r="K8" s="86">
        <v>11</v>
      </c>
    </row>
    <row r="9" ht="18.75" customHeight="1" spans="1:11">
      <c r="A9" s="80"/>
      <c r="B9" s="70"/>
      <c r="C9" s="80"/>
      <c r="D9" s="80"/>
      <c r="E9" s="80"/>
      <c r="F9" s="80"/>
      <c r="G9" s="80"/>
      <c r="H9" s="81"/>
      <c r="I9" s="87"/>
      <c r="J9" s="87"/>
      <c r="K9" s="81"/>
    </row>
    <row r="10" ht="18.75" customHeight="1" spans="1:11">
      <c r="A10" s="82"/>
      <c r="B10" s="70"/>
      <c r="C10" s="70"/>
      <c r="D10" s="70"/>
      <c r="E10" s="70"/>
      <c r="F10" s="70"/>
      <c r="G10" s="70"/>
      <c r="H10" s="72"/>
      <c r="I10" s="72"/>
      <c r="J10" s="72"/>
      <c r="K10" s="81"/>
    </row>
    <row r="11" ht="18.75" customHeight="1" spans="1:11">
      <c r="A11" s="83" t="s">
        <v>165</v>
      </c>
      <c r="B11" s="84"/>
      <c r="C11" s="84"/>
      <c r="D11" s="84"/>
      <c r="E11" s="84"/>
      <c r="F11" s="84"/>
      <c r="G11" s="85"/>
      <c r="H11" s="72"/>
      <c r="I11" s="72"/>
      <c r="J11" s="72"/>
      <c r="K11" s="81"/>
    </row>
    <row r="12" customHeight="1" spans="3:7">
      <c r="C12" s="76" t="s">
        <v>321</v>
      </c>
      <c r="D12" s="77"/>
      <c r="E12" s="77"/>
      <c r="F12" s="77"/>
      <c r="G12" s="7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ht="13.5" customHeight="1" spans="4:7">
      <c r="D2" s="51"/>
      <c r="G2" s="52" t="s">
        <v>322</v>
      </c>
    </row>
    <row r="3" ht="41.25" customHeight="1" spans="1:7">
      <c r="A3" s="53" t="str">
        <f>"2025"&amp;"年部门项目中期规划预算表"</f>
        <v>2025年部门项目中期规划预算表</v>
      </c>
      <c r="B3" s="53"/>
      <c r="C3" s="53"/>
      <c r="D3" s="53"/>
      <c r="E3" s="53"/>
      <c r="F3" s="53"/>
      <c r="G3" s="53"/>
    </row>
    <row r="4" ht="13.5" customHeight="1" spans="1:7">
      <c r="A4" s="54" t="str">
        <f>"单位名称："&amp;"昆明市东川区畜牧科技推广站"</f>
        <v>单位名称：昆明市东川区畜牧科技推广站</v>
      </c>
      <c r="B4" s="55"/>
      <c r="C4" s="55"/>
      <c r="D4" s="55"/>
      <c r="E4" s="56"/>
      <c r="F4" s="56"/>
      <c r="G4" s="57" t="s">
        <v>1</v>
      </c>
    </row>
    <row r="5" ht="21.75" customHeight="1" spans="1:7">
      <c r="A5" s="58" t="s">
        <v>257</v>
      </c>
      <c r="B5" s="58" t="s">
        <v>256</v>
      </c>
      <c r="C5" s="58" t="s">
        <v>177</v>
      </c>
      <c r="D5" s="59" t="s">
        <v>323</v>
      </c>
      <c r="E5" s="60" t="s">
        <v>58</v>
      </c>
      <c r="F5" s="61"/>
      <c r="G5" s="62"/>
    </row>
    <row r="6" ht="21.75" customHeight="1" spans="1:7">
      <c r="A6" s="63"/>
      <c r="B6" s="63"/>
      <c r="C6" s="63"/>
      <c r="D6" s="64"/>
      <c r="E6" s="65" t="str">
        <f>"2025"&amp;"年"</f>
        <v>2025年</v>
      </c>
      <c r="F6" s="59" t="str">
        <f>("2025"+1)&amp;"年"</f>
        <v>2026年</v>
      </c>
      <c r="G6" s="59" t="str">
        <f>("2025"+2)&amp;"年"</f>
        <v>2027年</v>
      </c>
    </row>
    <row r="7" ht="40.5" customHeight="1" spans="1:7">
      <c r="A7" s="66"/>
      <c r="B7" s="66"/>
      <c r="C7" s="66"/>
      <c r="D7" s="67"/>
      <c r="E7" s="68"/>
      <c r="F7" s="67" t="s">
        <v>57</v>
      </c>
      <c r="G7" s="67"/>
    </row>
    <row r="8" ht="15" customHeight="1" spans="1:7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</row>
    <row r="9" ht="17.25" customHeight="1" spans="1:7">
      <c r="A9" s="70"/>
      <c r="B9" s="71"/>
      <c r="C9" s="71"/>
      <c r="D9" s="70"/>
      <c r="E9" s="72"/>
      <c r="F9" s="72"/>
      <c r="G9" s="72"/>
    </row>
    <row r="10" ht="18.75" customHeight="1" spans="1:7">
      <c r="A10" s="70"/>
      <c r="B10" s="70"/>
      <c r="C10" s="70"/>
      <c r="D10" s="70"/>
      <c r="E10" s="72"/>
      <c r="F10" s="72"/>
      <c r="G10" s="72"/>
    </row>
    <row r="11" ht="18.75" customHeight="1" spans="1:7">
      <c r="A11" s="73" t="s">
        <v>55</v>
      </c>
      <c r="B11" s="74" t="s">
        <v>324</v>
      </c>
      <c r="C11" s="74"/>
      <c r="D11" s="75"/>
      <c r="E11" s="72"/>
      <c r="F11" s="72"/>
      <c r="G11" s="72"/>
    </row>
    <row r="12" customHeight="1" spans="1:3">
      <c r="A12" s="76" t="s">
        <v>325</v>
      </c>
      <c r="B12" s="77"/>
      <c r="C12" s="77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43" workbookViewId="0">
      <selection activeCell="F51" sqref="F51"/>
    </sheetView>
  </sheetViews>
  <sheetFormatPr defaultColWidth="9" defaultRowHeight="30.75" customHeight="1"/>
  <cols>
    <col min="1" max="7" width="9" style="2"/>
    <col min="8" max="8" width="15.25" style="2" customWidth="1"/>
    <col min="9" max="9" width="17.375" style="2" customWidth="1"/>
    <col min="10" max="10" width="24.875" style="2" customWidth="1"/>
    <col min="11" max="16384" width="9" style="2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42" t="s">
        <v>326</v>
      </c>
    </row>
    <row r="2" customHeight="1" spans="1:10">
      <c r="A2" s="3" t="str">
        <f>"2025"&amp;"年部门整体支出绩效目标表"</f>
        <v>2025年部门整体支出绩效目标表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tr">
        <f>"单位名称："&amp;"昆明市东川区畜牧科技推广站"</f>
        <v>单位名称：昆明市东川区畜牧科技推广站</v>
      </c>
      <c r="B3" s="5"/>
      <c r="C3" s="6"/>
      <c r="D3" s="7"/>
      <c r="E3" s="7"/>
      <c r="F3" s="7"/>
      <c r="G3" s="7"/>
      <c r="H3" s="7"/>
      <c r="I3" s="7"/>
      <c r="J3" s="251" t="s">
        <v>1</v>
      </c>
    </row>
    <row r="4" customHeight="1" spans="1:10">
      <c r="A4" s="8" t="s">
        <v>327</v>
      </c>
      <c r="B4" s="9">
        <v>125015</v>
      </c>
      <c r="C4" s="10"/>
      <c r="D4" s="10"/>
      <c r="E4" s="11"/>
      <c r="F4" s="12" t="s">
        <v>328</v>
      </c>
      <c r="G4" s="11"/>
      <c r="H4" s="13" t="s">
        <v>70</v>
      </c>
      <c r="I4" s="10"/>
      <c r="J4" s="11"/>
    </row>
    <row r="5" customHeight="1" spans="1:10">
      <c r="A5" s="14" t="s">
        <v>329</v>
      </c>
      <c r="B5" s="15"/>
      <c r="C5" s="15"/>
      <c r="D5" s="15"/>
      <c r="E5" s="15"/>
      <c r="F5" s="15"/>
      <c r="G5" s="15"/>
      <c r="H5" s="15"/>
      <c r="I5" s="43"/>
      <c r="J5" s="44" t="s">
        <v>330</v>
      </c>
    </row>
    <row r="6" customHeight="1" spans="1:10">
      <c r="A6" s="16" t="s">
        <v>331</v>
      </c>
      <c r="B6" s="17" t="s">
        <v>332</v>
      </c>
      <c r="C6" s="18" t="s">
        <v>333</v>
      </c>
      <c r="D6" s="18"/>
      <c r="E6" s="18"/>
      <c r="F6" s="18"/>
      <c r="G6" s="18"/>
      <c r="H6" s="18"/>
      <c r="I6" s="18"/>
      <c r="J6" s="45" t="s">
        <v>334</v>
      </c>
    </row>
    <row r="7" s="1" customFormat="1" customHeight="1" spans="1:10">
      <c r="A7" s="16"/>
      <c r="B7" s="19" t="str">
        <f>"总体绩效目标（"&amp;"2025"&amp;"-"&amp;("2025"+2)&amp;"年期间）"</f>
        <v>总体绩效目标（2025-2027年期间）</v>
      </c>
      <c r="C7" s="20" t="s">
        <v>335</v>
      </c>
      <c r="D7" s="20"/>
      <c r="E7" s="20"/>
      <c r="F7" s="20"/>
      <c r="G7" s="20"/>
      <c r="H7" s="20"/>
      <c r="I7" s="20"/>
      <c r="J7" s="46" t="s">
        <v>336</v>
      </c>
    </row>
    <row r="8" s="1" customFormat="1" customHeight="1" spans="1:10">
      <c r="A8" s="19" t="s">
        <v>337</v>
      </c>
      <c r="B8" s="21" t="str">
        <f>"预算年度（"&amp;"2025"&amp;"年）绩效目标"</f>
        <v>预算年度（2025年）绩效目标</v>
      </c>
      <c r="C8" s="22" t="s">
        <v>338</v>
      </c>
      <c r="D8" s="22"/>
      <c r="E8" s="22"/>
      <c r="F8" s="22"/>
      <c r="G8" s="22"/>
      <c r="H8" s="22"/>
      <c r="I8" s="22"/>
      <c r="J8" s="47" t="s">
        <v>339</v>
      </c>
    </row>
    <row r="9" customHeight="1" spans="1:10">
      <c r="A9" s="23" t="s">
        <v>340</v>
      </c>
      <c r="B9" s="23"/>
      <c r="C9" s="23"/>
      <c r="D9" s="23"/>
      <c r="E9" s="23"/>
      <c r="F9" s="23"/>
      <c r="G9" s="23"/>
      <c r="H9" s="23"/>
      <c r="I9" s="23"/>
      <c r="J9" s="23"/>
    </row>
    <row r="10" customHeight="1" spans="1:10">
      <c r="A10" s="17" t="s">
        <v>341</v>
      </c>
      <c r="B10" s="17"/>
      <c r="C10" s="16" t="s">
        <v>342</v>
      </c>
      <c r="D10" s="16"/>
      <c r="E10" s="16"/>
      <c r="F10" s="16" t="s">
        <v>343</v>
      </c>
      <c r="G10" s="16"/>
      <c r="H10" s="16" t="s">
        <v>344</v>
      </c>
      <c r="I10" s="16"/>
      <c r="J10" s="16"/>
    </row>
    <row r="11" customHeight="1" spans="1:10">
      <c r="A11" s="17"/>
      <c r="B11" s="17"/>
      <c r="C11" s="16"/>
      <c r="D11" s="16"/>
      <c r="E11" s="16"/>
      <c r="F11" s="16"/>
      <c r="G11" s="16"/>
      <c r="H11" s="17" t="s">
        <v>345</v>
      </c>
      <c r="I11" s="17" t="s">
        <v>346</v>
      </c>
      <c r="J11" s="17" t="s">
        <v>347</v>
      </c>
    </row>
    <row r="12" customHeight="1" spans="1:10">
      <c r="A12" s="24" t="s">
        <v>55</v>
      </c>
      <c r="B12" s="25"/>
      <c r="C12" s="25"/>
      <c r="D12" s="25"/>
      <c r="E12" s="25"/>
      <c r="F12" s="25"/>
      <c r="G12" s="26"/>
      <c r="H12" s="27">
        <v>2046124.66</v>
      </c>
      <c r="I12" s="27">
        <v>2046124.66</v>
      </c>
      <c r="J12" s="27"/>
    </row>
    <row r="13" customHeight="1" spans="1:10">
      <c r="A13" s="28" t="s">
        <v>348</v>
      </c>
      <c r="B13" s="29"/>
      <c r="C13" s="28" t="s">
        <v>349</v>
      </c>
      <c r="D13" s="30"/>
      <c r="E13" s="30"/>
      <c r="F13" s="30"/>
      <c r="G13" s="30"/>
      <c r="H13" s="27">
        <v>2046124.66</v>
      </c>
      <c r="I13" s="27">
        <v>2046124.66</v>
      </c>
      <c r="J13" s="27"/>
    </row>
    <row r="14" customHeight="1" spans="1:10">
      <c r="A14" s="23" t="s">
        <v>350</v>
      </c>
      <c r="B14" s="23"/>
      <c r="C14" s="23"/>
      <c r="D14" s="23"/>
      <c r="E14" s="23"/>
      <c r="F14" s="23"/>
      <c r="G14" s="23"/>
      <c r="H14" s="23"/>
      <c r="I14" s="23"/>
      <c r="J14" s="23"/>
    </row>
    <row r="15" customHeight="1" spans="1:10">
      <c r="A15" s="31" t="s">
        <v>351</v>
      </c>
      <c r="B15" s="31"/>
      <c r="C15" s="31"/>
      <c r="D15" s="31"/>
      <c r="E15" s="31"/>
      <c r="F15" s="31"/>
      <c r="G15" s="31"/>
      <c r="H15" s="32" t="s">
        <v>352</v>
      </c>
      <c r="I15" s="48" t="s">
        <v>272</v>
      </c>
      <c r="J15" s="32" t="s">
        <v>353</v>
      </c>
    </row>
    <row r="16" customHeight="1" spans="1:10">
      <c r="A16" s="33" t="s">
        <v>265</v>
      </c>
      <c r="B16" s="33" t="s">
        <v>354</v>
      </c>
      <c r="C16" s="34" t="s">
        <v>267</v>
      </c>
      <c r="D16" s="34" t="s">
        <v>268</v>
      </c>
      <c r="E16" s="34" t="s">
        <v>269</v>
      </c>
      <c r="F16" s="34" t="s">
        <v>270</v>
      </c>
      <c r="G16" s="34" t="s">
        <v>271</v>
      </c>
      <c r="H16" s="35"/>
      <c r="I16" s="35"/>
      <c r="J16" s="35"/>
    </row>
    <row r="17" customHeight="1" spans="1:10">
      <c r="A17" s="36" t="s">
        <v>355</v>
      </c>
      <c r="B17" s="36" t="s">
        <v>324</v>
      </c>
      <c r="C17" s="37" t="s">
        <v>324</v>
      </c>
      <c r="D17" s="36" t="s">
        <v>324</v>
      </c>
      <c r="E17" s="36" t="s">
        <v>324</v>
      </c>
      <c r="F17" s="36" t="s">
        <v>324</v>
      </c>
      <c r="G17" s="36" t="s">
        <v>324</v>
      </c>
      <c r="H17" s="38" t="s">
        <v>324</v>
      </c>
      <c r="I17" s="49" t="s">
        <v>324</v>
      </c>
      <c r="J17" s="38" t="s">
        <v>324</v>
      </c>
    </row>
    <row r="18" customHeight="1" spans="1:10">
      <c r="A18" s="36" t="s">
        <v>324</v>
      </c>
      <c r="B18" s="36" t="s">
        <v>356</v>
      </c>
      <c r="C18" s="37"/>
      <c r="D18" s="36"/>
      <c r="E18" s="36"/>
      <c r="F18" s="36"/>
      <c r="G18" s="36"/>
      <c r="H18" s="38"/>
      <c r="I18" s="49"/>
      <c r="J18" s="38"/>
    </row>
    <row r="19" customHeight="1" spans="1:10">
      <c r="A19" s="36" t="s">
        <v>324</v>
      </c>
      <c r="B19" s="36" t="s">
        <v>324</v>
      </c>
      <c r="C19" s="37" t="s">
        <v>357</v>
      </c>
      <c r="D19" s="36" t="s">
        <v>358</v>
      </c>
      <c r="E19" s="36">
        <v>22</v>
      </c>
      <c r="F19" s="36" t="s">
        <v>359</v>
      </c>
      <c r="G19" s="36" t="s">
        <v>360</v>
      </c>
      <c r="H19" s="38" t="s">
        <v>361</v>
      </c>
      <c r="I19" s="49" t="s">
        <v>362</v>
      </c>
      <c r="J19" s="38" t="s">
        <v>363</v>
      </c>
    </row>
    <row r="20" customHeight="1" spans="1:10">
      <c r="A20" s="36" t="s">
        <v>324</v>
      </c>
      <c r="B20" s="36" t="s">
        <v>364</v>
      </c>
      <c r="C20" s="37" t="s">
        <v>324</v>
      </c>
      <c r="D20" s="36" t="s">
        <v>324</v>
      </c>
      <c r="E20" s="36" t="s">
        <v>324</v>
      </c>
      <c r="F20" s="36" t="s">
        <v>324</v>
      </c>
      <c r="G20" s="36" t="s">
        <v>324</v>
      </c>
      <c r="H20" s="38" t="s">
        <v>324</v>
      </c>
      <c r="I20" s="49"/>
      <c r="J20" s="38" t="s">
        <v>324</v>
      </c>
    </row>
    <row r="21" customHeight="1" spans="1:10">
      <c r="A21" s="36" t="s">
        <v>324</v>
      </c>
      <c r="C21" s="37" t="s">
        <v>365</v>
      </c>
      <c r="D21" s="36" t="s">
        <v>358</v>
      </c>
      <c r="E21" s="36" t="s">
        <v>366</v>
      </c>
      <c r="F21" s="36" t="s">
        <v>367</v>
      </c>
      <c r="G21" s="36" t="s">
        <v>360</v>
      </c>
      <c r="H21" s="38" t="s">
        <v>368</v>
      </c>
      <c r="I21" s="49" t="s">
        <v>369</v>
      </c>
      <c r="J21" s="38" t="s">
        <v>370</v>
      </c>
    </row>
    <row r="22" customHeight="1" spans="1:10">
      <c r="A22" s="36" t="s">
        <v>324</v>
      </c>
      <c r="B22" s="36" t="s">
        <v>371</v>
      </c>
      <c r="C22" s="37" t="s">
        <v>324</v>
      </c>
      <c r="D22" s="36" t="s">
        <v>324</v>
      </c>
      <c r="E22" s="36" t="s">
        <v>324</v>
      </c>
      <c r="F22" s="36" t="s">
        <v>324</v>
      </c>
      <c r="G22" s="36" t="s">
        <v>324</v>
      </c>
      <c r="H22" s="38" t="s">
        <v>324</v>
      </c>
      <c r="I22" s="49" t="s">
        <v>324</v>
      </c>
      <c r="J22" s="38" t="s">
        <v>324</v>
      </c>
    </row>
    <row r="23" customHeight="1" spans="1:10">
      <c r="A23" s="36" t="s">
        <v>324</v>
      </c>
      <c r="B23" s="36"/>
      <c r="C23" s="37" t="s">
        <v>372</v>
      </c>
      <c r="D23" s="36" t="s">
        <v>373</v>
      </c>
      <c r="E23" s="36" t="s">
        <v>82</v>
      </c>
      <c r="F23" s="36" t="s">
        <v>374</v>
      </c>
      <c r="G23" s="36" t="s">
        <v>360</v>
      </c>
      <c r="H23" s="38" t="s">
        <v>368</v>
      </c>
      <c r="I23" s="49" t="s">
        <v>375</v>
      </c>
      <c r="J23" s="38" t="s">
        <v>375</v>
      </c>
    </row>
    <row r="24" customHeight="1" spans="1:10">
      <c r="A24" s="36"/>
      <c r="B24" s="36" t="s">
        <v>376</v>
      </c>
      <c r="C24" s="37"/>
      <c r="D24" s="36"/>
      <c r="E24" s="36"/>
      <c r="F24" s="36"/>
      <c r="G24" s="36"/>
      <c r="H24" s="38"/>
      <c r="I24" s="49"/>
      <c r="J24" s="38"/>
    </row>
    <row r="25" customHeight="1" spans="1:10">
      <c r="A25" s="36" t="s">
        <v>324</v>
      </c>
      <c r="C25" s="37" t="s">
        <v>377</v>
      </c>
      <c r="D25" s="36" t="s">
        <v>373</v>
      </c>
      <c r="E25" s="39" t="s">
        <v>378</v>
      </c>
      <c r="F25" s="36" t="s">
        <v>292</v>
      </c>
      <c r="G25" s="36" t="s">
        <v>360</v>
      </c>
      <c r="H25" s="38" t="s">
        <v>368</v>
      </c>
      <c r="I25" s="49" t="s">
        <v>379</v>
      </c>
      <c r="J25" s="38" t="s">
        <v>380</v>
      </c>
    </row>
    <row r="26" customHeight="1" spans="1:10">
      <c r="A26" s="36" t="s">
        <v>381</v>
      </c>
      <c r="B26" s="36" t="s">
        <v>324</v>
      </c>
      <c r="C26" s="37"/>
      <c r="D26" s="36"/>
      <c r="E26" s="39"/>
      <c r="F26" s="36"/>
      <c r="G26" s="36"/>
      <c r="H26" s="38"/>
      <c r="I26" s="49"/>
      <c r="J26" s="38"/>
    </row>
    <row r="27" customHeight="1" spans="1:10">
      <c r="A27" s="36" t="s">
        <v>324</v>
      </c>
      <c r="B27" s="36" t="s">
        <v>382</v>
      </c>
      <c r="C27" s="37"/>
      <c r="D27" s="36"/>
      <c r="E27" s="36"/>
      <c r="F27" s="36"/>
      <c r="G27" s="36"/>
      <c r="H27" s="38"/>
      <c r="I27" s="49"/>
      <c r="J27" s="38"/>
    </row>
    <row r="28" customHeight="1" spans="1:10">
      <c r="A28" s="36" t="s">
        <v>324</v>
      </c>
      <c r="B28" s="36" t="s">
        <v>324</v>
      </c>
      <c r="C28" s="37" t="s">
        <v>383</v>
      </c>
      <c r="D28" s="36" t="s">
        <v>358</v>
      </c>
      <c r="E28" s="36">
        <v>2</v>
      </c>
      <c r="F28" s="36" t="s">
        <v>367</v>
      </c>
      <c r="G28" s="36" t="s">
        <v>360</v>
      </c>
      <c r="H28" s="38" t="s">
        <v>368</v>
      </c>
      <c r="I28" s="49" t="s">
        <v>384</v>
      </c>
      <c r="J28" s="38" t="s">
        <v>385</v>
      </c>
    </row>
    <row r="29" customHeight="1" spans="1:10">
      <c r="A29" s="36" t="s">
        <v>324</v>
      </c>
      <c r="B29" s="36" t="s">
        <v>324</v>
      </c>
      <c r="C29" s="37"/>
      <c r="D29" s="36"/>
      <c r="E29" s="36"/>
      <c r="F29" s="36"/>
      <c r="G29" s="36"/>
      <c r="H29" s="38"/>
      <c r="I29" s="49"/>
      <c r="J29" s="38"/>
    </row>
    <row r="30" customHeight="1" spans="1:10">
      <c r="A30" s="36" t="s">
        <v>324</v>
      </c>
      <c r="B30" s="36" t="s">
        <v>386</v>
      </c>
      <c r="C30" s="37"/>
      <c r="D30" s="36"/>
      <c r="E30" s="36"/>
      <c r="F30" s="36"/>
      <c r="G30" s="36"/>
      <c r="H30" s="38"/>
      <c r="I30" s="49"/>
      <c r="J30" s="38"/>
    </row>
    <row r="31" customHeight="1" spans="1:10">
      <c r="A31" s="36" t="s">
        <v>324</v>
      </c>
      <c r="B31" s="36" t="s">
        <v>324</v>
      </c>
      <c r="C31" s="37" t="s">
        <v>387</v>
      </c>
      <c r="D31" s="36" t="s">
        <v>358</v>
      </c>
      <c r="E31" s="36" t="s">
        <v>388</v>
      </c>
      <c r="F31" s="36" t="s">
        <v>367</v>
      </c>
      <c r="G31" s="36" t="s">
        <v>360</v>
      </c>
      <c r="H31" s="38" t="s">
        <v>389</v>
      </c>
      <c r="I31" s="49" t="s">
        <v>390</v>
      </c>
      <c r="J31" s="38" t="s">
        <v>390</v>
      </c>
    </row>
    <row r="32" customHeight="1" spans="1:10">
      <c r="A32" s="36" t="s">
        <v>324</v>
      </c>
      <c r="B32" s="36" t="s">
        <v>324</v>
      </c>
      <c r="C32" s="37" t="s">
        <v>391</v>
      </c>
      <c r="D32" s="36" t="s">
        <v>358</v>
      </c>
      <c r="E32" s="36" t="s">
        <v>388</v>
      </c>
      <c r="F32" s="36" t="s">
        <v>367</v>
      </c>
      <c r="G32" s="36" t="s">
        <v>360</v>
      </c>
      <c r="H32" s="38" t="s">
        <v>389</v>
      </c>
      <c r="I32" s="49" t="s">
        <v>390</v>
      </c>
      <c r="J32" s="38" t="s">
        <v>390</v>
      </c>
    </row>
    <row r="33" customHeight="1" spans="1:10">
      <c r="A33" s="36" t="s">
        <v>324</v>
      </c>
      <c r="B33" s="36" t="s">
        <v>324</v>
      </c>
      <c r="C33" s="37" t="s">
        <v>392</v>
      </c>
      <c r="D33" s="36" t="s">
        <v>358</v>
      </c>
      <c r="E33" s="36" t="s">
        <v>393</v>
      </c>
      <c r="F33" s="36" t="s">
        <v>367</v>
      </c>
      <c r="G33" s="36" t="s">
        <v>360</v>
      </c>
      <c r="H33" s="38" t="s">
        <v>389</v>
      </c>
      <c r="I33" s="49" t="s">
        <v>390</v>
      </c>
      <c r="J33" s="38" t="s">
        <v>390</v>
      </c>
    </row>
    <row r="34" customHeight="1" spans="1:10">
      <c r="A34" s="36" t="s">
        <v>394</v>
      </c>
      <c r="B34" s="36" t="s">
        <v>324</v>
      </c>
      <c r="C34" s="37"/>
      <c r="D34" s="36"/>
      <c r="E34" s="36"/>
      <c r="F34" s="36"/>
      <c r="G34" s="36"/>
      <c r="H34" s="38"/>
      <c r="I34" s="49"/>
      <c r="J34" s="49"/>
    </row>
    <row r="35" customHeight="1" spans="1:10">
      <c r="A35" s="36" t="s">
        <v>324</v>
      </c>
      <c r="B35" s="36" t="s">
        <v>395</v>
      </c>
      <c r="C35" s="37" t="s">
        <v>324</v>
      </c>
      <c r="D35" s="36" t="s">
        <v>324</v>
      </c>
      <c r="E35" s="36" t="s">
        <v>324</v>
      </c>
      <c r="F35" s="36" t="s">
        <v>324</v>
      </c>
      <c r="G35" s="36" t="s">
        <v>324</v>
      </c>
      <c r="H35" s="38" t="s">
        <v>324</v>
      </c>
      <c r="I35" s="49" t="s">
        <v>324</v>
      </c>
      <c r="J35" s="38" t="s">
        <v>324</v>
      </c>
    </row>
    <row r="36" customHeight="1" spans="1:10">
      <c r="A36" s="36" t="s">
        <v>324</v>
      </c>
      <c r="B36" s="36" t="s">
        <v>324</v>
      </c>
      <c r="C36" s="37" t="s">
        <v>324</v>
      </c>
      <c r="D36" s="36" t="s">
        <v>324</v>
      </c>
      <c r="E36" s="36" t="s">
        <v>324</v>
      </c>
      <c r="F36" s="36" t="s">
        <v>324</v>
      </c>
      <c r="G36" s="36" t="s">
        <v>324</v>
      </c>
      <c r="H36" s="38" t="s">
        <v>324</v>
      </c>
      <c r="I36" s="49" t="s">
        <v>324</v>
      </c>
      <c r="J36" s="38" t="s">
        <v>324</v>
      </c>
    </row>
    <row r="37" customHeight="1" spans="1:10">
      <c r="A37" s="40"/>
      <c r="B37" s="41"/>
      <c r="C37" s="37" t="s">
        <v>396</v>
      </c>
      <c r="D37" s="36" t="s">
        <v>358</v>
      </c>
      <c r="E37" s="36" t="s">
        <v>366</v>
      </c>
      <c r="F37" s="36" t="s">
        <v>367</v>
      </c>
      <c r="G37" s="36" t="s">
        <v>360</v>
      </c>
      <c r="H37" s="38" t="s">
        <v>397</v>
      </c>
      <c r="I37" s="49" t="s">
        <v>398</v>
      </c>
      <c r="J37" s="38" t="s">
        <v>399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2" sqref="A2:S2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7.25" customHeight="1" spans="1:1">
      <c r="A2" s="114" t="s">
        <v>52</v>
      </c>
    </row>
    <row r="3" ht="41.25" customHeight="1" spans="1:1">
      <c r="A3" s="91" t="str">
        <f>"2025"&amp;"年部门收入预算表"</f>
        <v>2025年部门收入预算表</v>
      </c>
    </row>
    <row r="4" ht="17.25" customHeight="1" spans="1:19">
      <c r="A4" s="94" t="str">
        <f>"单位名称："&amp;"昆明市东川区畜牧科技推广站"</f>
        <v>单位名称：昆明市东川区畜牧科技推广站</v>
      </c>
      <c r="S4" s="96" t="s">
        <v>1</v>
      </c>
    </row>
    <row r="5" ht="21.75" customHeight="1" spans="1:19">
      <c r="A5" s="237" t="s">
        <v>53</v>
      </c>
      <c r="B5" s="238" t="s">
        <v>54</v>
      </c>
      <c r="C5" s="238" t="s">
        <v>55</v>
      </c>
      <c r="D5" s="239" t="s">
        <v>56</v>
      </c>
      <c r="E5" s="239"/>
      <c r="F5" s="239"/>
      <c r="G5" s="239"/>
      <c r="H5" s="239"/>
      <c r="I5" s="183"/>
      <c r="J5" s="239"/>
      <c r="K5" s="239"/>
      <c r="L5" s="239"/>
      <c r="M5" s="239"/>
      <c r="N5" s="245"/>
      <c r="O5" s="239" t="s">
        <v>45</v>
      </c>
      <c r="P5" s="239"/>
      <c r="Q5" s="239"/>
      <c r="R5" s="239"/>
      <c r="S5" s="245"/>
    </row>
    <row r="6" ht="27" customHeight="1" spans="1:19">
      <c r="A6" s="240"/>
      <c r="B6" s="241"/>
      <c r="C6" s="241"/>
      <c r="D6" s="241" t="s">
        <v>57</v>
      </c>
      <c r="E6" s="241" t="s">
        <v>58</v>
      </c>
      <c r="F6" s="241" t="s">
        <v>59</v>
      </c>
      <c r="G6" s="241" t="s">
        <v>60</v>
      </c>
      <c r="H6" s="241" t="s">
        <v>61</v>
      </c>
      <c r="I6" s="246" t="s">
        <v>62</v>
      </c>
      <c r="J6" s="247"/>
      <c r="K6" s="247"/>
      <c r="L6" s="247"/>
      <c r="M6" s="247"/>
      <c r="N6" s="248"/>
      <c r="O6" s="241" t="s">
        <v>57</v>
      </c>
      <c r="P6" s="241" t="s">
        <v>58</v>
      </c>
      <c r="Q6" s="241" t="s">
        <v>59</v>
      </c>
      <c r="R6" s="241" t="s">
        <v>60</v>
      </c>
      <c r="S6" s="241" t="s">
        <v>63</v>
      </c>
    </row>
    <row r="7" ht="30" customHeight="1" spans="1:19">
      <c r="A7" s="242"/>
      <c r="B7" s="157"/>
      <c r="C7" s="167"/>
      <c r="D7" s="167"/>
      <c r="E7" s="167"/>
      <c r="F7" s="167"/>
      <c r="G7" s="167"/>
      <c r="H7" s="167"/>
      <c r="I7" s="120" t="s">
        <v>57</v>
      </c>
      <c r="J7" s="248" t="s">
        <v>64</v>
      </c>
      <c r="K7" s="248" t="s">
        <v>65</v>
      </c>
      <c r="L7" s="248" t="s">
        <v>66</v>
      </c>
      <c r="M7" s="248" t="s">
        <v>67</v>
      </c>
      <c r="N7" s="248" t="s">
        <v>68</v>
      </c>
      <c r="O7" s="249"/>
      <c r="P7" s="249"/>
      <c r="Q7" s="249"/>
      <c r="R7" s="249"/>
      <c r="S7" s="167"/>
    </row>
    <row r="8" ht="15" customHeight="1" spans="1:19">
      <c r="A8" s="243">
        <v>1</v>
      </c>
      <c r="B8" s="243">
        <v>2</v>
      </c>
      <c r="C8" s="243">
        <v>3</v>
      </c>
      <c r="D8" s="243">
        <v>4</v>
      </c>
      <c r="E8" s="243">
        <v>5</v>
      </c>
      <c r="F8" s="243">
        <v>6</v>
      </c>
      <c r="G8" s="243">
        <v>7</v>
      </c>
      <c r="H8" s="243">
        <v>8</v>
      </c>
      <c r="I8" s="120">
        <v>9</v>
      </c>
      <c r="J8" s="243">
        <v>10</v>
      </c>
      <c r="K8" s="243">
        <v>11</v>
      </c>
      <c r="L8" s="243">
        <v>12</v>
      </c>
      <c r="M8" s="243">
        <v>13</v>
      </c>
      <c r="N8" s="243">
        <v>14</v>
      </c>
      <c r="O8" s="243">
        <v>15</v>
      </c>
      <c r="P8" s="243">
        <v>16</v>
      </c>
      <c r="Q8" s="243">
        <v>17</v>
      </c>
      <c r="R8" s="243">
        <v>18</v>
      </c>
      <c r="S8" s="243">
        <v>19</v>
      </c>
    </row>
    <row r="9" ht="18" customHeight="1" spans="1:19">
      <c r="A9" s="70" t="s">
        <v>69</v>
      </c>
      <c r="B9" s="70" t="s">
        <v>70</v>
      </c>
      <c r="C9" s="131">
        <v>2046124.66</v>
      </c>
      <c r="D9" s="131">
        <v>2046124.66</v>
      </c>
      <c r="E9" s="131">
        <v>2046124.66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ht="18" customHeight="1" spans="1:19">
      <c r="A10" s="99" t="s">
        <v>55</v>
      </c>
      <c r="B10" s="244"/>
      <c r="C10" s="131">
        <v>2046124.66</v>
      </c>
      <c r="D10" s="131">
        <v>2046124.66</v>
      </c>
      <c r="E10" s="131">
        <v>2046124.66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2" sqref="A2:O2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customHeight="1" spans="1: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17.25" customHeight="1" spans="1:1">
      <c r="A2" s="96" t="s">
        <v>71</v>
      </c>
    </row>
    <row r="3" ht="41.25" customHeight="1" spans="1:1">
      <c r="A3" s="91" t="str">
        <f>"2025"&amp;"年部门支出预算表"</f>
        <v>2025年部门支出预算表</v>
      </c>
    </row>
    <row r="4" ht="17.25" customHeight="1" spans="1:15">
      <c r="A4" s="94" t="str">
        <f>"单位名称："&amp;"昆明市东川区畜牧科技推广站"</f>
        <v>单位名称：昆明市东川区畜牧科技推广站</v>
      </c>
      <c r="O4" s="96" t="s">
        <v>1</v>
      </c>
    </row>
    <row r="5" ht="27" customHeight="1" spans="1:15">
      <c r="A5" s="223" t="s">
        <v>72</v>
      </c>
      <c r="B5" s="223" t="s">
        <v>73</v>
      </c>
      <c r="C5" s="223" t="s">
        <v>55</v>
      </c>
      <c r="D5" s="224" t="s">
        <v>58</v>
      </c>
      <c r="E5" s="225"/>
      <c r="F5" s="226"/>
      <c r="G5" s="227" t="s">
        <v>59</v>
      </c>
      <c r="H5" s="227" t="s">
        <v>60</v>
      </c>
      <c r="I5" s="227" t="s">
        <v>74</v>
      </c>
      <c r="J5" s="224" t="s">
        <v>62</v>
      </c>
      <c r="K5" s="225"/>
      <c r="L5" s="225"/>
      <c r="M5" s="225"/>
      <c r="N5" s="234"/>
      <c r="O5" s="235"/>
    </row>
    <row r="6" ht="42" customHeight="1" spans="1:15">
      <c r="A6" s="228"/>
      <c r="B6" s="228"/>
      <c r="C6" s="229"/>
      <c r="D6" s="230" t="s">
        <v>57</v>
      </c>
      <c r="E6" s="230" t="s">
        <v>75</v>
      </c>
      <c r="F6" s="230" t="s">
        <v>76</v>
      </c>
      <c r="G6" s="229"/>
      <c r="H6" s="229"/>
      <c r="I6" s="236"/>
      <c r="J6" s="230" t="s">
        <v>57</v>
      </c>
      <c r="K6" s="217" t="s">
        <v>77</v>
      </c>
      <c r="L6" s="217" t="s">
        <v>78</v>
      </c>
      <c r="M6" s="217" t="s">
        <v>79</v>
      </c>
      <c r="N6" s="217" t="s">
        <v>80</v>
      </c>
      <c r="O6" s="217" t="s">
        <v>81</v>
      </c>
    </row>
    <row r="7" ht="18" customHeight="1" spans="1:15">
      <c r="A7" s="102" t="s">
        <v>82</v>
      </c>
      <c r="B7" s="102" t="s">
        <v>83</v>
      </c>
      <c r="C7" s="102" t="s">
        <v>84</v>
      </c>
      <c r="D7" s="105" t="s">
        <v>85</v>
      </c>
      <c r="E7" s="105" t="s">
        <v>86</v>
      </c>
      <c r="F7" s="105" t="s">
        <v>87</v>
      </c>
      <c r="G7" s="105" t="s">
        <v>88</v>
      </c>
      <c r="H7" s="105" t="s">
        <v>89</v>
      </c>
      <c r="I7" s="105" t="s">
        <v>90</v>
      </c>
      <c r="J7" s="105" t="s">
        <v>91</v>
      </c>
      <c r="K7" s="105" t="s">
        <v>92</v>
      </c>
      <c r="L7" s="105" t="s">
        <v>93</v>
      </c>
      <c r="M7" s="105" t="s">
        <v>94</v>
      </c>
      <c r="N7" s="102" t="s">
        <v>95</v>
      </c>
      <c r="O7" s="105" t="s">
        <v>96</v>
      </c>
    </row>
    <row r="8" ht="21" customHeight="1" spans="1:15">
      <c r="A8" s="106" t="s">
        <v>97</v>
      </c>
      <c r="B8" s="106" t="s">
        <v>98</v>
      </c>
      <c r="C8" s="131">
        <v>367793.28</v>
      </c>
      <c r="D8" s="131">
        <v>367793.28</v>
      </c>
      <c r="E8" s="131">
        <v>367793.28</v>
      </c>
      <c r="F8" s="131"/>
      <c r="G8" s="131"/>
      <c r="H8" s="131"/>
      <c r="I8" s="131"/>
      <c r="J8" s="131"/>
      <c r="K8" s="131"/>
      <c r="L8" s="131"/>
      <c r="M8" s="131"/>
      <c r="N8" s="131"/>
      <c r="O8" s="131"/>
    </row>
    <row r="9" ht="21" customHeight="1" spans="1:15">
      <c r="A9" s="231" t="s">
        <v>99</v>
      </c>
      <c r="B9" s="231" t="s">
        <v>100</v>
      </c>
      <c r="C9" s="131">
        <v>367793.28</v>
      </c>
      <c r="D9" s="131">
        <v>367793.28</v>
      </c>
      <c r="E9" s="131">
        <v>367793.28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ht="21" customHeight="1" spans="1:15">
      <c r="A10" s="232" t="s">
        <v>101</v>
      </c>
      <c r="B10" s="232" t="s">
        <v>102</v>
      </c>
      <c r="C10" s="131">
        <v>180000</v>
      </c>
      <c r="D10" s="131">
        <v>180000</v>
      </c>
      <c r="E10" s="131">
        <v>180000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</row>
    <row r="11" ht="21" customHeight="1" spans="1:15">
      <c r="A11" s="232" t="s">
        <v>103</v>
      </c>
      <c r="B11" s="232" t="s">
        <v>104</v>
      </c>
      <c r="C11" s="131">
        <v>187793.28</v>
      </c>
      <c r="D11" s="131">
        <v>187793.28</v>
      </c>
      <c r="E11" s="131">
        <v>187793.28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</row>
    <row r="12" ht="21" customHeight="1" spans="1:15">
      <c r="A12" s="106" t="s">
        <v>105</v>
      </c>
      <c r="B12" s="106" t="s">
        <v>106</v>
      </c>
      <c r="C12" s="131">
        <v>212227.42</v>
      </c>
      <c r="D12" s="131">
        <v>212227.42</v>
      </c>
      <c r="E12" s="131">
        <v>212227.42</v>
      </c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ht="21" customHeight="1" spans="1:15">
      <c r="A13" s="231" t="s">
        <v>107</v>
      </c>
      <c r="B13" s="231" t="s">
        <v>108</v>
      </c>
      <c r="C13" s="131">
        <v>212227.42</v>
      </c>
      <c r="D13" s="131">
        <v>212227.42</v>
      </c>
      <c r="E13" s="131">
        <v>212227.42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</row>
    <row r="14" ht="21" customHeight="1" spans="1:15">
      <c r="A14" s="232" t="s">
        <v>109</v>
      </c>
      <c r="B14" s="232" t="s">
        <v>110</v>
      </c>
      <c r="C14" s="131">
        <v>101722</v>
      </c>
      <c r="D14" s="131">
        <v>101722</v>
      </c>
      <c r="E14" s="131">
        <v>101722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</row>
    <row r="15" ht="21" customHeight="1" spans="1:15">
      <c r="A15" s="232" t="s">
        <v>111</v>
      </c>
      <c r="B15" s="232" t="s">
        <v>112</v>
      </c>
      <c r="C15" s="131">
        <v>108326</v>
      </c>
      <c r="D15" s="131">
        <v>108326</v>
      </c>
      <c r="E15" s="131">
        <v>108326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ht="21" customHeight="1" spans="1:15">
      <c r="A16" s="232" t="s">
        <v>113</v>
      </c>
      <c r="B16" s="232" t="s">
        <v>114</v>
      </c>
      <c r="C16" s="131">
        <v>2179.42</v>
      </c>
      <c r="D16" s="131">
        <v>2179.42</v>
      </c>
      <c r="E16" s="131">
        <v>2179.42</v>
      </c>
      <c r="F16" s="131"/>
      <c r="G16" s="131"/>
      <c r="H16" s="131"/>
      <c r="I16" s="131"/>
      <c r="J16" s="131"/>
      <c r="K16" s="131"/>
      <c r="L16" s="131"/>
      <c r="M16" s="131"/>
      <c r="N16" s="131"/>
      <c r="O16" s="131"/>
    </row>
    <row r="17" ht="21" customHeight="1" spans="1:15">
      <c r="A17" s="106" t="s">
        <v>115</v>
      </c>
      <c r="B17" s="106" t="s">
        <v>116</v>
      </c>
      <c r="C17" s="131">
        <v>1317339.96</v>
      </c>
      <c r="D17" s="131">
        <v>1317339.96</v>
      </c>
      <c r="E17" s="131">
        <v>1317339.96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ht="21" customHeight="1" spans="1:15">
      <c r="A18" s="231" t="s">
        <v>117</v>
      </c>
      <c r="B18" s="231" t="s">
        <v>118</v>
      </c>
      <c r="C18" s="131">
        <v>1317339.96</v>
      </c>
      <c r="D18" s="131">
        <v>1317339.96</v>
      </c>
      <c r="E18" s="131">
        <v>1317339.96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ht="21" customHeight="1" spans="1:15">
      <c r="A19" s="232" t="s">
        <v>119</v>
      </c>
      <c r="B19" s="232" t="s">
        <v>120</v>
      </c>
      <c r="C19" s="131">
        <v>1317339.96</v>
      </c>
      <c r="D19" s="131">
        <v>1317339.96</v>
      </c>
      <c r="E19" s="131">
        <v>1317339.96</v>
      </c>
      <c r="F19" s="131"/>
      <c r="G19" s="131"/>
      <c r="H19" s="131"/>
      <c r="I19" s="131"/>
      <c r="J19" s="131"/>
      <c r="K19" s="131"/>
      <c r="L19" s="131"/>
      <c r="M19" s="131"/>
      <c r="N19" s="131"/>
      <c r="O19" s="131"/>
    </row>
    <row r="20" ht="21" customHeight="1" spans="1:15">
      <c r="A20" s="106" t="s">
        <v>121</v>
      </c>
      <c r="B20" s="106" t="s">
        <v>122</v>
      </c>
      <c r="C20" s="131">
        <v>148764</v>
      </c>
      <c r="D20" s="131">
        <v>148764</v>
      </c>
      <c r="E20" s="131">
        <v>148764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</row>
    <row r="21" ht="21" customHeight="1" spans="1:15">
      <c r="A21" s="231" t="s">
        <v>123</v>
      </c>
      <c r="B21" s="231" t="s">
        <v>124</v>
      </c>
      <c r="C21" s="131">
        <v>148764</v>
      </c>
      <c r="D21" s="131">
        <v>148764</v>
      </c>
      <c r="E21" s="131">
        <v>148764</v>
      </c>
      <c r="F21" s="131"/>
      <c r="G21" s="131"/>
      <c r="H21" s="131"/>
      <c r="I21" s="131"/>
      <c r="J21" s="131"/>
      <c r="K21" s="131"/>
      <c r="L21" s="131"/>
      <c r="M21" s="131"/>
      <c r="N21" s="131"/>
      <c r="O21" s="131"/>
    </row>
    <row r="22" ht="21" customHeight="1" spans="1:15">
      <c r="A22" s="232" t="s">
        <v>125</v>
      </c>
      <c r="B22" s="232" t="s">
        <v>126</v>
      </c>
      <c r="C22" s="131">
        <v>148764</v>
      </c>
      <c r="D22" s="131">
        <v>148764</v>
      </c>
      <c r="E22" s="131">
        <v>148764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</row>
    <row r="23" ht="21" customHeight="1" spans="1:15">
      <c r="A23" s="233" t="s">
        <v>55</v>
      </c>
      <c r="B23" s="85"/>
      <c r="C23" s="131">
        <v>2046124.66</v>
      </c>
      <c r="D23" s="131">
        <v>2046124.66</v>
      </c>
      <c r="E23" s="131">
        <v>2046124.66</v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 outlineLevelCol="3"/>
  <cols>
    <col min="1" max="4" width="35.625" customWidth="1"/>
  </cols>
  <sheetData>
    <row r="1" customHeight="1" spans="1:4">
      <c r="A1" s="50"/>
      <c r="B1" s="50"/>
      <c r="C1" s="50"/>
      <c r="D1" s="50"/>
    </row>
    <row r="2" ht="15" customHeight="1" spans="1:4">
      <c r="A2" s="92"/>
      <c r="B2" s="96"/>
      <c r="C2" s="96"/>
      <c r="D2" s="96" t="s">
        <v>127</v>
      </c>
    </row>
    <row r="3" ht="41.25" customHeight="1" spans="1:1">
      <c r="A3" s="91" t="str">
        <f>"2025"&amp;"年部门财政拨款收支预算总表"</f>
        <v>2025年部门财政拨款收支预算总表</v>
      </c>
    </row>
    <row r="4" ht="17.25" customHeight="1" spans="1:4">
      <c r="A4" s="94" t="str">
        <f>"单位名称："&amp;"昆明市东川区畜牧科技推广站"</f>
        <v>单位名称：昆明市东川区畜牧科技推广站</v>
      </c>
      <c r="B4" s="216"/>
      <c r="D4" s="96" t="s">
        <v>1</v>
      </c>
    </row>
    <row r="5" ht="17.25" customHeight="1" spans="1:4">
      <c r="A5" s="217" t="s">
        <v>2</v>
      </c>
      <c r="B5" s="218"/>
      <c r="C5" s="217" t="s">
        <v>3</v>
      </c>
      <c r="D5" s="218"/>
    </row>
    <row r="6" ht="18.75" customHeight="1" spans="1:4">
      <c r="A6" s="217" t="s">
        <v>4</v>
      </c>
      <c r="B6" s="217" t="s">
        <v>5</v>
      </c>
      <c r="C6" s="217" t="s">
        <v>6</v>
      </c>
      <c r="D6" s="217" t="s">
        <v>5</v>
      </c>
    </row>
    <row r="7" ht="16.5" customHeight="1" spans="1:4">
      <c r="A7" s="219" t="s">
        <v>128</v>
      </c>
      <c r="B7" s="131">
        <v>2046124.66</v>
      </c>
      <c r="C7" s="219" t="s">
        <v>129</v>
      </c>
      <c r="D7" s="131">
        <v>2046124.66</v>
      </c>
    </row>
    <row r="8" ht="16.5" customHeight="1" spans="1:4">
      <c r="A8" s="219" t="s">
        <v>130</v>
      </c>
      <c r="B8" s="131">
        <v>2046124.66</v>
      </c>
      <c r="C8" s="219" t="s">
        <v>131</v>
      </c>
      <c r="D8" s="131"/>
    </row>
    <row r="9" ht="16.5" customHeight="1" spans="1:4">
      <c r="A9" s="219" t="s">
        <v>132</v>
      </c>
      <c r="B9" s="131"/>
      <c r="C9" s="219" t="s">
        <v>133</v>
      </c>
      <c r="D9" s="131"/>
    </row>
    <row r="10" ht="16.5" customHeight="1" spans="1:4">
      <c r="A10" s="219" t="s">
        <v>134</v>
      </c>
      <c r="B10" s="131"/>
      <c r="C10" s="219" t="s">
        <v>135</v>
      </c>
      <c r="D10" s="131"/>
    </row>
    <row r="11" ht="16.5" customHeight="1" spans="1:4">
      <c r="A11" s="219" t="s">
        <v>136</v>
      </c>
      <c r="B11" s="131"/>
      <c r="C11" s="219" t="s">
        <v>137</v>
      </c>
      <c r="D11" s="131"/>
    </row>
    <row r="12" ht="16.5" customHeight="1" spans="1:4">
      <c r="A12" s="219" t="s">
        <v>130</v>
      </c>
      <c r="B12" s="131"/>
      <c r="C12" s="219" t="s">
        <v>138</v>
      </c>
      <c r="D12" s="131"/>
    </row>
    <row r="13" ht="16.5" customHeight="1" spans="1:4">
      <c r="A13" s="197" t="s">
        <v>132</v>
      </c>
      <c r="B13" s="131"/>
      <c r="C13" s="119" t="s">
        <v>139</v>
      </c>
      <c r="D13" s="131"/>
    </row>
    <row r="14" ht="16.5" customHeight="1" spans="1:4">
      <c r="A14" s="197" t="s">
        <v>134</v>
      </c>
      <c r="B14" s="131"/>
      <c r="C14" s="119" t="s">
        <v>140</v>
      </c>
      <c r="D14" s="131"/>
    </row>
    <row r="15" ht="16.5" customHeight="1" spans="1:4">
      <c r="A15" s="220"/>
      <c r="B15" s="131"/>
      <c r="C15" s="119" t="s">
        <v>141</v>
      </c>
      <c r="D15" s="131">
        <v>367793.28</v>
      </c>
    </row>
    <row r="16" ht="16.5" customHeight="1" spans="1:4">
      <c r="A16" s="220"/>
      <c r="B16" s="131"/>
      <c r="C16" s="119" t="s">
        <v>142</v>
      </c>
      <c r="D16" s="131">
        <v>212227.42</v>
      </c>
    </row>
    <row r="17" ht="16.5" customHeight="1" spans="1:4">
      <c r="A17" s="220"/>
      <c r="B17" s="131"/>
      <c r="C17" s="119" t="s">
        <v>143</v>
      </c>
      <c r="D17" s="131"/>
    </row>
    <row r="18" ht="16.5" customHeight="1" spans="1:4">
      <c r="A18" s="220"/>
      <c r="B18" s="131"/>
      <c r="C18" s="119" t="s">
        <v>144</v>
      </c>
      <c r="D18" s="131"/>
    </row>
    <row r="19" ht="16.5" customHeight="1" spans="1:4">
      <c r="A19" s="220"/>
      <c r="B19" s="131"/>
      <c r="C19" s="119" t="s">
        <v>145</v>
      </c>
      <c r="D19" s="131">
        <v>1317339.96</v>
      </c>
    </row>
    <row r="20" ht="16.5" customHeight="1" spans="1:4">
      <c r="A20" s="220"/>
      <c r="B20" s="131"/>
      <c r="C20" s="119" t="s">
        <v>146</v>
      </c>
      <c r="D20" s="131"/>
    </row>
    <row r="21" ht="16.5" customHeight="1" spans="1:4">
      <c r="A21" s="220"/>
      <c r="B21" s="131"/>
      <c r="C21" s="119" t="s">
        <v>147</v>
      </c>
      <c r="D21" s="131"/>
    </row>
    <row r="22" ht="16.5" customHeight="1" spans="1:4">
      <c r="A22" s="220"/>
      <c r="B22" s="131"/>
      <c r="C22" s="119" t="s">
        <v>148</v>
      </c>
      <c r="D22" s="131"/>
    </row>
    <row r="23" ht="16.5" customHeight="1" spans="1:4">
      <c r="A23" s="220"/>
      <c r="B23" s="131"/>
      <c r="C23" s="119" t="s">
        <v>149</v>
      </c>
      <c r="D23" s="131"/>
    </row>
    <row r="24" ht="16.5" customHeight="1" spans="1:4">
      <c r="A24" s="220"/>
      <c r="B24" s="131"/>
      <c r="C24" s="119" t="s">
        <v>150</v>
      </c>
      <c r="D24" s="131"/>
    </row>
    <row r="25" ht="16.5" customHeight="1" spans="1:4">
      <c r="A25" s="220"/>
      <c r="B25" s="131"/>
      <c r="C25" s="119" t="s">
        <v>151</v>
      </c>
      <c r="D25" s="131"/>
    </row>
    <row r="26" ht="16.5" customHeight="1" spans="1:4">
      <c r="A26" s="220"/>
      <c r="B26" s="131"/>
      <c r="C26" s="119" t="s">
        <v>152</v>
      </c>
      <c r="D26" s="131">
        <v>148764</v>
      </c>
    </row>
    <row r="27" ht="16.5" customHeight="1" spans="1:4">
      <c r="A27" s="220"/>
      <c r="B27" s="131"/>
      <c r="C27" s="119" t="s">
        <v>153</v>
      </c>
      <c r="D27" s="131"/>
    </row>
    <row r="28" ht="16.5" customHeight="1" spans="1:4">
      <c r="A28" s="220"/>
      <c r="B28" s="131"/>
      <c r="C28" s="119" t="s">
        <v>154</v>
      </c>
      <c r="D28" s="131"/>
    </row>
    <row r="29" ht="16.5" customHeight="1" spans="1:4">
      <c r="A29" s="220"/>
      <c r="B29" s="131"/>
      <c r="C29" s="119" t="s">
        <v>155</v>
      </c>
      <c r="D29" s="131"/>
    </row>
    <row r="30" ht="16.5" customHeight="1" spans="1:4">
      <c r="A30" s="220"/>
      <c r="B30" s="131"/>
      <c r="C30" s="119" t="s">
        <v>156</v>
      </c>
      <c r="D30" s="131"/>
    </row>
    <row r="31" ht="16.5" customHeight="1" spans="1:4">
      <c r="A31" s="220"/>
      <c r="B31" s="131"/>
      <c r="C31" s="119" t="s">
        <v>157</v>
      </c>
      <c r="D31" s="131"/>
    </row>
    <row r="32" ht="16.5" customHeight="1" spans="1:4">
      <c r="A32" s="220"/>
      <c r="B32" s="131"/>
      <c r="C32" s="197" t="s">
        <v>158</v>
      </c>
      <c r="D32" s="131"/>
    </row>
    <row r="33" ht="16.5" customHeight="1" spans="1:4">
      <c r="A33" s="220"/>
      <c r="B33" s="131"/>
      <c r="C33" s="197" t="s">
        <v>159</v>
      </c>
      <c r="D33" s="131"/>
    </row>
    <row r="34" ht="16.5" customHeight="1" spans="1:4">
      <c r="A34" s="220"/>
      <c r="B34" s="131"/>
      <c r="C34" s="80" t="s">
        <v>160</v>
      </c>
      <c r="D34" s="131"/>
    </row>
    <row r="35" ht="15" customHeight="1" spans="1:4">
      <c r="A35" s="221" t="s">
        <v>50</v>
      </c>
      <c r="B35" s="222">
        <v>2046124.66</v>
      </c>
      <c r="C35" s="221" t="s">
        <v>51</v>
      </c>
      <c r="D35" s="222">
        <v>2046124.66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G2" sqref="G2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customHeight="1" spans="4:7">
      <c r="D2" s="187"/>
      <c r="F2" s="123"/>
      <c r="G2" s="192" t="s">
        <v>161</v>
      </c>
    </row>
    <row r="3" ht="41.25" customHeight="1" spans="1:7">
      <c r="A3" s="176" t="str">
        <f>"2025"&amp;"年一般公共预算支出预算表（按功能科目分类）"</f>
        <v>2025年一般公共预算支出预算表（按功能科目分类）</v>
      </c>
      <c r="B3" s="176"/>
      <c r="C3" s="176"/>
      <c r="D3" s="176"/>
      <c r="E3" s="176"/>
      <c r="F3" s="176"/>
      <c r="G3" s="176"/>
    </row>
    <row r="4" ht="18" customHeight="1" spans="1:7">
      <c r="A4" s="54" t="str">
        <f>"单位名称："&amp;"昆明市东川区畜牧科技推广站"</f>
        <v>单位名称：昆明市东川区畜牧科技推广站</v>
      </c>
      <c r="F4" s="173"/>
      <c r="G4" s="192" t="s">
        <v>1</v>
      </c>
    </row>
    <row r="5" ht="20.25" customHeight="1" spans="1:7">
      <c r="A5" s="210" t="s">
        <v>162</v>
      </c>
      <c r="B5" s="211"/>
      <c r="C5" s="177" t="s">
        <v>55</v>
      </c>
      <c r="D5" s="200" t="s">
        <v>75</v>
      </c>
      <c r="E5" s="61"/>
      <c r="F5" s="62"/>
      <c r="G5" s="189" t="s">
        <v>76</v>
      </c>
    </row>
    <row r="6" ht="20.25" customHeight="1" spans="1:7">
      <c r="A6" s="212" t="s">
        <v>72</v>
      </c>
      <c r="B6" s="212" t="s">
        <v>73</v>
      </c>
      <c r="C6" s="68"/>
      <c r="D6" s="182" t="s">
        <v>57</v>
      </c>
      <c r="E6" s="182" t="s">
        <v>163</v>
      </c>
      <c r="F6" s="182" t="s">
        <v>164</v>
      </c>
      <c r="G6" s="191"/>
    </row>
    <row r="7" ht="15" customHeight="1" spans="1:7">
      <c r="A7" s="109" t="s">
        <v>82</v>
      </c>
      <c r="B7" s="109" t="s">
        <v>83</v>
      </c>
      <c r="C7" s="109" t="s">
        <v>84</v>
      </c>
      <c r="D7" s="109" t="s">
        <v>85</v>
      </c>
      <c r="E7" s="109" t="s">
        <v>86</v>
      </c>
      <c r="F7" s="109" t="s">
        <v>87</v>
      </c>
      <c r="G7" s="109" t="s">
        <v>88</v>
      </c>
    </row>
    <row r="8" ht="18" customHeight="1" spans="1:7">
      <c r="A8" s="80" t="s">
        <v>97</v>
      </c>
      <c r="B8" s="80" t="s">
        <v>98</v>
      </c>
      <c r="C8" s="131">
        <v>367793.28</v>
      </c>
      <c r="D8" s="131">
        <v>367793.28</v>
      </c>
      <c r="E8" s="131">
        <v>360593.28</v>
      </c>
      <c r="F8" s="131">
        <v>7200</v>
      </c>
      <c r="G8" s="131"/>
    </row>
    <row r="9" ht="18" customHeight="1" spans="1:7">
      <c r="A9" s="213" t="s">
        <v>99</v>
      </c>
      <c r="B9" s="213" t="s">
        <v>100</v>
      </c>
      <c r="C9" s="131">
        <v>367793.28</v>
      </c>
      <c r="D9" s="131">
        <v>367793.28</v>
      </c>
      <c r="E9" s="131">
        <v>360593.28</v>
      </c>
      <c r="F9" s="131">
        <v>7200</v>
      </c>
      <c r="G9" s="131"/>
    </row>
    <row r="10" ht="18" customHeight="1" spans="1:7">
      <c r="A10" s="214" t="s">
        <v>101</v>
      </c>
      <c r="B10" s="214" t="s">
        <v>102</v>
      </c>
      <c r="C10" s="131">
        <v>180000</v>
      </c>
      <c r="D10" s="131">
        <v>180000</v>
      </c>
      <c r="E10" s="131">
        <v>172800</v>
      </c>
      <c r="F10" s="131">
        <v>7200</v>
      </c>
      <c r="G10" s="131"/>
    </row>
    <row r="11" ht="18" customHeight="1" spans="1:7">
      <c r="A11" s="214" t="s">
        <v>103</v>
      </c>
      <c r="B11" s="214" t="s">
        <v>104</v>
      </c>
      <c r="C11" s="131">
        <v>187793.28</v>
      </c>
      <c r="D11" s="131">
        <v>187793.28</v>
      </c>
      <c r="E11" s="131">
        <v>187793.28</v>
      </c>
      <c r="F11" s="131"/>
      <c r="G11" s="131"/>
    </row>
    <row r="12" ht="18" customHeight="1" spans="1:7">
      <c r="A12" s="80" t="s">
        <v>105</v>
      </c>
      <c r="B12" s="80" t="s">
        <v>106</v>
      </c>
      <c r="C12" s="131">
        <v>212227.42</v>
      </c>
      <c r="D12" s="131">
        <v>212227.42</v>
      </c>
      <c r="E12" s="131">
        <v>212227.42</v>
      </c>
      <c r="F12" s="131"/>
      <c r="G12" s="131"/>
    </row>
    <row r="13" ht="18" customHeight="1" spans="1:7">
      <c r="A13" s="213" t="s">
        <v>107</v>
      </c>
      <c r="B13" s="213" t="s">
        <v>108</v>
      </c>
      <c r="C13" s="131">
        <v>212227.42</v>
      </c>
      <c r="D13" s="131">
        <v>212227.42</v>
      </c>
      <c r="E13" s="131">
        <v>212227.42</v>
      </c>
      <c r="F13" s="131"/>
      <c r="G13" s="131"/>
    </row>
    <row r="14" ht="18" customHeight="1" spans="1:7">
      <c r="A14" s="214" t="s">
        <v>109</v>
      </c>
      <c r="B14" s="214" t="s">
        <v>110</v>
      </c>
      <c r="C14" s="131">
        <v>101722</v>
      </c>
      <c r="D14" s="131">
        <v>101722</v>
      </c>
      <c r="E14" s="131">
        <v>101722</v>
      </c>
      <c r="F14" s="131"/>
      <c r="G14" s="131"/>
    </row>
    <row r="15" ht="18" customHeight="1" spans="1:7">
      <c r="A15" s="214" t="s">
        <v>111</v>
      </c>
      <c r="B15" s="214" t="s">
        <v>112</v>
      </c>
      <c r="C15" s="131">
        <v>108326</v>
      </c>
      <c r="D15" s="131">
        <v>108326</v>
      </c>
      <c r="E15" s="131">
        <v>108326</v>
      </c>
      <c r="F15" s="131"/>
      <c r="G15" s="131"/>
    </row>
    <row r="16" ht="18" customHeight="1" spans="1:7">
      <c r="A16" s="214" t="s">
        <v>113</v>
      </c>
      <c r="B16" s="214" t="s">
        <v>114</v>
      </c>
      <c r="C16" s="131">
        <v>2179.42</v>
      </c>
      <c r="D16" s="131">
        <v>2179.42</v>
      </c>
      <c r="E16" s="131">
        <v>2179.42</v>
      </c>
      <c r="F16" s="131"/>
      <c r="G16" s="131"/>
    </row>
    <row r="17" ht="18" customHeight="1" spans="1:7">
      <c r="A17" s="80" t="s">
        <v>115</v>
      </c>
      <c r="B17" s="80" t="s">
        <v>116</v>
      </c>
      <c r="C17" s="131">
        <v>1317339.96</v>
      </c>
      <c r="D17" s="131">
        <v>1317339.96</v>
      </c>
      <c r="E17" s="131">
        <v>1241039.96</v>
      </c>
      <c r="F17" s="131">
        <v>76300</v>
      </c>
      <c r="G17" s="131"/>
    </row>
    <row r="18" ht="18" customHeight="1" spans="1:7">
      <c r="A18" s="213" t="s">
        <v>117</v>
      </c>
      <c r="B18" s="213" t="s">
        <v>118</v>
      </c>
      <c r="C18" s="131">
        <v>1317339.96</v>
      </c>
      <c r="D18" s="131">
        <v>1317339.96</v>
      </c>
      <c r="E18" s="131">
        <v>1241039.96</v>
      </c>
      <c r="F18" s="131">
        <v>76300</v>
      </c>
      <c r="G18" s="131"/>
    </row>
    <row r="19" ht="18" customHeight="1" spans="1:7">
      <c r="A19" s="214" t="s">
        <v>119</v>
      </c>
      <c r="B19" s="214" t="s">
        <v>120</v>
      </c>
      <c r="C19" s="131">
        <v>1317339.96</v>
      </c>
      <c r="D19" s="131">
        <v>1317339.96</v>
      </c>
      <c r="E19" s="131">
        <v>1241039.96</v>
      </c>
      <c r="F19" s="131">
        <v>76300</v>
      </c>
      <c r="G19" s="131"/>
    </row>
    <row r="20" ht="18" customHeight="1" spans="1:7">
      <c r="A20" s="80" t="s">
        <v>121</v>
      </c>
      <c r="B20" s="80" t="s">
        <v>122</v>
      </c>
      <c r="C20" s="131">
        <v>148764</v>
      </c>
      <c r="D20" s="131">
        <v>148764</v>
      </c>
      <c r="E20" s="131">
        <v>148764</v>
      </c>
      <c r="F20" s="131"/>
      <c r="G20" s="131"/>
    </row>
    <row r="21" ht="18" customHeight="1" spans="1:7">
      <c r="A21" s="213" t="s">
        <v>123</v>
      </c>
      <c r="B21" s="213" t="s">
        <v>124</v>
      </c>
      <c r="C21" s="131">
        <v>148764</v>
      </c>
      <c r="D21" s="131">
        <v>148764</v>
      </c>
      <c r="E21" s="131">
        <v>148764</v>
      </c>
      <c r="F21" s="131"/>
      <c r="G21" s="131"/>
    </row>
    <row r="22" ht="18" customHeight="1" spans="1:7">
      <c r="A22" s="214" t="s">
        <v>125</v>
      </c>
      <c r="B22" s="214" t="s">
        <v>126</v>
      </c>
      <c r="C22" s="131">
        <v>148764</v>
      </c>
      <c r="D22" s="131">
        <v>148764</v>
      </c>
      <c r="E22" s="131">
        <v>148764</v>
      </c>
      <c r="F22" s="131"/>
      <c r="G22" s="131"/>
    </row>
    <row r="23" ht="18" customHeight="1" spans="1:7">
      <c r="A23" s="130" t="s">
        <v>165</v>
      </c>
      <c r="B23" s="215" t="s">
        <v>165</v>
      </c>
      <c r="C23" s="131">
        <v>2046124.66</v>
      </c>
      <c r="D23" s="131">
        <v>2046124.66</v>
      </c>
      <c r="E23" s="131">
        <v>1962624.66</v>
      </c>
      <c r="F23" s="131">
        <v>83500</v>
      </c>
      <c r="G23" s="131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2" sqref="F2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50"/>
      <c r="B1" s="50"/>
      <c r="C1" s="50"/>
      <c r="D1" s="50"/>
      <c r="E1" s="50"/>
      <c r="F1" s="50"/>
    </row>
    <row r="2" customHeight="1" spans="1:6">
      <c r="A2" s="93"/>
      <c r="B2" s="93"/>
      <c r="C2" s="93"/>
      <c r="D2" s="93"/>
      <c r="E2" s="92"/>
      <c r="F2" s="206" t="s">
        <v>166</v>
      </c>
    </row>
    <row r="3" ht="41.25" customHeight="1" spans="1:6">
      <c r="A3" s="207" t="str">
        <f>"2025"&amp;"年一般公共预算“三公”经费支出预算表"</f>
        <v>2025年一般公共预算“三公”经费支出预算表</v>
      </c>
      <c r="B3" s="93"/>
      <c r="C3" s="93"/>
      <c r="D3" s="93"/>
      <c r="E3" s="92"/>
      <c r="F3" s="93"/>
    </row>
    <row r="4" customHeight="1" spans="1:6">
      <c r="A4" s="163" t="str">
        <f>"单位名称："&amp;"昆明市东川区畜牧科技推广站"</f>
        <v>单位名称：昆明市东川区畜牧科技推广站</v>
      </c>
      <c r="B4" s="208"/>
      <c r="D4" s="93"/>
      <c r="E4" s="92"/>
      <c r="F4" s="114" t="s">
        <v>1</v>
      </c>
    </row>
    <row r="5" ht="27" customHeight="1" spans="1:6">
      <c r="A5" s="97" t="s">
        <v>167</v>
      </c>
      <c r="B5" s="97" t="s">
        <v>168</v>
      </c>
      <c r="C5" s="99" t="s">
        <v>169</v>
      </c>
      <c r="D5" s="97"/>
      <c r="E5" s="98"/>
      <c r="F5" s="97" t="s">
        <v>170</v>
      </c>
    </row>
    <row r="6" ht="28.5" customHeight="1" spans="1:6">
      <c r="A6" s="209"/>
      <c r="B6" s="101"/>
      <c r="C6" s="98" t="s">
        <v>57</v>
      </c>
      <c r="D6" s="98" t="s">
        <v>171</v>
      </c>
      <c r="E6" s="98" t="s">
        <v>172</v>
      </c>
      <c r="F6" s="100"/>
    </row>
    <row r="7" ht="17.25" customHeight="1" spans="1:6">
      <c r="A7" s="105" t="s">
        <v>82</v>
      </c>
      <c r="B7" s="105" t="s">
        <v>83</v>
      </c>
      <c r="C7" s="105" t="s">
        <v>84</v>
      </c>
      <c r="D7" s="105" t="s">
        <v>85</v>
      </c>
      <c r="E7" s="105" t="s">
        <v>86</v>
      </c>
      <c r="F7" s="105" t="s">
        <v>87</v>
      </c>
    </row>
    <row r="8" ht="17.25" customHeight="1" spans="1:6">
      <c r="A8" s="131">
        <v>14000</v>
      </c>
      <c r="B8" s="131"/>
      <c r="C8" s="131">
        <v>12000</v>
      </c>
      <c r="D8" s="131"/>
      <c r="E8" s="131">
        <v>12000</v>
      </c>
      <c r="F8" s="131">
        <v>2000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9"/>
  <sheetViews>
    <sheetView showZeros="0" workbookViewId="0">
      <pane ySplit="1" topLeftCell="A2" activePane="bottomLeft" state="frozen"/>
      <selection/>
      <selection pane="bottomLeft" activeCell="Y2" sqref="Y2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5" width="18.75" customWidth="1"/>
  </cols>
  <sheetData>
    <row r="1" customHeight="1" spans="1: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ht="13.5" customHeight="1" spans="2:25">
      <c r="B2" s="187"/>
      <c r="C2" s="193"/>
      <c r="E2" s="194"/>
      <c r="F2" s="194"/>
      <c r="G2" s="194"/>
      <c r="H2" s="194"/>
      <c r="I2" s="135"/>
      <c r="J2" s="135"/>
      <c r="K2" s="135"/>
      <c r="L2" s="135"/>
      <c r="M2" s="135"/>
      <c r="N2" s="135"/>
      <c r="O2" s="135"/>
      <c r="S2" s="135"/>
      <c r="W2" s="193"/>
      <c r="Y2" s="52" t="s">
        <v>173</v>
      </c>
    </row>
    <row r="3" ht="45.75" customHeight="1" spans="1:25">
      <c r="A3" s="116" t="str">
        <f>"2025"&amp;"年部门基本支出预算表"</f>
        <v>2025年部门基本支出预算表</v>
      </c>
      <c r="B3" s="53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53"/>
      <c r="Q3" s="53"/>
      <c r="R3" s="53"/>
      <c r="S3" s="116"/>
      <c r="T3" s="116"/>
      <c r="U3" s="116"/>
      <c r="V3" s="116"/>
      <c r="W3" s="116"/>
      <c r="X3" s="116"/>
      <c r="Y3" s="116"/>
    </row>
    <row r="4" ht="18.75" customHeight="1" spans="1:25">
      <c r="A4" s="54" t="str">
        <f>"单位名称："&amp;"昆明市东川区畜牧科技推广站"</f>
        <v>单位名称：昆明市东川区畜牧科技推广站</v>
      </c>
      <c r="B4" s="55"/>
      <c r="C4" s="195"/>
      <c r="D4" s="195"/>
      <c r="E4" s="195"/>
      <c r="F4" s="195"/>
      <c r="G4" s="195"/>
      <c r="H4" s="195"/>
      <c r="I4" s="137"/>
      <c r="J4" s="137"/>
      <c r="K4" s="137"/>
      <c r="L4" s="137"/>
      <c r="M4" s="137"/>
      <c r="N4" s="137"/>
      <c r="O4" s="137"/>
      <c r="P4" s="56"/>
      <c r="Q4" s="56"/>
      <c r="R4" s="56"/>
      <c r="S4" s="137"/>
      <c r="W4" s="193"/>
      <c r="Y4" s="52" t="s">
        <v>1</v>
      </c>
    </row>
    <row r="5" ht="18" customHeight="1" spans="1:25">
      <c r="A5" s="58" t="s">
        <v>174</v>
      </c>
      <c r="B5" s="58" t="s">
        <v>175</v>
      </c>
      <c r="C5" s="58" t="s">
        <v>176</v>
      </c>
      <c r="D5" s="58" t="s">
        <v>177</v>
      </c>
      <c r="E5" s="58" t="s">
        <v>178</v>
      </c>
      <c r="F5" s="58" t="s">
        <v>179</v>
      </c>
      <c r="G5" s="58" t="s">
        <v>180</v>
      </c>
      <c r="H5" s="58" t="s">
        <v>181</v>
      </c>
      <c r="I5" s="200" t="s">
        <v>182</v>
      </c>
      <c r="J5" s="160" t="s">
        <v>182</v>
      </c>
      <c r="K5" s="160"/>
      <c r="L5" s="160"/>
      <c r="M5" s="160"/>
      <c r="N5" s="160"/>
      <c r="O5" s="160"/>
      <c r="P5" s="61"/>
      <c r="Q5" s="61"/>
      <c r="R5" s="61"/>
      <c r="S5" s="153" t="s">
        <v>61</v>
      </c>
      <c r="T5" s="160" t="s">
        <v>62</v>
      </c>
      <c r="U5" s="160"/>
      <c r="V5" s="160"/>
      <c r="W5" s="160"/>
      <c r="X5" s="160"/>
      <c r="Y5" s="133"/>
    </row>
    <row r="6" ht="18" customHeight="1" spans="1:25">
      <c r="A6" s="63"/>
      <c r="B6" s="79"/>
      <c r="C6" s="179"/>
      <c r="D6" s="63"/>
      <c r="E6" s="63"/>
      <c r="F6" s="63"/>
      <c r="G6" s="63"/>
      <c r="H6" s="63"/>
      <c r="I6" s="177" t="s">
        <v>183</v>
      </c>
      <c r="J6" s="200" t="s">
        <v>58</v>
      </c>
      <c r="K6" s="160"/>
      <c r="L6" s="160"/>
      <c r="M6" s="160"/>
      <c r="N6" s="160"/>
      <c r="O6" s="133"/>
      <c r="P6" s="60" t="s">
        <v>184</v>
      </c>
      <c r="Q6" s="61"/>
      <c r="R6" s="62"/>
      <c r="S6" s="58" t="s">
        <v>61</v>
      </c>
      <c r="T6" s="200" t="s">
        <v>62</v>
      </c>
      <c r="U6" s="153" t="s">
        <v>64</v>
      </c>
      <c r="V6" s="160" t="s">
        <v>62</v>
      </c>
      <c r="W6" s="153" t="s">
        <v>66</v>
      </c>
      <c r="X6" s="153" t="s">
        <v>67</v>
      </c>
      <c r="Y6" s="205" t="s">
        <v>68</v>
      </c>
    </row>
    <row r="7" ht="19.5" customHeight="1" spans="1:25">
      <c r="A7" s="79"/>
      <c r="B7" s="79"/>
      <c r="C7" s="79"/>
      <c r="D7" s="79"/>
      <c r="E7" s="79"/>
      <c r="F7" s="79"/>
      <c r="G7" s="79"/>
      <c r="H7" s="79"/>
      <c r="I7" s="79"/>
      <c r="J7" s="201" t="s">
        <v>185</v>
      </c>
      <c r="K7" s="58"/>
      <c r="L7" s="58" t="s">
        <v>186</v>
      </c>
      <c r="M7" s="58" t="s">
        <v>187</v>
      </c>
      <c r="N7" s="58" t="s">
        <v>188</v>
      </c>
      <c r="O7" s="58" t="s">
        <v>189</v>
      </c>
      <c r="P7" s="58" t="s">
        <v>58</v>
      </c>
      <c r="Q7" s="58" t="s">
        <v>59</v>
      </c>
      <c r="R7" s="58" t="s">
        <v>60</v>
      </c>
      <c r="S7" s="79"/>
      <c r="T7" s="58" t="s">
        <v>57</v>
      </c>
      <c r="U7" s="58" t="s">
        <v>64</v>
      </c>
      <c r="V7" s="58" t="s">
        <v>190</v>
      </c>
      <c r="W7" s="58" t="s">
        <v>66</v>
      </c>
      <c r="X7" s="58" t="s">
        <v>67</v>
      </c>
      <c r="Y7" s="58" t="s">
        <v>68</v>
      </c>
    </row>
    <row r="8" ht="37.5" customHeight="1" spans="1:25">
      <c r="A8" s="196"/>
      <c r="B8" s="68"/>
      <c r="C8" s="196"/>
      <c r="D8" s="196"/>
      <c r="E8" s="196"/>
      <c r="F8" s="196"/>
      <c r="G8" s="196"/>
      <c r="H8" s="196"/>
      <c r="I8" s="196"/>
      <c r="J8" s="202" t="s">
        <v>57</v>
      </c>
      <c r="K8" s="203" t="s">
        <v>191</v>
      </c>
      <c r="L8" s="66" t="s">
        <v>192</v>
      </c>
      <c r="M8" s="66" t="s">
        <v>187</v>
      </c>
      <c r="N8" s="66" t="s">
        <v>188</v>
      </c>
      <c r="O8" s="66" t="s">
        <v>189</v>
      </c>
      <c r="P8" s="66" t="s">
        <v>187</v>
      </c>
      <c r="Q8" s="66" t="s">
        <v>188</v>
      </c>
      <c r="R8" s="66" t="s">
        <v>189</v>
      </c>
      <c r="S8" s="66" t="s">
        <v>61</v>
      </c>
      <c r="T8" s="66" t="s">
        <v>57</v>
      </c>
      <c r="U8" s="66" t="s">
        <v>64</v>
      </c>
      <c r="V8" s="66" t="s">
        <v>190</v>
      </c>
      <c r="W8" s="66" t="s">
        <v>66</v>
      </c>
      <c r="X8" s="66" t="s">
        <v>67</v>
      </c>
      <c r="Y8" s="66" t="s">
        <v>68</v>
      </c>
    </row>
    <row r="9" customHeight="1" spans="1:25">
      <c r="A9" s="86">
        <v>1</v>
      </c>
      <c r="B9" s="86">
        <v>2</v>
      </c>
      <c r="C9" s="86">
        <v>3</v>
      </c>
      <c r="D9" s="86">
        <v>4</v>
      </c>
      <c r="E9" s="86">
        <v>5</v>
      </c>
      <c r="F9" s="86">
        <v>6</v>
      </c>
      <c r="G9" s="86">
        <v>7</v>
      </c>
      <c r="H9" s="86">
        <v>8</v>
      </c>
      <c r="I9" s="86">
        <v>9</v>
      </c>
      <c r="J9" s="86">
        <v>10</v>
      </c>
      <c r="K9" s="86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86">
        <v>21</v>
      </c>
      <c r="V9" s="86">
        <v>22</v>
      </c>
      <c r="W9" s="86">
        <v>23</v>
      </c>
      <c r="X9" s="86">
        <v>24</v>
      </c>
      <c r="Y9" s="86">
        <v>25</v>
      </c>
    </row>
    <row r="10" ht="20.25" customHeight="1" spans="1:25">
      <c r="A10" s="197" t="s">
        <v>193</v>
      </c>
      <c r="B10" s="197" t="s">
        <v>70</v>
      </c>
      <c r="C10" s="197" t="s">
        <v>194</v>
      </c>
      <c r="D10" s="197" t="s">
        <v>195</v>
      </c>
      <c r="E10" s="197" t="s">
        <v>119</v>
      </c>
      <c r="F10" s="197" t="s">
        <v>120</v>
      </c>
      <c r="G10" s="197" t="s">
        <v>196</v>
      </c>
      <c r="H10" s="197" t="s">
        <v>197</v>
      </c>
      <c r="I10" s="131">
        <v>512832</v>
      </c>
      <c r="J10" s="131">
        <v>512832</v>
      </c>
      <c r="K10" s="131"/>
      <c r="L10" s="131"/>
      <c r="M10" s="131"/>
      <c r="N10" s="131">
        <v>512832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</row>
    <row r="11" ht="20.25" customHeight="1" spans="1:25">
      <c r="A11" s="197" t="s">
        <v>193</v>
      </c>
      <c r="B11" s="197" t="s">
        <v>70</v>
      </c>
      <c r="C11" s="197" t="s">
        <v>194</v>
      </c>
      <c r="D11" s="197" t="s">
        <v>195</v>
      </c>
      <c r="E11" s="197" t="s">
        <v>119</v>
      </c>
      <c r="F11" s="197" t="s">
        <v>120</v>
      </c>
      <c r="G11" s="197" t="s">
        <v>198</v>
      </c>
      <c r="H11" s="197" t="s">
        <v>199</v>
      </c>
      <c r="I11" s="131">
        <v>88080</v>
      </c>
      <c r="J11" s="131">
        <v>88080</v>
      </c>
      <c r="K11" s="204"/>
      <c r="L11" s="204"/>
      <c r="M11" s="204"/>
      <c r="N11" s="131">
        <v>88080</v>
      </c>
      <c r="O11" s="204"/>
      <c r="P11" s="131"/>
      <c r="Q11" s="131"/>
      <c r="R11" s="131"/>
      <c r="S11" s="131"/>
      <c r="T11" s="131"/>
      <c r="U11" s="131"/>
      <c r="V11" s="131"/>
      <c r="W11" s="131"/>
      <c r="X11" s="131"/>
      <c r="Y11" s="131"/>
    </row>
    <row r="12" ht="20.25" customHeight="1" spans="1:25">
      <c r="A12" s="197" t="s">
        <v>193</v>
      </c>
      <c r="B12" s="197" t="s">
        <v>70</v>
      </c>
      <c r="C12" s="197" t="s">
        <v>194</v>
      </c>
      <c r="D12" s="197" t="s">
        <v>195</v>
      </c>
      <c r="E12" s="197" t="s">
        <v>119</v>
      </c>
      <c r="F12" s="197" t="s">
        <v>120</v>
      </c>
      <c r="G12" s="197" t="s">
        <v>200</v>
      </c>
      <c r="H12" s="197" t="s">
        <v>201</v>
      </c>
      <c r="I12" s="131">
        <v>42736</v>
      </c>
      <c r="J12" s="131">
        <v>42736</v>
      </c>
      <c r="K12" s="204"/>
      <c r="L12" s="204"/>
      <c r="M12" s="204"/>
      <c r="N12" s="131">
        <v>42736</v>
      </c>
      <c r="O12" s="204"/>
      <c r="P12" s="131"/>
      <c r="Q12" s="131"/>
      <c r="R12" s="131"/>
      <c r="S12" s="131"/>
      <c r="T12" s="131"/>
      <c r="U12" s="131"/>
      <c r="V12" s="131"/>
      <c r="W12" s="131"/>
      <c r="X12" s="131"/>
      <c r="Y12" s="131"/>
    </row>
    <row r="13" ht="20.25" customHeight="1" spans="1:25">
      <c r="A13" s="197" t="s">
        <v>193</v>
      </c>
      <c r="B13" s="197" t="s">
        <v>70</v>
      </c>
      <c r="C13" s="197" t="s">
        <v>194</v>
      </c>
      <c r="D13" s="197" t="s">
        <v>195</v>
      </c>
      <c r="E13" s="197" t="s">
        <v>119</v>
      </c>
      <c r="F13" s="197" t="s">
        <v>120</v>
      </c>
      <c r="G13" s="197" t="s">
        <v>202</v>
      </c>
      <c r="H13" s="197" t="s">
        <v>203</v>
      </c>
      <c r="I13" s="131">
        <v>400092</v>
      </c>
      <c r="J13" s="131">
        <v>400092</v>
      </c>
      <c r="K13" s="204"/>
      <c r="L13" s="204"/>
      <c r="M13" s="204"/>
      <c r="N13" s="131">
        <v>400092</v>
      </c>
      <c r="O13" s="204"/>
      <c r="P13" s="131"/>
      <c r="Q13" s="131"/>
      <c r="R13" s="131"/>
      <c r="S13" s="131"/>
      <c r="T13" s="131"/>
      <c r="U13" s="131"/>
      <c r="V13" s="131"/>
      <c r="W13" s="131"/>
      <c r="X13" s="131"/>
      <c r="Y13" s="131"/>
    </row>
    <row r="14" ht="20.25" customHeight="1" spans="1:25">
      <c r="A14" s="197" t="s">
        <v>193</v>
      </c>
      <c r="B14" s="197" t="s">
        <v>70</v>
      </c>
      <c r="C14" s="197" t="s">
        <v>194</v>
      </c>
      <c r="D14" s="197" t="s">
        <v>195</v>
      </c>
      <c r="E14" s="197" t="s">
        <v>119</v>
      </c>
      <c r="F14" s="197" t="s">
        <v>120</v>
      </c>
      <c r="G14" s="197" t="s">
        <v>202</v>
      </c>
      <c r="H14" s="197" t="s">
        <v>203</v>
      </c>
      <c r="I14" s="131">
        <v>105672</v>
      </c>
      <c r="J14" s="131">
        <v>105672</v>
      </c>
      <c r="K14" s="204"/>
      <c r="L14" s="204"/>
      <c r="M14" s="204"/>
      <c r="N14" s="131">
        <v>105672</v>
      </c>
      <c r="O14" s="204"/>
      <c r="P14" s="131"/>
      <c r="Q14" s="131"/>
      <c r="R14" s="131"/>
      <c r="S14" s="131"/>
      <c r="T14" s="131"/>
      <c r="U14" s="131"/>
      <c r="V14" s="131"/>
      <c r="W14" s="131"/>
      <c r="X14" s="131"/>
      <c r="Y14" s="131"/>
    </row>
    <row r="15" ht="20.25" customHeight="1" spans="1:25">
      <c r="A15" s="197" t="s">
        <v>193</v>
      </c>
      <c r="B15" s="197" t="s">
        <v>70</v>
      </c>
      <c r="C15" s="197" t="s">
        <v>204</v>
      </c>
      <c r="D15" s="197" t="s">
        <v>205</v>
      </c>
      <c r="E15" s="197" t="s">
        <v>103</v>
      </c>
      <c r="F15" s="197" t="s">
        <v>104</v>
      </c>
      <c r="G15" s="197" t="s">
        <v>206</v>
      </c>
      <c r="H15" s="197" t="s">
        <v>207</v>
      </c>
      <c r="I15" s="131">
        <v>187793.28</v>
      </c>
      <c r="J15" s="131">
        <v>187793.28</v>
      </c>
      <c r="K15" s="204"/>
      <c r="L15" s="204"/>
      <c r="M15" s="204"/>
      <c r="N15" s="131">
        <v>187793.28</v>
      </c>
      <c r="O15" s="204"/>
      <c r="P15" s="131"/>
      <c r="Q15" s="131"/>
      <c r="R15" s="131"/>
      <c r="S15" s="131"/>
      <c r="T15" s="131"/>
      <c r="U15" s="131"/>
      <c r="V15" s="131"/>
      <c r="W15" s="131"/>
      <c r="X15" s="131"/>
      <c r="Y15" s="131"/>
    </row>
    <row r="16" ht="20.25" customHeight="1" spans="1:25">
      <c r="A16" s="197" t="s">
        <v>193</v>
      </c>
      <c r="B16" s="197" t="s">
        <v>70</v>
      </c>
      <c r="C16" s="197" t="s">
        <v>204</v>
      </c>
      <c r="D16" s="197" t="s">
        <v>205</v>
      </c>
      <c r="E16" s="197" t="s">
        <v>109</v>
      </c>
      <c r="F16" s="197" t="s">
        <v>110</v>
      </c>
      <c r="G16" s="197" t="s">
        <v>208</v>
      </c>
      <c r="H16" s="197" t="s">
        <v>209</v>
      </c>
      <c r="I16" s="131">
        <v>6201</v>
      </c>
      <c r="J16" s="131">
        <v>6201</v>
      </c>
      <c r="K16" s="204"/>
      <c r="L16" s="204"/>
      <c r="M16" s="204"/>
      <c r="N16" s="131">
        <v>6201</v>
      </c>
      <c r="O16" s="204"/>
      <c r="P16" s="131"/>
      <c r="Q16" s="131"/>
      <c r="R16" s="131"/>
      <c r="S16" s="131"/>
      <c r="T16" s="131"/>
      <c r="U16" s="131"/>
      <c r="V16" s="131"/>
      <c r="W16" s="131"/>
      <c r="X16" s="131"/>
      <c r="Y16" s="131"/>
    </row>
    <row r="17" ht="20.25" customHeight="1" spans="1:25">
      <c r="A17" s="197" t="s">
        <v>193</v>
      </c>
      <c r="B17" s="197" t="s">
        <v>70</v>
      </c>
      <c r="C17" s="197" t="s">
        <v>204</v>
      </c>
      <c r="D17" s="197" t="s">
        <v>205</v>
      </c>
      <c r="E17" s="197" t="s">
        <v>109</v>
      </c>
      <c r="F17" s="197" t="s">
        <v>110</v>
      </c>
      <c r="G17" s="197" t="s">
        <v>208</v>
      </c>
      <c r="H17" s="197" t="s">
        <v>209</v>
      </c>
      <c r="I17" s="131">
        <v>90353</v>
      </c>
      <c r="J17" s="131">
        <v>90353</v>
      </c>
      <c r="K17" s="204"/>
      <c r="L17" s="204"/>
      <c r="M17" s="204"/>
      <c r="N17" s="131">
        <v>90353</v>
      </c>
      <c r="O17" s="204"/>
      <c r="P17" s="131"/>
      <c r="Q17" s="131"/>
      <c r="R17" s="131"/>
      <c r="S17" s="131"/>
      <c r="T17" s="131"/>
      <c r="U17" s="131"/>
      <c r="V17" s="131"/>
      <c r="W17" s="131"/>
      <c r="X17" s="131"/>
      <c r="Y17" s="131"/>
    </row>
    <row r="18" ht="20.25" customHeight="1" spans="1:25">
      <c r="A18" s="197" t="s">
        <v>193</v>
      </c>
      <c r="B18" s="197" t="s">
        <v>70</v>
      </c>
      <c r="C18" s="197" t="s">
        <v>204</v>
      </c>
      <c r="D18" s="197" t="s">
        <v>205</v>
      </c>
      <c r="E18" s="197" t="s">
        <v>109</v>
      </c>
      <c r="F18" s="197" t="s">
        <v>110</v>
      </c>
      <c r="G18" s="197" t="s">
        <v>208</v>
      </c>
      <c r="H18" s="197" t="s">
        <v>209</v>
      </c>
      <c r="I18" s="131">
        <v>5168</v>
      </c>
      <c r="J18" s="131">
        <v>5168</v>
      </c>
      <c r="K18" s="204"/>
      <c r="L18" s="204"/>
      <c r="M18" s="204"/>
      <c r="N18" s="131">
        <v>5168</v>
      </c>
      <c r="O18" s="204"/>
      <c r="P18" s="131"/>
      <c r="Q18" s="131"/>
      <c r="R18" s="131"/>
      <c r="S18" s="131"/>
      <c r="T18" s="131"/>
      <c r="U18" s="131"/>
      <c r="V18" s="131"/>
      <c r="W18" s="131"/>
      <c r="X18" s="131"/>
      <c r="Y18" s="131"/>
    </row>
    <row r="19" ht="20.25" customHeight="1" spans="1:25">
      <c r="A19" s="197" t="s">
        <v>193</v>
      </c>
      <c r="B19" s="197" t="s">
        <v>70</v>
      </c>
      <c r="C19" s="197" t="s">
        <v>204</v>
      </c>
      <c r="D19" s="197" t="s">
        <v>205</v>
      </c>
      <c r="E19" s="197" t="s">
        <v>111</v>
      </c>
      <c r="F19" s="197" t="s">
        <v>112</v>
      </c>
      <c r="G19" s="197" t="s">
        <v>210</v>
      </c>
      <c r="H19" s="197" t="s">
        <v>211</v>
      </c>
      <c r="I19" s="131">
        <v>57186</v>
      </c>
      <c r="J19" s="131">
        <v>57186</v>
      </c>
      <c r="K19" s="204"/>
      <c r="L19" s="204"/>
      <c r="M19" s="204"/>
      <c r="N19" s="131">
        <v>57186</v>
      </c>
      <c r="O19" s="204"/>
      <c r="P19" s="131"/>
      <c r="Q19" s="131"/>
      <c r="R19" s="131"/>
      <c r="S19" s="131"/>
      <c r="T19" s="131"/>
      <c r="U19" s="131"/>
      <c r="V19" s="131"/>
      <c r="W19" s="131"/>
      <c r="X19" s="131"/>
      <c r="Y19" s="131"/>
    </row>
    <row r="20" ht="20.25" customHeight="1" spans="1:25">
      <c r="A20" s="197" t="s">
        <v>193</v>
      </c>
      <c r="B20" s="197" t="s">
        <v>70</v>
      </c>
      <c r="C20" s="197" t="s">
        <v>204</v>
      </c>
      <c r="D20" s="197" t="s">
        <v>205</v>
      </c>
      <c r="E20" s="197" t="s">
        <v>111</v>
      </c>
      <c r="F20" s="197" t="s">
        <v>112</v>
      </c>
      <c r="G20" s="197" t="s">
        <v>210</v>
      </c>
      <c r="H20" s="197" t="s">
        <v>211</v>
      </c>
      <c r="I20" s="131">
        <v>51140</v>
      </c>
      <c r="J20" s="131">
        <v>51140</v>
      </c>
      <c r="K20" s="204"/>
      <c r="L20" s="204"/>
      <c r="M20" s="204"/>
      <c r="N20" s="131">
        <v>51140</v>
      </c>
      <c r="O20" s="204"/>
      <c r="P20" s="131"/>
      <c r="Q20" s="131"/>
      <c r="R20" s="131"/>
      <c r="S20" s="131"/>
      <c r="T20" s="131"/>
      <c r="U20" s="131"/>
      <c r="V20" s="131"/>
      <c r="W20" s="131"/>
      <c r="X20" s="131"/>
      <c r="Y20" s="131"/>
    </row>
    <row r="21" ht="20.25" customHeight="1" spans="1:25">
      <c r="A21" s="197" t="s">
        <v>193</v>
      </c>
      <c r="B21" s="197" t="s">
        <v>70</v>
      </c>
      <c r="C21" s="197" t="s">
        <v>204</v>
      </c>
      <c r="D21" s="197" t="s">
        <v>205</v>
      </c>
      <c r="E21" s="197" t="s">
        <v>113</v>
      </c>
      <c r="F21" s="197" t="s">
        <v>114</v>
      </c>
      <c r="G21" s="197" t="s">
        <v>212</v>
      </c>
      <c r="H21" s="197" t="s">
        <v>213</v>
      </c>
      <c r="I21" s="131">
        <v>2179.42</v>
      </c>
      <c r="J21" s="131">
        <v>2179.42</v>
      </c>
      <c r="K21" s="204"/>
      <c r="L21" s="204"/>
      <c r="M21" s="204"/>
      <c r="N21" s="131">
        <v>2179.42</v>
      </c>
      <c r="O21" s="204"/>
      <c r="P21" s="131"/>
      <c r="Q21" s="131"/>
      <c r="R21" s="131"/>
      <c r="S21" s="131"/>
      <c r="T21" s="131"/>
      <c r="U21" s="131"/>
      <c r="V21" s="131"/>
      <c r="W21" s="131"/>
      <c r="X21" s="131"/>
      <c r="Y21" s="131"/>
    </row>
    <row r="22" ht="20.25" customHeight="1" spans="1:25">
      <c r="A22" s="197" t="s">
        <v>193</v>
      </c>
      <c r="B22" s="197" t="s">
        <v>70</v>
      </c>
      <c r="C22" s="197" t="s">
        <v>204</v>
      </c>
      <c r="D22" s="197" t="s">
        <v>205</v>
      </c>
      <c r="E22" s="197" t="s">
        <v>119</v>
      </c>
      <c r="F22" s="197" t="s">
        <v>120</v>
      </c>
      <c r="G22" s="197" t="s">
        <v>212</v>
      </c>
      <c r="H22" s="197" t="s">
        <v>213</v>
      </c>
      <c r="I22" s="131">
        <v>7627.96</v>
      </c>
      <c r="J22" s="131">
        <v>7627.96</v>
      </c>
      <c r="K22" s="204"/>
      <c r="L22" s="204"/>
      <c r="M22" s="204"/>
      <c r="N22" s="131">
        <v>7627.96</v>
      </c>
      <c r="O22" s="204"/>
      <c r="P22" s="131"/>
      <c r="Q22" s="131"/>
      <c r="R22" s="131"/>
      <c r="S22" s="131"/>
      <c r="T22" s="131"/>
      <c r="U22" s="131"/>
      <c r="V22" s="131"/>
      <c r="W22" s="131"/>
      <c r="X22" s="131"/>
      <c r="Y22" s="131"/>
    </row>
    <row r="23" ht="20.25" customHeight="1" spans="1:25">
      <c r="A23" s="197" t="s">
        <v>193</v>
      </c>
      <c r="B23" s="197" t="s">
        <v>70</v>
      </c>
      <c r="C23" s="197" t="s">
        <v>214</v>
      </c>
      <c r="D23" s="197" t="s">
        <v>126</v>
      </c>
      <c r="E23" s="197" t="s">
        <v>125</v>
      </c>
      <c r="F23" s="197" t="s">
        <v>126</v>
      </c>
      <c r="G23" s="197" t="s">
        <v>215</v>
      </c>
      <c r="H23" s="197" t="s">
        <v>126</v>
      </c>
      <c r="I23" s="131">
        <v>148764</v>
      </c>
      <c r="J23" s="131">
        <v>148764</v>
      </c>
      <c r="K23" s="204"/>
      <c r="L23" s="204"/>
      <c r="M23" s="204"/>
      <c r="N23" s="131">
        <v>148764</v>
      </c>
      <c r="O23" s="204"/>
      <c r="P23" s="131"/>
      <c r="Q23" s="131"/>
      <c r="R23" s="131"/>
      <c r="S23" s="131"/>
      <c r="T23" s="131"/>
      <c r="U23" s="131"/>
      <c r="V23" s="131"/>
      <c r="W23" s="131"/>
      <c r="X23" s="131"/>
      <c r="Y23" s="131"/>
    </row>
    <row r="24" ht="20.25" customHeight="1" spans="1:25">
      <c r="A24" s="197" t="s">
        <v>193</v>
      </c>
      <c r="B24" s="197" t="s">
        <v>70</v>
      </c>
      <c r="C24" s="197" t="s">
        <v>216</v>
      </c>
      <c r="D24" s="197" t="s">
        <v>170</v>
      </c>
      <c r="E24" s="197" t="s">
        <v>119</v>
      </c>
      <c r="F24" s="197" t="s">
        <v>120</v>
      </c>
      <c r="G24" s="197" t="s">
        <v>217</v>
      </c>
      <c r="H24" s="197" t="s">
        <v>170</v>
      </c>
      <c r="I24" s="131">
        <v>2000</v>
      </c>
      <c r="J24" s="131">
        <v>2000</v>
      </c>
      <c r="K24" s="204"/>
      <c r="L24" s="204"/>
      <c r="M24" s="204"/>
      <c r="N24" s="131">
        <v>2000</v>
      </c>
      <c r="O24" s="204"/>
      <c r="P24" s="131"/>
      <c r="Q24" s="131"/>
      <c r="R24" s="131"/>
      <c r="S24" s="131"/>
      <c r="T24" s="131"/>
      <c r="U24" s="131"/>
      <c r="V24" s="131"/>
      <c r="W24" s="131"/>
      <c r="X24" s="131"/>
      <c r="Y24" s="131"/>
    </row>
    <row r="25" ht="20.25" customHeight="1" spans="1:25">
      <c r="A25" s="197" t="s">
        <v>193</v>
      </c>
      <c r="B25" s="197" t="s">
        <v>70</v>
      </c>
      <c r="C25" s="197" t="s">
        <v>218</v>
      </c>
      <c r="D25" s="197" t="s">
        <v>219</v>
      </c>
      <c r="E25" s="197" t="s">
        <v>119</v>
      </c>
      <c r="F25" s="197" t="s">
        <v>120</v>
      </c>
      <c r="G25" s="197" t="s">
        <v>220</v>
      </c>
      <c r="H25" s="197" t="s">
        <v>219</v>
      </c>
      <c r="I25" s="131">
        <v>3000</v>
      </c>
      <c r="J25" s="131">
        <v>3000</v>
      </c>
      <c r="K25" s="204"/>
      <c r="L25" s="204"/>
      <c r="M25" s="204"/>
      <c r="N25" s="131">
        <v>3000</v>
      </c>
      <c r="O25" s="204"/>
      <c r="P25" s="131"/>
      <c r="Q25" s="131"/>
      <c r="R25" s="131"/>
      <c r="S25" s="131"/>
      <c r="T25" s="131"/>
      <c r="U25" s="131"/>
      <c r="V25" s="131"/>
      <c r="W25" s="131"/>
      <c r="X25" s="131"/>
      <c r="Y25" s="131"/>
    </row>
    <row r="26" ht="20.25" customHeight="1" spans="1:25">
      <c r="A26" s="197" t="s">
        <v>193</v>
      </c>
      <c r="B26" s="197" t="s">
        <v>70</v>
      </c>
      <c r="C26" s="197" t="s">
        <v>221</v>
      </c>
      <c r="D26" s="197" t="s">
        <v>222</v>
      </c>
      <c r="E26" s="197" t="s">
        <v>101</v>
      </c>
      <c r="F26" s="197" t="s">
        <v>102</v>
      </c>
      <c r="G26" s="197" t="s">
        <v>223</v>
      </c>
      <c r="H26" s="197" t="s">
        <v>224</v>
      </c>
      <c r="I26" s="131">
        <v>7200</v>
      </c>
      <c r="J26" s="131">
        <v>7200</v>
      </c>
      <c r="K26" s="204"/>
      <c r="L26" s="204"/>
      <c r="M26" s="204"/>
      <c r="N26" s="131">
        <v>7200</v>
      </c>
      <c r="O26" s="204"/>
      <c r="P26" s="131"/>
      <c r="Q26" s="131"/>
      <c r="R26" s="131"/>
      <c r="S26" s="131"/>
      <c r="T26" s="131"/>
      <c r="U26" s="131"/>
      <c r="V26" s="131"/>
      <c r="W26" s="131"/>
      <c r="X26" s="131"/>
      <c r="Y26" s="131"/>
    </row>
    <row r="27" ht="20.25" customHeight="1" spans="1:25">
      <c r="A27" s="197" t="s">
        <v>193</v>
      </c>
      <c r="B27" s="197" t="s">
        <v>70</v>
      </c>
      <c r="C27" s="197" t="s">
        <v>225</v>
      </c>
      <c r="D27" s="197" t="s">
        <v>226</v>
      </c>
      <c r="E27" s="197" t="s">
        <v>119</v>
      </c>
      <c r="F27" s="197" t="s">
        <v>120</v>
      </c>
      <c r="G27" s="197" t="s">
        <v>227</v>
      </c>
      <c r="H27" s="197" t="s">
        <v>228</v>
      </c>
      <c r="I27" s="131">
        <v>9000</v>
      </c>
      <c r="J27" s="131">
        <v>9000</v>
      </c>
      <c r="K27" s="204"/>
      <c r="L27" s="204"/>
      <c r="M27" s="204"/>
      <c r="N27" s="131">
        <v>9000</v>
      </c>
      <c r="O27" s="204"/>
      <c r="P27" s="131"/>
      <c r="Q27" s="131"/>
      <c r="R27" s="131"/>
      <c r="S27" s="131"/>
      <c r="T27" s="131"/>
      <c r="U27" s="131"/>
      <c r="V27" s="131"/>
      <c r="W27" s="131"/>
      <c r="X27" s="131"/>
      <c r="Y27" s="131"/>
    </row>
    <row r="28" ht="20.25" customHeight="1" spans="1:25">
      <c r="A28" s="197" t="s">
        <v>193</v>
      </c>
      <c r="B28" s="197" t="s">
        <v>70</v>
      </c>
      <c r="C28" s="197" t="s">
        <v>225</v>
      </c>
      <c r="D28" s="197" t="s">
        <v>226</v>
      </c>
      <c r="E28" s="197" t="s">
        <v>119</v>
      </c>
      <c r="F28" s="197" t="s">
        <v>120</v>
      </c>
      <c r="G28" s="197" t="s">
        <v>229</v>
      </c>
      <c r="H28" s="197" t="s">
        <v>230</v>
      </c>
      <c r="I28" s="131">
        <v>2000</v>
      </c>
      <c r="J28" s="131">
        <v>2000</v>
      </c>
      <c r="K28" s="204"/>
      <c r="L28" s="204"/>
      <c r="M28" s="204"/>
      <c r="N28" s="131">
        <v>2000</v>
      </c>
      <c r="O28" s="204"/>
      <c r="P28" s="131"/>
      <c r="Q28" s="131"/>
      <c r="R28" s="131"/>
      <c r="S28" s="131"/>
      <c r="T28" s="131"/>
      <c r="U28" s="131"/>
      <c r="V28" s="131"/>
      <c r="W28" s="131"/>
      <c r="X28" s="131"/>
      <c r="Y28" s="131"/>
    </row>
    <row r="29" ht="20.25" customHeight="1" spans="1:25">
      <c r="A29" s="197" t="s">
        <v>193</v>
      </c>
      <c r="B29" s="197" t="s">
        <v>70</v>
      </c>
      <c r="C29" s="197" t="s">
        <v>225</v>
      </c>
      <c r="D29" s="197" t="s">
        <v>226</v>
      </c>
      <c r="E29" s="197" t="s">
        <v>119</v>
      </c>
      <c r="F29" s="197" t="s">
        <v>120</v>
      </c>
      <c r="G29" s="197" t="s">
        <v>231</v>
      </c>
      <c r="H29" s="197" t="s">
        <v>232</v>
      </c>
      <c r="I29" s="131">
        <v>2000</v>
      </c>
      <c r="J29" s="131">
        <v>2000</v>
      </c>
      <c r="K29" s="204"/>
      <c r="L29" s="204"/>
      <c r="M29" s="204"/>
      <c r="N29" s="131">
        <v>2000</v>
      </c>
      <c r="O29" s="204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30" ht="20.25" customHeight="1" spans="1:25">
      <c r="A30" s="197" t="s">
        <v>193</v>
      </c>
      <c r="B30" s="197" t="s">
        <v>70</v>
      </c>
      <c r="C30" s="197" t="s">
        <v>225</v>
      </c>
      <c r="D30" s="197" t="s">
        <v>226</v>
      </c>
      <c r="E30" s="197" t="s">
        <v>119</v>
      </c>
      <c r="F30" s="197" t="s">
        <v>120</v>
      </c>
      <c r="G30" s="197" t="s">
        <v>233</v>
      </c>
      <c r="H30" s="197" t="s">
        <v>234</v>
      </c>
      <c r="I30" s="131">
        <v>7000</v>
      </c>
      <c r="J30" s="131">
        <v>7000</v>
      </c>
      <c r="K30" s="204"/>
      <c r="L30" s="204"/>
      <c r="M30" s="204"/>
      <c r="N30" s="131">
        <v>7000</v>
      </c>
      <c r="O30" s="204"/>
      <c r="P30" s="131"/>
      <c r="Q30" s="131"/>
      <c r="R30" s="131"/>
      <c r="S30" s="131"/>
      <c r="T30" s="131"/>
      <c r="U30" s="131"/>
      <c r="V30" s="131"/>
      <c r="W30" s="131"/>
      <c r="X30" s="131"/>
      <c r="Y30" s="131"/>
    </row>
    <row r="31" ht="20.25" customHeight="1" spans="1:25">
      <c r="A31" s="197" t="s">
        <v>193</v>
      </c>
      <c r="B31" s="197" t="s">
        <v>70</v>
      </c>
      <c r="C31" s="197" t="s">
        <v>225</v>
      </c>
      <c r="D31" s="197" t="s">
        <v>226</v>
      </c>
      <c r="E31" s="197" t="s">
        <v>119</v>
      </c>
      <c r="F31" s="197" t="s">
        <v>120</v>
      </c>
      <c r="G31" s="197" t="s">
        <v>235</v>
      </c>
      <c r="H31" s="197" t="s">
        <v>236</v>
      </c>
      <c r="I31" s="131">
        <v>12800</v>
      </c>
      <c r="J31" s="131">
        <v>12800</v>
      </c>
      <c r="K31" s="204"/>
      <c r="L31" s="204"/>
      <c r="M31" s="204"/>
      <c r="N31" s="131">
        <v>12800</v>
      </c>
      <c r="O31" s="204"/>
      <c r="P31" s="131"/>
      <c r="Q31" s="131"/>
      <c r="R31" s="131"/>
      <c r="S31" s="131"/>
      <c r="T31" s="131"/>
      <c r="U31" s="131"/>
      <c r="V31" s="131"/>
      <c r="W31" s="131"/>
      <c r="X31" s="131"/>
      <c r="Y31" s="131"/>
    </row>
    <row r="32" ht="20.25" customHeight="1" spans="1:25">
      <c r="A32" s="197" t="s">
        <v>193</v>
      </c>
      <c r="B32" s="197" t="s">
        <v>70</v>
      </c>
      <c r="C32" s="197" t="s">
        <v>225</v>
      </c>
      <c r="D32" s="197" t="s">
        <v>226</v>
      </c>
      <c r="E32" s="197" t="s">
        <v>119</v>
      </c>
      <c r="F32" s="197" t="s">
        <v>120</v>
      </c>
      <c r="G32" s="197" t="s">
        <v>237</v>
      </c>
      <c r="H32" s="197" t="s">
        <v>238</v>
      </c>
      <c r="I32" s="131">
        <v>1500</v>
      </c>
      <c r="J32" s="131">
        <v>1500</v>
      </c>
      <c r="K32" s="204"/>
      <c r="L32" s="204"/>
      <c r="M32" s="204"/>
      <c r="N32" s="131">
        <v>1500</v>
      </c>
      <c r="O32" s="204"/>
      <c r="P32" s="131"/>
      <c r="Q32" s="131"/>
      <c r="R32" s="131"/>
      <c r="S32" s="131"/>
      <c r="T32" s="131"/>
      <c r="U32" s="131"/>
      <c r="V32" s="131"/>
      <c r="W32" s="131"/>
      <c r="X32" s="131"/>
      <c r="Y32" s="131"/>
    </row>
    <row r="33" ht="20.25" customHeight="1" spans="1:25">
      <c r="A33" s="197" t="s">
        <v>193</v>
      </c>
      <c r="B33" s="197" t="s">
        <v>70</v>
      </c>
      <c r="C33" s="197" t="s">
        <v>225</v>
      </c>
      <c r="D33" s="197" t="s">
        <v>226</v>
      </c>
      <c r="E33" s="197" t="s">
        <v>119</v>
      </c>
      <c r="F33" s="197" t="s">
        <v>120</v>
      </c>
      <c r="G33" s="197" t="s">
        <v>239</v>
      </c>
      <c r="H33" s="197" t="s">
        <v>240</v>
      </c>
      <c r="I33" s="131">
        <v>500</v>
      </c>
      <c r="J33" s="131">
        <v>500</v>
      </c>
      <c r="K33" s="204"/>
      <c r="L33" s="204"/>
      <c r="M33" s="204"/>
      <c r="N33" s="131">
        <v>500</v>
      </c>
      <c r="O33" s="204"/>
      <c r="P33" s="131"/>
      <c r="Q33" s="131"/>
      <c r="R33" s="131"/>
      <c r="S33" s="131"/>
      <c r="T33" s="131"/>
      <c r="U33" s="131"/>
      <c r="V33" s="131"/>
      <c r="W33" s="131"/>
      <c r="X33" s="131"/>
      <c r="Y33" s="131"/>
    </row>
    <row r="34" ht="20.25" customHeight="1" spans="1:25">
      <c r="A34" s="197" t="s">
        <v>193</v>
      </c>
      <c r="B34" s="197" t="s">
        <v>70</v>
      </c>
      <c r="C34" s="197" t="s">
        <v>225</v>
      </c>
      <c r="D34" s="197" t="s">
        <v>226</v>
      </c>
      <c r="E34" s="197" t="s">
        <v>119</v>
      </c>
      <c r="F34" s="197" t="s">
        <v>120</v>
      </c>
      <c r="G34" s="197" t="s">
        <v>241</v>
      </c>
      <c r="H34" s="197" t="s">
        <v>242</v>
      </c>
      <c r="I34" s="131">
        <v>500</v>
      </c>
      <c r="J34" s="131">
        <v>500</v>
      </c>
      <c r="K34" s="204"/>
      <c r="L34" s="204"/>
      <c r="M34" s="204"/>
      <c r="N34" s="131">
        <v>500</v>
      </c>
      <c r="O34" s="204"/>
      <c r="P34" s="131"/>
      <c r="Q34" s="131"/>
      <c r="R34" s="131"/>
      <c r="S34" s="131"/>
      <c r="T34" s="131"/>
      <c r="U34" s="131"/>
      <c r="V34" s="131"/>
      <c r="W34" s="131"/>
      <c r="X34" s="131"/>
      <c r="Y34" s="131"/>
    </row>
    <row r="35" ht="20.25" customHeight="1" spans="1:25">
      <c r="A35" s="197" t="s">
        <v>193</v>
      </c>
      <c r="B35" s="197" t="s">
        <v>70</v>
      </c>
      <c r="C35" s="197" t="s">
        <v>225</v>
      </c>
      <c r="D35" s="197" t="s">
        <v>226</v>
      </c>
      <c r="E35" s="197" t="s">
        <v>119</v>
      </c>
      <c r="F35" s="197" t="s">
        <v>120</v>
      </c>
      <c r="G35" s="197" t="s">
        <v>243</v>
      </c>
      <c r="H35" s="197" t="s">
        <v>244</v>
      </c>
      <c r="I35" s="131">
        <v>24000</v>
      </c>
      <c r="J35" s="131">
        <v>24000</v>
      </c>
      <c r="K35" s="204"/>
      <c r="L35" s="204"/>
      <c r="M35" s="204"/>
      <c r="N35" s="131">
        <v>24000</v>
      </c>
      <c r="O35" s="204"/>
      <c r="P35" s="131"/>
      <c r="Q35" s="131"/>
      <c r="R35" s="131"/>
      <c r="S35" s="131"/>
      <c r="T35" s="131"/>
      <c r="U35" s="131"/>
      <c r="V35" s="131"/>
      <c r="W35" s="131"/>
      <c r="X35" s="131"/>
      <c r="Y35" s="131"/>
    </row>
    <row r="36" ht="20.25" customHeight="1" spans="1:25">
      <c r="A36" s="197" t="s">
        <v>193</v>
      </c>
      <c r="B36" s="197" t="s">
        <v>70</v>
      </c>
      <c r="C36" s="197" t="s">
        <v>245</v>
      </c>
      <c r="D36" s="197" t="s">
        <v>246</v>
      </c>
      <c r="E36" s="197" t="s">
        <v>101</v>
      </c>
      <c r="F36" s="197" t="s">
        <v>102</v>
      </c>
      <c r="G36" s="197" t="s">
        <v>247</v>
      </c>
      <c r="H36" s="197" t="s">
        <v>248</v>
      </c>
      <c r="I36" s="131">
        <v>172800</v>
      </c>
      <c r="J36" s="131">
        <v>172800</v>
      </c>
      <c r="K36" s="204"/>
      <c r="L36" s="204"/>
      <c r="M36" s="204"/>
      <c r="N36" s="131">
        <v>172800</v>
      </c>
      <c r="O36" s="204"/>
      <c r="P36" s="131"/>
      <c r="Q36" s="131"/>
      <c r="R36" s="131"/>
      <c r="S36" s="131"/>
      <c r="T36" s="131"/>
      <c r="U36" s="131"/>
      <c r="V36" s="131"/>
      <c r="W36" s="131"/>
      <c r="X36" s="131"/>
      <c r="Y36" s="131"/>
    </row>
    <row r="37" ht="20.25" customHeight="1" spans="1:25">
      <c r="A37" s="197" t="s">
        <v>193</v>
      </c>
      <c r="B37" s="197" t="s">
        <v>70</v>
      </c>
      <c r="C37" s="197" t="s">
        <v>249</v>
      </c>
      <c r="D37" s="197" t="s">
        <v>250</v>
      </c>
      <c r="E37" s="197" t="s">
        <v>119</v>
      </c>
      <c r="F37" s="197" t="s">
        <v>120</v>
      </c>
      <c r="G37" s="197" t="s">
        <v>202</v>
      </c>
      <c r="H37" s="197" t="s">
        <v>203</v>
      </c>
      <c r="I37" s="131">
        <v>84000</v>
      </c>
      <c r="J37" s="131">
        <v>84000</v>
      </c>
      <c r="K37" s="204"/>
      <c r="L37" s="204"/>
      <c r="M37" s="204"/>
      <c r="N37" s="131">
        <v>84000</v>
      </c>
      <c r="O37" s="204"/>
      <c r="P37" s="131"/>
      <c r="Q37" s="131"/>
      <c r="R37" s="131"/>
      <c r="S37" s="131"/>
      <c r="T37" s="131"/>
      <c r="U37" s="131"/>
      <c r="V37" s="131"/>
      <c r="W37" s="131"/>
      <c r="X37" s="131"/>
      <c r="Y37" s="131"/>
    </row>
    <row r="38" ht="20.25" customHeight="1" spans="1:25">
      <c r="A38" s="197" t="s">
        <v>193</v>
      </c>
      <c r="B38" s="197" t="s">
        <v>70</v>
      </c>
      <c r="C38" s="197" t="s">
        <v>251</v>
      </c>
      <c r="D38" s="197" t="s">
        <v>252</v>
      </c>
      <c r="E38" s="197" t="s">
        <v>119</v>
      </c>
      <c r="F38" s="197" t="s">
        <v>120</v>
      </c>
      <c r="G38" s="197" t="s">
        <v>253</v>
      </c>
      <c r="H38" s="197" t="s">
        <v>254</v>
      </c>
      <c r="I38" s="131">
        <v>12000</v>
      </c>
      <c r="J38" s="131">
        <v>12000</v>
      </c>
      <c r="K38" s="204"/>
      <c r="L38" s="204"/>
      <c r="M38" s="204"/>
      <c r="N38" s="131">
        <v>12000</v>
      </c>
      <c r="O38" s="204"/>
      <c r="P38" s="131"/>
      <c r="Q38" s="131"/>
      <c r="R38" s="131"/>
      <c r="S38" s="131"/>
      <c r="T38" s="131"/>
      <c r="U38" s="131"/>
      <c r="V38" s="131"/>
      <c r="W38" s="131"/>
      <c r="X38" s="131"/>
      <c r="Y38" s="131"/>
    </row>
    <row r="39" ht="17.25" customHeight="1" spans="1:25">
      <c r="A39" s="83" t="s">
        <v>165</v>
      </c>
      <c r="B39" s="84"/>
      <c r="C39" s="198"/>
      <c r="D39" s="198"/>
      <c r="E39" s="198"/>
      <c r="F39" s="198"/>
      <c r="G39" s="198"/>
      <c r="H39" s="199"/>
      <c r="I39" s="131">
        <v>2046124.66</v>
      </c>
      <c r="J39" s="131">
        <v>2046124.66</v>
      </c>
      <c r="K39" s="131"/>
      <c r="L39" s="131"/>
      <c r="M39" s="131"/>
      <c r="N39" s="131">
        <v>2046124.66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13.5" customHeight="1" spans="2:23">
      <c r="B2" s="187"/>
      <c r="E2" s="51"/>
      <c r="F2" s="51"/>
      <c r="G2" s="51"/>
      <c r="H2" s="51"/>
      <c r="U2" s="187"/>
      <c r="W2" s="192" t="s">
        <v>255</v>
      </c>
    </row>
    <row r="3" ht="46.5" customHeight="1" spans="1:23">
      <c r="A3" s="53" t="str">
        <f>"2025"&amp;"年部门项目支出预算表"</f>
        <v>2025年部门项目支出预算表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3.5" customHeight="1" spans="1:23">
      <c r="A4" s="54" t="str">
        <f>"单位名称："&amp;"昆明市东川区畜牧科技推广站"</f>
        <v>单位名称：昆明市东川区畜牧科技推广站</v>
      </c>
      <c r="B4" s="55"/>
      <c r="C4" s="55"/>
      <c r="D4" s="55"/>
      <c r="E4" s="55"/>
      <c r="F4" s="55"/>
      <c r="G4" s="55"/>
      <c r="H4" s="55"/>
      <c r="I4" s="56"/>
      <c r="J4" s="56"/>
      <c r="K4" s="56"/>
      <c r="L4" s="56"/>
      <c r="M4" s="56"/>
      <c r="N4" s="56"/>
      <c r="O4" s="56"/>
      <c r="P4" s="56"/>
      <c r="Q4" s="56"/>
      <c r="U4" s="187"/>
      <c r="W4" s="170" t="s">
        <v>1</v>
      </c>
    </row>
    <row r="5" ht="21.75" customHeight="1" spans="1:23">
      <c r="A5" s="58" t="s">
        <v>256</v>
      </c>
      <c r="B5" s="59" t="s">
        <v>176</v>
      </c>
      <c r="C5" s="58" t="s">
        <v>177</v>
      </c>
      <c r="D5" s="58" t="s">
        <v>257</v>
      </c>
      <c r="E5" s="59" t="s">
        <v>178</v>
      </c>
      <c r="F5" s="59" t="s">
        <v>179</v>
      </c>
      <c r="G5" s="59" t="s">
        <v>258</v>
      </c>
      <c r="H5" s="59" t="s">
        <v>259</v>
      </c>
      <c r="I5" s="78" t="s">
        <v>55</v>
      </c>
      <c r="J5" s="60" t="s">
        <v>260</v>
      </c>
      <c r="K5" s="61"/>
      <c r="L5" s="61"/>
      <c r="M5" s="62"/>
      <c r="N5" s="60" t="s">
        <v>184</v>
      </c>
      <c r="O5" s="61"/>
      <c r="P5" s="62"/>
      <c r="Q5" s="59" t="s">
        <v>61</v>
      </c>
      <c r="R5" s="60" t="s">
        <v>62</v>
      </c>
      <c r="S5" s="61"/>
      <c r="T5" s="61"/>
      <c r="U5" s="61"/>
      <c r="V5" s="61"/>
      <c r="W5" s="62"/>
    </row>
    <row r="6" ht="21.75" customHeight="1" spans="1:23">
      <c r="A6" s="63"/>
      <c r="B6" s="79"/>
      <c r="C6" s="63"/>
      <c r="D6" s="63"/>
      <c r="E6" s="64"/>
      <c r="F6" s="64"/>
      <c r="G6" s="64"/>
      <c r="H6" s="64"/>
      <c r="I6" s="79"/>
      <c r="J6" s="188" t="s">
        <v>58</v>
      </c>
      <c r="K6" s="189"/>
      <c r="L6" s="59" t="s">
        <v>59</v>
      </c>
      <c r="M6" s="59" t="s">
        <v>60</v>
      </c>
      <c r="N6" s="59" t="s">
        <v>58</v>
      </c>
      <c r="O6" s="59" t="s">
        <v>59</v>
      </c>
      <c r="P6" s="59" t="s">
        <v>60</v>
      </c>
      <c r="Q6" s="64"/>
      <c r="R6" s="59" t="s">
        <v>57</v>
      </c>
      <c r="S6" s="59" t="s">
        <v>64</v>
      </c>
      <c r="T6" s="59" t="s">
        <v>190</v>
      </c>
      <c r="U6" s="59" t="s">
        <v>66</v>
      </c>
      <c r="V6" s="59" t="s">
        <v>67</v>
      </c>
      <c r="W6" s="59" t="s">
        <v>68</v>
      </c>
    </row>
    <row r="7" ht="21" customHeight="1" spans="1:23">
      <c r="A7" s="79"/>
      <c r="B7" s="79"/>
      <c r="C7" s="79"/>
      <c r="D7" s="79"/>
      <c r="E7" s="79"/>
      <c r="F7" s="79"/>
      <c r="G7" s="79"/>
      <c r="H7" s="79"/>
      <c r="I7" s="79"/>
      <c r="J7" s="190" t="s">
        <v>57</v>
      </c>
      <c r="K7" s="191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</row>
    <row r="8" ht="39.75" customHeight="1" spans="1:23">
      <c r="A8" s="66"/>
      <c r="B8" s="68"/>
      <c r="C8" s="66"/>
      <c r="D8" s="66"/>
      <c r="E8" s="67"/>
      <c r="F8" s="67"/>
      <c r="G8" s="67"/>
      <c r="H8" s="67"/>
      <c r="I8" s="68"/>
      <c r="J8" s="117" t="s">
        <v>57</v>
      </c>
      <c r="K8" s="117" t="s">
        <v>261</v>
      </c>
      <c r="L8" s="67"/>
      <c r="M8" s="67"/>
      <c r="N8" s="67"/>
      <c r="O8" s="67"/>
      <c r="P8" s="67"/>
      <c r="Q8" s="67"/>
      <c r="R8" s="67"/>
      <c r="S8" s="67"/>
      <c r="T8" s="67"/>
      <c r="U8" s="68"/>
      <c r="V8" s="67"/>
      <c r="W8" s="67"/>
    </row>
    <row r="9" ht="15" customHeight="1" spans="1:23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69">
        <v>21</v>
      </c>
      <c r="V9" s="86">
        <v>22</v>
      </c>
      <c r="W9" s="69">
        <v>23</v>
      </c>
    </row>
    <row r="10" ht="21.75" customHeight="1" spans="1:23">
      <c r="A10" s="119"/>
      <c r="B10" s="119"/>
      <c r="C10" s="119"/>
      <c r="D10" s="119"/>
      <c r="E10" s="119"/>
      <c r="F10" s="119"/>
      <c r="G10" s="119"/>
      <c r="H10" s="119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ht="18.75" customHeight="1" spans="1:23">
      <c r="A11" s="83" t="s">
        <v>165</v>
      </c>
      <c r="B11" s="84"/>
      <c r="C11" s="84"/>
      <c r="D11" s="84"/>
      <c r="E11" s="84"/>
      <c r="F11" s="84"/>
      <c r="G11" s="84"/>
      <c r="H11" s="85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customHeight="1" spans="1:4">
      <c r="A12" s="121" t="s">
        <v>262</v>
      </c>
      <c r="B12" s="77"/>
      <c r="C12" s="77"/>
      <c r="D12" s="77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opLeftCell="C1" workbookViewId="0">
      <pane ySplit="1" topLeftCell="A2" activePane="bottomLeft" state="frozen"/>
      <selection/>
      <selection pane="bottomLeft" activeCell="C9" sqref="C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8" customHeight="1" spans="10:10">
      <c r="J2" s="52" t="s">
        <v>263</v>
      </c>
    </row>
    <row r="3" ht="39.75" customHeight="1" spans="1:10">
      <c r="A3" s="115" t="str">
        <f>"2025"&amp;"年部门项目支出绩效目标表"</f>
        <v>2025年部门项目支出绩效目标表</v>
      </c>
      <c r="B3" s="53"/>
      <c r="C3" s="53"/>
      <c r="D3" s="53"/>
      <c r="E3" s="53"/>
      <c r="F3" s="116"/>
      <c r="G3" s="53"/>
      <c r="H3" s="116"/>
      <c r="I3" s="116"/>
      <c r="J3" s="53"/>
    </row>
    <row r="4" ht="17.25" customHeight="1" spans="1:1">
      <c r="A4" s="54" t="str">
        <f>"单位名称："&amp;"昆明市东川区畜牧科技推广站"</f>
        <v>单位名称：昆明市东川区畜牧科技推广站</v>
      </c>
    </row>
    <row r="5" ht="44.25" customHeight="1" spans="1:10">
      <c r="A5" s="117" t="s">
        <v>177</v>
      </c>
      <c r="B5" s="117" t="s">
        <v>264</v>
      </c>
      <c r="C5" s="117" t="s">
        <v>265</v>
      </c>
      <c r="D5" s="117" t="s">
        <v>266</v>
      </c>
      <c r="E5" s="117" t="s">
        <v>267</v>
      </c>
      <c r="F5" s="118" t="s">
        <v>268</v>
      </c>
      <c r="G5" s="117" t="s">
        <v>269</v>
      </c>
      <c r="H5" s="118" t="s">
        <v>270</v>
      </c>
      <c r="I5" s="118" t="s">
        <v>271</v>
      </c>
      <c r="J5" s="117" t="s">
        <v>272</v>
      </c>
    </row>
    <row r="6" ht="18.75" customHeight="1" spans="1:10">
      <c r="A6" s="186">
        <v>1</v>
      </c>
      <c r="B6" s="186">
        <v>2</v>
      </c>
      <c r="C6" s="186">
        <v>3</v>
      </c>
      <c r="D6" s="186">
        <v>4</v>
      </c>
      <c r="E6" s="186">
        <v>5</v>
      </c>
      <c r="F6" s="86">
        <v>6</v>
      </c>
      <c r="G6" s="186">
        <v>7</v>
      </c>
      <c r="H6" s="86">
        <v>8</v>
      </c>
      <c r="I6" s="86">
        <v>9</v>
      </c>
      <c r="J6" s="186">
        <v>10</v>
      </c>
    </row>
    <row r="7" ht="42" customHeight="1" spans="1:10">
      <c r="A7" s="80"/>
      <c r="B7" s="119"/>
      <c r="C7" s="119"/>
      <c r="D7" s="119"/>
      <c r="E7" s="104"/>
      <c r="F7" s="120"/>
      <c r="G7" s="104"/>
      <c r="H7" s="120"/>
      <c r="I7" s="120"/>
      <c r="J7" s="104"/>
    </row>
    <row r="8" ht="42" customHeight="1" spans="1:10">
      <c r="A8" s="80"/>
      <c r="B8" s="70"/>
      <c r="C8" s="70"/>
      <c r="D8" s="70"/>
      <c r="E8" s="80"/>
      <c r="F8" s="70"/>
      <c r="G8" s="80"/>
      <c r="H8" s="70"/>
      <c r="I8" s="70"/>
      <c r="J8" s="80"/>
    </row>
    <row r="9" customHeight="1" spans="3:5">
      <c r="C9" s="121" t="s">
        <v>273</v>
      </c>
      <c r="D9" s="122"/>
      <c r="E9" s="122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2025-05-12T06:31:00Z</dcterms:created>
  <dcterms:modified xsi:type="dcterms:W3CDTF">2025-05-12T06:34:36Z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006C1577981F4667B58769A0C225915A_13</vt:lpwstr>
  </property>
  <property fmtid="{D5CDD505-2E9C-101B-9397-08002B2CF9AE}" pid="3" name="KSOProductBuildVer">
    <vt:lpwstr>2052-12.8.2.18205</vt:lpwstr>
  </property>
</Properties>
</file>