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<sst xmlns="http://schemas.openxmlformats.org/spreadsheetml/2006/main" count="1006" uniqueCount="420">
  <si>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</si>
  <si>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</si>
  <si>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</si>
  <si>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</si>
  <si>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</si>
  <si>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</si>
  <si>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</si>
  <si>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</si>
  <si>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</si>
  <si>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</si>
  <si>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</si>
  <si>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</si>
  <si>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</si>
  <si>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</si>
  <si>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</si>
  <si>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</si>
  <si>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</si>
  <si>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</si>
  <si>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</si>
  <si>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</si>
  <si>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</si>
  <si>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</si>
  <si>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</si>
  <si>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</si>
  <si>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</si>
  <si>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</si>
  <si>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</si>
  <si>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</si>
  <si>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</si>
  <si>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</si>
  <si>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</si>
  <si>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</si>
  <si>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</si>
  <si>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</si>
  <si>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</si>
  <si>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</si>
  <si>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</si>
  <si>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</si>
  <si>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</si>
  <si>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</si>
  <si>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</si>
  <si>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</si>
  <si>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</si>
  <si>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</si>
  <si>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</si>
  <si>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</si>
  <si>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</si>
  <si>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</si>
  <si>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</si>
  <si>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</si>
  <si>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</si>
  <si>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</si>
  <si>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</si>
  <si>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</si>
  <si>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</si>
  <si>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</si>
  <si>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</si>
  <si>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</si>
  <si>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</si>
  <si>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</si>
  <si>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</si>
  <si>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</si>
  <si>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</si>
  <si>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</si>
  <si>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</si>
  <si>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</si>
  <si>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</si>
  <si>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</si>
  <si>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</si>
  <si>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125016</t>
  </si>
  <si>
    <t>昆明市东川区动物疫病预防控制中心</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</si>
  <si>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</si>
  <si>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</si>
  <si>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</si>
  <si>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</si>
  <si>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</si>
  <si>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</si>
  <si>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</si>
  <si>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</si>
  <si>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</si>
  <si>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</si>
  <si>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</si>
  <si>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</si>
  <si>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</si>
  <si>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</si>
  <si>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</si>
  <si>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</si>
  <si>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</si>
  <si>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</si>
  <si>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</si>
  <si>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</si>
  <si>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</si>
  <si>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</si>
  <si>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</si>
  <si>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</si>
  <si>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</si>
  <si>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</si>
  <si>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</si>
  <si>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</si>
  <si>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</si>
  <si>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</si>
  <si>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</si>
  <si>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</si>
  <si>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</si>
  <si>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</si>
  <si>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</si>
  <si>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</si>
  <si>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</si>
  <si>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</si>
  <si>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</si>
  <si>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</si>
  <si>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</si>
  <si>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</si>
  <si>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</si>
  <si>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</si>
  <si>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</si>
  <si>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</si>
  <si>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</si>
  <si>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</si>
  <si>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</si>
  <si>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</si>
  <si>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</si>
  <si>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</si>
  <si>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</si>
  <si>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</si>
  <si>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</si>
  <si>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</si>
  <si>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</si>
  <si>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</si>
  <si>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</si>
  <si>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</si>
  <si>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</si>
  <si>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</si>
  <si>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</si>
  <si>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</si>
  <si>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</si>
  <si>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</si>
  <si>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</si>
  <si>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</si>
  <si>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</si>
  <si>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</si>
  <si>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</si>
  <si>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</si>
  <si>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</si>
  <si>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</si>
  <si>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</si>
  <si>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</si>
  <si>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</si>
  <si>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</si>
  <si>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</si>
  <si>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</si>
  <si>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</si>
  <si>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</si>
  <si>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</si>
  <si>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</si>
  <si>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</si>
  <si>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</si>
  <si>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</si>
  <si>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</si>
  <si>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</si>
  <si>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</si>
  <si>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</si>
  <si>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</si>
  <si>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</si>
  <si>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</si>
  <si>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</si>
  <si>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</si>
  <si>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</si>
  <si>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</si>
  <si>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</si>
  <si>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</si>
  <si>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</si>
  <si>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</si>
  <si>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</si>
  <si>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</si>
  <si>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</si>
  <si>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</si>
  <si>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</si>
  <si>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</si>
  <si>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</si>
  <si>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</si>
  <si>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</si>
  <si>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</si>
  <si>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</si>
  <si>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</si>
  <si>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</si>
  <si>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</si>
  <si>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</si>
  <si>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</si>
  <si>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</si>
  <si>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</si>
  <si>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</si>
  <si>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</si>
  <si>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昆明市东川区农业农村局</t>
  </si>
  <si>
    <t>530113210000000004079</t>
  </si>
  <si>
    <t>事业人员工资支出</t>
  </si>
  <si>
    <t>30101</t>
  </si>
  <si>
    <t>基本工资</t>
  </si>
  <si>
    <t>30102</t>
  </si>
  <si>
    <t>津贴补贴</t>
  </si>
  <si>
    <t>30103</t>
  </si>
  <si>
    <t>奖金</t>
  </si>
  <si>
    <t>30107</t>
  </si>
  <si>
    <t>绩效工资</t>
  </si>
  <si>
    <t>530113210000000004080</t>
  </si>
  <si>
    <t>社会保障缴费</t>
  </si>
  <si>
    <t>30108</t>
  </si>
  <si>
    <t>机关事业单位基本养老保险缴费</t>
  </si>
  <si>
    <t>30110</t>
  </si>
  <si>
    <t>职工基本医疗保险缴费</t>
  </si>
  <si>
    <t>30111</t>
  </si>
  <si>
    <t>公务员医疗补助缴费</t>
  </si>
  <si>
    <t>30112</t>
  </si>
  <si>
    <t>其他社会保障缴费</t>
  </si>
  <si>
    <t>530113210000000004081</t>
  </si>
  <si>
    <t>30113</t>
  </si>
  <si>
    <t>530113210000000004084</t>
  </si>
  <si>
    <t>30217</t>
  </si>
  <si>
    <t>530113210000000004086</t>
  </si>
  <si>
    <t>工会经费</t>
  </si>
  <si>
    <t>30228</t>
  </si>
  <si>
    <t>530113210000000004087</t>
  </si>
  <si>
    <t>离退休公用经费</t>
  </si>
  <si>
    <t>30299</t>
  </si>
  <si>
    <t>其他商品和服务支出</t>
  </si>
  <si>
    <t>530113210000000004089</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</si>
  <si>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</si>
  <si>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</si>
  <si>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</si>
  <si>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</si>
  <si>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</si>
  <si>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</si>
  <si>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</si>
  <si>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</si>
  <si>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</si>
  <si>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</si>
  <si>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</si>
  <si>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</si>
  <si>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</si>
  <si>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</si>
  <si>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</si>
  <si>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</si>
  <si>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</si>
  <si>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</si>
  <si>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</si>
  <si>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530113221100000308991</t>
  </si>
  <si>
    <t>离退休生活补助</t>
  </si>
  <si>
    <t>30305</t>
  </si>
  <si>
    <t>生活补助</t>
  </si>
  <si>
    <t>530113231100001522204</t>
  </si>
  <si>
    <t>事业人员绩效奖励</t>
  </si>
  <si>
    <t>530113241100002204655</t>
  </si>
  <si>
    <t>公车购置及运维费</t>
  </si>
  <si>
    <t>30231</t>
  </si>
  <si>
    <t>公务用车运行维护费</t>
  </si>
  <si>
    <t>05-1表</t>
  </si>
  <si>
    <t>项目分类</t>
  </si>
  <si>
    <t>项目单位</t>
  </si>
  <si>
    <t>经济科目编码</t>
  </si>
  <si>
    <t>经济科目名称</t>
  </si>
  <si>
    <t>本年拨款</t>
  </si>
  <si>
    <t>其中：本次下达</t>
  </si>
  <si>
    <t>备注：昆明市东川区动物疫病预防控制中心2025年无部门项目支出绩效目标支持情况，此表无数据。</t>
  </si>
  <si>
    <t>05-2表</t>
  </si>
  <si>
    <t>项目年度绩效目标</t>
  </si>
  <si>
    <t>一级指标</t>
  </si>
  <si>
    <t>二级指标</t>
  </si>
  <si>
    <t>三级指标</t>
  </si>
  <si>
    <t>指标性质</t>
  </si>
  <si>
    <t>指标值</t>
  </si>
  <si>
    <t>度量单位</t>
  </si>
  <si>
    <t>指标属性</t>
  </si>
  <si>
    <t>指标内容</t>
  </si>
  <si>
    <t>备注：昆明市东川区动物疫病预防控制中心2025年无部门项目支出绩效目标表支持情况，此表无数据。</t>
  </si>
  <si>
    <t>06表</t>
  </si>
  <si>
    <t>政府性基金预算支出预算表</t>
  </si>
  <si>
    <t>单位名称：昆明市东川区动物疫病预防控制中心</t>
  </si>
  <si>
    <t>单位名称：昆明市发展和改革委员会</t>
  </si>
  <si>
    <t>政府性基金预算支出</t>
  </si>
  <si>
    <t>备注：昆明市东川区动物疫病预防控制中心2025年无政府性基金预算支出情况，此表无数据。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</si>
  <si>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</si>
  <si>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</si>
  <si>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</si>
  <si>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</si>
  <si>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</si>
  <si>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</si>
  <si>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</si>
  <si>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</si>
  <si>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</si>
  <si>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</si>
  <si>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</si>
  <si>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车辆维修和油费</t>
  </si>
  <si>
    <t>车辆维修和保养服务</t>
  </si>
  <si>
    <t>元</t>
  </si>
  <si>
    <t>车辆保险</t>
  </si>
  <si>
    <t>机动车保险服务</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</si>
  <si>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</si>
  <si>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</si>
  <si>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</si>
  <si>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</si>
  <si>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</si>
  <si>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</si>
  <si>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</si>
  <si>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</si>
  <si>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备注：昆明市东川区动物疫病预防控制中心2025年无政府购买服务预算支出情况，此表无数据。</t>
  </si>
  <si>
    <t>09-1表</t>
  </si>
  <si>
    <t>单位名称（项目）</t>
  </si>
  <si>
    <t>地区</t>
  </si>
  <si>
    <t>备注：昆明市东川区动物疫病预防控制中心2025年无对下转移支付预算支出情况，此表无数据。</t>
  </si>
  <si>
    <t>09-2表</t>
  </si>
  <si>
    <t>备注：昆明市东川区动物疫病预防控制中心2025年无对下转移支付情况，此表无数据。</t>
  </si>
  <si>
    <t xml:space="preserve">10表
</t>
  </si>
  <si>
    <t>资产类别</t>
  </si>
  <si>
    <t>资产分类代码.名称</t>
  </si>
  <si>
    <t>资产名称</t>
  </si>
  <si>
    <t>计量单位</t>
  </si>
  <si>
    <t>财政部门批复数（元）</t>
  </si>
  <si>
    <t>单价</t>
  </si>
  <si>
    <t>金额</t>
  </si>
  <si>
    <t>备注：昆明市东川区动物疫病预防控制中心2025年无部门新增资产配置情况，此表无数据。</t>
  </si>
  <si>
    <t>11表</t>
  </si>
  <si>
    <t>上级补助</t>
  </si>
  <si>
    <t>注：昆明市东川区动物疫病预防控制中心2025年无上级补助项目支出预算情况，此表无数据。</t>
  </si>
  <si>
    <t>12表</t>
  </si>
  <si>
    <t>项目级次</t>
  </si>
  <si>
    <t/>
  </si>
  <si>
    <t>注：昆明市东川区动物疫病预防控制中心2025年无部门项目中期规划支出情况，此表无数据。</t>
  </si>
  <si>
    <t>13表</t>
  </si>
  <si>
    <t xml:space="preserve"> 2025年部门整体支出绩效目标表</t>
  </si>
  <si>
    <t>部门编码</t>
  </si>
  <si>
    <t>部门名称</t>
  </si>
  <si>
    <t>内容</t>
  </si>
  <si>
    <t>说明</t>
  </si>
  <si>
    <t>部门总体目标</t>
  </si>
  <si>
    <t>部门职责</t>
  </si>
  <si>
    <t xml:space="preserve"> 结合东川实际情况，制定重大动物疫病防控技术方案，根据方案及时有效、有序应对和处置疫情，最大限度减轻突发疫情对东川区畜牧业及公众健康造成的危害，保持畜牧业持续健康发展，保障公众健康安全。做好重大动物疫病的监测、预警、预报、实验室诊断、流行病学调查和强制免疫用疫苗的储备、组织和发放工作。</t>
  </si>
  <si>
    <t>根据三定方案归纳</t>
  </si>
  <si>
    <t>1.完成春、秋两季重大动物疫病强制免疫防疫工作，全年应免密度达100%。
2.完成春、秋两季动物疫病强制免疫抗体监测工作，免疫抗体合格率保持在70%以上。
3.完成全区范围内突发疫病的诊断、治疗、处置、消毒及流行病学调查，发生病情时扑灭疫情，严防疫病扩散传播。及时开展疫病流行病学调查与处置工作，查明病因及时治疗、消毒，严防疫病流行及扩散。
4.完成全年专项病种的流行病学调查监测采样工作；
5.完成应急物资储备工作；
6.饲料及饲料添加剂监管情况；按照局行政委托的事宜，区动物疫控中心对全区的饲料经营户及饲料添加剂生产企业开展资质及生产资质备案、产品质量及安全生产检查工作。</t>
  </si>
  <si>
    <t>根据部门职责，中长期规划，各级党委，各级政府要求归纳</t>
  </si>
  <si>
    <t>部门年度目标</t>
  </si>
  <si>
    <t>一、继续做好全区重大动物疫病防控工作；二、做好全区动物疫病采样监测工作；三、做好全区饲料监管工作。</t>
  </si>
  <si>
    <t>部门年度重点工作任务对应的目标或措施预计的产出和效果，每项工作任务都有明确的一项或几项目标。</t>
  </si>
  <si>
    <t>二、部门年度重点工作任务</t>
  </si>
  <si>
    <t>部门职能职责</t>
  </si>
  <si>
    <t>主要内容</t>
  </si>
  <si>
    <t>预算申报金额（元）</t>
  </si>
  <si>
    <t>总额</t>
  </si>
  <si>
    <t>财政拨款</t>
  </si>
  <si>
    <t>其他资金</t>
  </si>
  <si>
    <t>做好重大动物疫病的监测、预警、预报、实验室诊断、流行病学调查和强制免疫用疫苗的储备、组织和发放工作。</t>
  </si>
  <si>
    <t>1.完成春、秋两季重大动物疫病强制免疫防疫工作，全年应免密度达100%。
2.完成春、秋两季动物疫病强制免疫抗体监测工作，免疫抗体合格率保持在70%以上。
3.完成全区范围内突发疫病的诊断、治疗、处置、消毒及流行病学调查，发生病情时扑灭疫情，严防疫病扩散传播。及时开展疫病流行病学调查与处置工作，查明病因及时治疗、消毒，严防疫病流行及扩散。
4.完成全年专项病种的流行病学调查监测采样工作；
5.完成应急物资储备工作；
6.饲料及饲料添加剂监管情况；按照局行政委托的事宜，区动物疫控中心对全区饲料经营户及饲料添加剂生产企业开展经资质及生产资质备案、产品质量及安全生产检查工作。</t>
  </si>
  <si>
    <t>三、部门整体支出绩效指标</t>
  </si>
  <si>
    <t>绩效指标</t>
  </si>
  <si>
    <t>评（扣）分标准</t>
  </si>
  <si>
    <t>绩效指标设定依据及指标值数据来源</t>
  </si>
  <si>
    <t xml:space="preserve">二级指标 </t>
  </si>
  <si>
    <t>产出指标</t>
  </si>
  <si>
    <t>数量指标</t>
  </si>
  <si>
    <t>全年申报基本支出的在职及离退休人数</t>
  </si>
  <si>
    <t>&gt;=</t>
  </si>
  <si>
    <t>人</t>
  </si>
  <si>
    <t>定量指标</t>
  </si>
  <si>
    <t>20分，全部完成得满分，未完成按权重扣分</t>
  </si>
  <si>
    <t>本单位在职及退休人员21人以上基本支出</t>
  </si>
  <si>
    <t>录入预算在职和退休人员数</t>
  </si>
  <si>
    <t>完成全区强制免疫病种疫苗下发</t>
  </si>
  <si>
    <t>=</t>
  </si>
  <si>
    <t>次</t>
  </si>
  <si>
    <t>10分，全部完成得满分，未完成按权重扣分</t>
  </si>
  <si>
    <t>按照春秋防工作方案发放配送各乡镇疫苗</t>
  </si>
  <si>
    <t>根据各乡镇上报免疫需求数计算下发</t>
  </si>
  <si>
    <t>完成春、秋两季重大动物疫病强制免疫防疫工作</t>
  </si>
  <si>
    <t>100</t>
  </si>
  <si>
    <t>%</t>
  </si>
  <si>
    <t>10分，全部完成得10分，未完成按权重扣分</t>
  </si>
  <si>
    <t>保持全区春秋两防应免群体免疫密度均在100%。</t>
  </si>
  <si>
    <t>根据存栏量应免数计算</t>
  </si>
  <si>
    <t>完成春、秋两季动物疫病强制免疫抗体监测工作</t>
  </si>
  <si>
    <t>据抗体监测结果，免疫抗体合格率70%以上</t>
  </si>
  <si>
    <t>春秋防强制免疫抗体监测实验结果</t>
  </si>
  <si>
    <t>及时开展疫病流行病学调查与处置工作，查明病因及时治疗、消毒，严防疫病流行及扩散。</t>
  </si>
  <si>
    <t>5分，全部完成得5分，未完成按权重扣分</t>
  </si>
  <si>
    <t>100%完成疑似重大动物疫病流行病学调查及处置</t>
  </si>
  <si>
    <t>根据各乡镇及养殖企业上报或举报执行</t>
  </si>
  <si>
    <t>完成应急物资及时储备工作</t>
  </si>
  <si>
    <t>批</t>
  </si>
  <si>
    <t>5分，全部完成得满分，未完成按权重扣分</t>
  </si>
  <si>
    <t>保证全区防疫员及本单位应急防疫物资</t>
  </si>
  <si>
    <t>根据防疫工作和疫情工作发放</t>
  </si>
  <si>
    <t>完成全区饲料经营户及1饲料添加剂生产企业开展经资质及生产资质备案、产品质量及安全生产检查工作。</t>
  </si>
  <si>
    <t>按照农业局委托执法方案对饲料进行监管</t>
  </si>
  <si>
    <t>按照方案进行抽检</t>
  </si>
  <si>
    <t>质量指标</t>
  </si>
  <si>
    <t>各项工作完成率</t>
  </si>
  <si>
    <t>95</t>
  </si>
  <si>
    <t>按要求完成各项工作</t>
  </si>
  <si>
    <t>根据单位2025年度工作方案完成各项工作</t>
  </si>
  <si>
    <t>时效指标</t>
  </si>
  <si>
    <t>各项工作完成时间</t>
  </si>
  <si>
    <t>年</t>
  </si>
  <si>
    <t>2025年度内完成各项年度工作指标</t>
  </si>
  <si>
    <t>成本指标</t>
  </si>
  <si>
    <t>全年一般公共预算支出</t>
  </si>
  <si>
    <t>全年一般公共预算支出预算申报二上数据</t>
  </si>
  <si>
    <t>预算申报二上数据</t>
  </si>
  <si>
    <t>效益指标</t>
  </si>
  <si>
    <t>经济效益</t>
  </si>
  <si>
    <t>力争控制疫病发生发展，减少疫病死亡，少死即增收。</t>
  </si>
  <si>
    <t>全年不发生规模性疫情事件</t>
  </si>
  <si>
    <t>全区疫情通报情况</t>
  </si>
  <si>
    <t>社会效益</t>
  </si>
  <si>
    <t xml:space="preserve"> 有效落实动物疫病强制免疫注射、预警预报监测、控制和扑灭动物疫病及人畜共患病，减少疫病发病率，降低畜禽死亡率，向社会提供大量畜产品，改善和丰富城乡人民的物质生活，体现良好的社会效益。</t>
  </si>
  <si>
    <t>90</t>
  </si>
  <si>
    <t>结合单位总体目标完成</t>
  </si>
  <si>
    <t>减少疫病发病率，降低畜禽死亡率，是保障养殖企业（户）创收的一项行之有效措施；是推进社会主义新农村建设、实现农民增收致富、全面建成小康社会的重要途径。</t>
  </si>
  <si>
    <t>满意度指标</t>
  </si>
  <si>
    <t>服务对象满意度</t>
  </si>
  <si>
    <t>社会公众或服务对象满意度</t>
  </si>
  <si>
    <t>社会公众或服务对象是指部门（单位）履行职责而影响到的部门、群体或个人，一般采取社会调查的方式</t>
  </si>
  <si>
    <t>问卷调查参照财政部部门整体支出绩效评价共性指标体系框架</t>
  </si>
</sst>
</file>

<file path=xl/styles.xml><?xml version="1.0" encoding="utf-8"?>
<styleSheet xmlns="http://schemas.openxmlformats.org/spreadsheetml/2006/main">
  <numFmts count="10">
    <numFmt numFmtId="176" formatCode="yyyy/mm/dd"/>
    <numFmt numFmtId="177" formatCode="0.00_ "/>
    <numFmt numFmtId="178" formatCode="yyyy/mm/dd\ hh:mm:ss"/>
    <numFmt numFmtId="179" formatCode="#,##0.00;\-#,##0.00;;@"/>
    <numFmt numFmtId="180" formatCode="hh:mm:ss"/>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81" formatCode="#,##0;\-#,##0;;@"/>
  </numFmts>
  <fonts count="42">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sz val="9"/>
      <color indexed="8"/>
      <name val="宋体"/>
      <charset val="134"/>
    </font>
    <font>
      <b/>
      <sz val="11"/>
      <color rgb="FF000000"/>
      <name val="宋体"/>
      <charset val="134"/>
    </font>
    <font>
      <sz val="9"/>
      <name val="宋体"/>
      <charset val="134"/>
    </font>
    <font>
      <sz val="12"/>
      <color rgb="FF000000"/>
      <name val="宋体"/>
      <charset val="134"/>
    </font>
    <font>
      <b/>
      <sz val="23"/>
      <color rgb="FF000000"/>
      <name val="宋体"/>
      <charset val="134"/>
    </font>
    <font>
      <sz val="1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DBEEF4"/>
        <bgColor rgb="FF000000"/>
      </patternFill>
    </fill>
    <fill>
      <patternFill patternType="solid">
        <fgColor theme="5" tint="0.799981688894314"/>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rgb="FFF2F2F2"/>
        <bgColor indexed="64"/>
      </patternFill>
    </fill>
    <fill>
      <patternFill patternType="solid">
        <fgColor theme="4" tint="0.599993896298105"/>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0">
    <xf numFmtId="0" fontId="0" fillId="0" borderId="0"/>
    <xf numFmtId="42" fontId="0" fillId="0" borderId="0" applyFont="0" applyFill="0" applyBorder="0" applyAlignment="0" applyProtection="0">
      <alignment vertical="center"/>
    </xf>
    <xf numFmtId="0" fontId="23" fillId="17" borderId="0" applyNumberFormat="0" applyBorder="0" applyAlignment="0" applyProtection="0">
      <alignment vertical="center"/>
    </xf>
    <xf numFmtId="0" fontId="34" fillId="11"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8" fillId="0" borderId="1">
      <alignment horizontal="right" vertical="center"/>
    </xf>
    <xf numFmtId="0" fontId="23" fillId="16"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39" fillId="20"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176" fontId="8" fillId="0" borderId="1">
      <alignment horizontal="right" vertical="center"/>
    </xf>
    <xf numFmtId="0" fontId="26" fillId="0" borderId="0" applyNumberFormat="0" applyFill="0" applyBorder="0" applyAlignment="0" applyProtection="0">
      <alignment vertical="center"/>
    </xf>
    <xf numFmtId="0" fontId="0" fillId="8" borderId="18" applyNumberFormat="0" applyFont="0" applyAlignment="0" applyProtection="0">
      <alignment vertical="center"/>
    </xf>
    <xf numFmtId="0" fontId="39" fillId="22" borderId="0" applyNumberFormat="0" applyBorder="0" applyAlignment="0" applyProtection="0">
      <alignment vertical="center"/>
    </xf>
    <xf numFmtId="0" fontId="2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17" applyNumberFormat="0" applyFill="0" applyAlignment="0" applyProtection="0">
      <alignment vertical="center"/>
    </xf>
    <xf numFmtId="0" fontId="37" fillId="0" borderId="17" applyNumberFormat="0" applyFill="0" applyAlignment="0" applyProtection="0">
      <alignment vertical="center"/>
    </xf>
    <xf numFmtId="0" fontId="39" fillId="24" borderId="0" applyNumberFormat="0" applyBorder="0" applyAlignment="0" applyProtection="0">
      <alignment vertical="center"/>
    </xf>
    <xf numFmtId="0" fontId="25" fillId="0" borderId="21" applyNumberFormat="0" applyFill="0" applyAlignment="0" applyProtection="0">
      <alignment vertical="center"/>
    </xf>
    <xf numFmtId="0" fontId="39" fillId="26" borderId="0" applyNumberFormat="0" applyBorder="0" applyAlignment="0" applyProtection="0">
      <alignment vertical="center"/>
    </xf>
    <xf numFmtId="0" fontId="31" fillId="9" borderId="20" applyNumberFormat="0" applyAlignment="0" applyProtection="0">
      <alignment vertical="center"/>
    </xf>
    <xf numFmtId="0" fontId="36" fillId="9" borderId="22" applyNumberFormat="0" applyAlignment="0" applyProtection="0">
      <alignment vertical="center"/>
    </xf>
    <xf numFmtId="0" fontId="28" fillId="7" borderId="16" applyNumberFormat="0" applyAlignment="0" applyProtection="0">
      <alignment vertical="center"/>
    </xf>
    <xf numFmtId="0" fontId="23" fillId="15" borderId="0" applyNumberFormat="0" applyBorder="0" applyAlignment="0" applyProtection="0">
      <alignment vertical="center"/>
    </xf>
    <xf numFmtId="0" fontId="39" fillId="19" borderId="0" applyNumberFormat="0" applyBorder="0" applyAlignment="0" applyProtection="0">
      <alignment vertical="center"/>
    </xf>
    <xf numFmtId="0" fontId="35" fillId="0" borderId="23" applyNumberFormat="0" applyFill="0" applyAlignment="0" applyProtection="0">
      <alignment vertical="center"/>
    </xf>
    <xf numFmtId="0" fontId="30" fillId="0" borderId="19" applyNumberFormat="0" applyFill="0" applyAlignment="0" applyProtection="0">
      <alignment vertical="center"/>
    </xf>
    <xf numFmtId="0" fontId="41" fillId="27" borderId="0" applyNumberFormat="0" applyBorder="0" applyAlignment="0" applyProtection="0">
      <alignment vertical="center"/>
    </xf>
    <xf numFmtId="0" fontId="40" fillId="13" borderId="0" applyNumberFormat="0" applyBorder="0" applyAlignment="0" applyProtection="0">
      <alignment vertical="center"/>
    </xf>
    <xf numFmtId="10" fontId="8" fillId="0" borderId="1">
      <alignment horizontal="right" vertical="center"/>
    </xf>
    <xf numFmtId="0" fontId="23" fillId="14" borderId="0" applyNumberFormat="0" applyBorder="0" applyAlignment="0" applyProtection="0">
      <alignment vertical="center"/>
    </xf>
    <xf numFmtId="0" fontId="39" fillId="29" borderId="0" applyNumberFormat="0" applyBorder="0" applyAlignment="0" applyProtection="0">
      <alignment vertical="center"/>
    </xf>
    <xf numFmtId="0" fontId="23" fillId="28"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18" borderId="0" applyNumberFormat="0" applyBorder="0" applyAlignment="0" applyProtection="0">
      <alignment vertical="center"/>
    </xf>
    <xf numFmtId="0" fontId="39" fillId="12" borderId="0" applyNumberFormat="0" applyBorder="0" applyAlignment="0" applyProtection="0">
      <alignment vertical="center"/>
    </xf>
    <xf numFmtId="0" fontId="39" fillId="32" borderId="0" applyNumberFormat="0" applyBorder="0" applyAlignment="0" applyProtection="0">
      <alignment vertical="center"/>
    </xf>
    <xf numFmtId="0" fontId="23" fillId="31" borderId="0" applyNumberFormat="0" applyBorder="0" applyAlignment="0" applyProtection="0">
      <alignment vertical="center"/>
    </xf>
    <xf numFmtId="0" fontId="23" fillId="35" borderId="0" applyNumberFormat="0" applyBorder="0" applyAlignment="0" applyProtection="0">
      <alignment vertical="center"/>
    </xf>
    <xf numFmtId="0" fontId="39" fillId="23" borderId="0" applyNumberFormat="0" applyBorder="0" applyAlignment="0" applyProtection="0">
      <alignment vertical="center"/>
    </xf>
    <xf numFmtId="0" fontId="23" fillId="34" borderId="0" applyNumberFormat="0" applyBorder="0" applyAlignment="0" applyProtection="0">
      <alignment vertical="center"/>
    </xf>
    <xf numFmtId="0" fontId="39" fillId="21" borderId="0" applyNumberFormat="0" applyBorder="0" applyAlignment="0" applyProtection="0">
      <alignment vertical="center"/>
    </xf>
    <xf numFmtId="0" fontId="39" fillId="33" borderId="0" applyNumberFormat="0" applyBorder="0" applyAlignment="0" applyProtection="0">
      <alignment vertical="center"/>
    </xf>
    <xf numFmtId="0" fontId="23" fillId="30" borderId="0" applyNumberFormat="0" applyBorder="0" applyAlignment="0" applyProtection="0">
      <alignment vertical="center"/>
    </xf>
    <xf numFmtId="0" fontId="39" fillId="25" borderId="0" applyNumberFormat="0" applyBorder="0" applyAlignment="0" applyProtection="0">
      <alignment vertical="center"/>
    </xf>
    <xf numFmtId="179" fontId="8" fillId="0" borderId="1">
      <alignment horizontal="right" vertical="center"/>
    </xf>
    <xf numFmtId="49" fontId="8" fillId="0" borderId="1">
      <alignment horizontal="left" vertical="center" wrapText="1"/>
    </xf>
    <xf numFmtId="179" fontId="8" fillId="0" borderId="1">
      <alignment horizontal="right" vertical="center"/>
    </xf>
    <xf numFmtId="180" fontId="8" fillId="0" borderId="1">
      <alignment horizontal="right" vertical="center"/>
    </xf>
    <xf numFmtId="181" fontId="8" fillId="0" borderId="1">
      <alignment horizontal="right" vertical="center"/>
    </xf>
    <xf numFmtId="0" fontId="11" fillId="0" borderId="0"/>
    <xf numFmtId="0" fontId="11" fillId="0" borderId="0"/>
    <xf numFmtId="0" fontId="8" fillId="0" borderId="0">
      <alignment vertical="top"/>
      <protection locked="0"/>
    </xf>
  </cellStyleXfs>
  <cellXfs count="274">
    <xf numFmtId="0" fontId="0" fillId="0" borderId="0" xfId="0" applyFont="1" applyBorder="1"/>
    <xf numFmtId="0" fontId="0" fillId="0" borderId="0" xfId="0" applyFill="1" applyBorder="1" applyAlignment="1" applyProtection="1">
      <alignment vertical="center"/>
    </xf>
    <xf numFmtId="0" fontId="1" fillId="2" borderId="0" xfId="0" applyFont="1" applyFill="1" applyBorder="1" applyAlignment="1" applyProtection="1">
      <alignment horizontal="center" vertical="center"/>
    </xf>
    <xf numFmtId="0" fontId="1" fillId="3" borderId="0" xfId="59" applyFont="1" applyFill="1" applyBorder="1" applyAlignment="1" applyProtection="1">
      <alignment horizontal="center" vertical="center"/>
    </xf>
    <xf numFmtId="0" fontId="1" fillId="4" borderId="0" xfId="59" applyFont="1" applyFill="1" applyBorder="1" applyAlignment="1" applyProtection="1">
      <alignment horizontal="center" vertical="center"/>
    </xf>
    <xf numFmtId="0" fontId="2" fillId="3" borderId="0" xfId="59" applyFont="1" applyFill="1" applyBorder="1" applyAlignment="1" applyProtection="1">
      <alignment horizontal="left" vertical="center" wrapText="1"/>
    </xf>
    <xf numFmtId="0" fontId="1" fillId="3" borderId="0" xfId="59" applyFont="1" applyFill="1" applyBorder="1" applyAlignment="1" applyProtection="1">
      <alignment horizontal="left" vertical="center" wrapText="1"/>
    </xf>
    <xf numFmtId="0" fontId="1" fillId="3" borderId="0" xfId="59" applyFont="1" applyFill="1" applyBorder="1" applyAlignment="1" applyProtection="1">
      <alignment horizontal="left" vertical="center"/>
    </xf>
    <xf numFmtId="0" fontId="3" fillId="3" borderId="1" xfId="59" applyFont="1" applyFill="1" applyBorder="1" applyAlignment="1" applyProtection="1">
      <alignment horizontal="center" vertical="center"/>
    </xf>
    <xf numFmtId="0" fontId="3" fillId="3" borderId="2" xfId="59" applyFont="1" applyFill="1" applyBorder="1" applyAlignment="1" applyProtection="1">
      <alignment horizontal="left" vertical="center"/>
    </xf>
    <xf numFmtId="0" fontId="4" fillId="3" borderId="3" xfId="59" applyFont="1" applyFill="1" applyBorder="1" applyAlignment="1" applyProtection="1">
      <alignment horizontal="left" vertical="center"/>
    </xf>
    <xf numFmtId="0" fontId="4" fillId="3" borderId="4" xfId="59" applyFont="1" applyFill="1" applyBorder="1" applyAlignment="1" applyProtection="1">
      <alignment horizontal="left" vertical="center"/>
    </xf>
    <xf numFmtId="0" fontId="3" fillId="3" borderId="2" xfId="59" applyFont="1" applyFill="1" applyBorder="1" applyAlignment="1" applyProtection="1">
      <alignment horizontal="center" vertical="center"/>
    </xf>
    <xf numFmtId="0" fontId="3" fillId="3" borderId="3" xfId="59" applyFont="1" applyFill="1" applyBorder="1" applyAlignment="1" applyProtection="1">
      <alignment horizontal="left" vertical="center" wrapText="1"/>
    </xf>
    <xf numFmtId="0" fontId="5" fillId="0" borderId="2" xfId="59" applyFont="1" applyFill="1" applyBorder="1" applyAlignment="1" applyProtection="1">
      <alignment horizontal="center" vertical="center"/>
    </xf>
    <xf numFmtId="0" fontId="5" fillId="0" borderId="3" xfId="59" applyFont="1" applyFill="1" applyBorder="1" applyAlignment="1" applyProtection="1">
      <alignment horizontal="center" vertical="center"/>
    </xf>
    <xf numFmtId="0" fontId="5" fillId="3" borderId="5" xfId="59" applyFont="1" applyFill="1" applyBorder="1" applyAlignment="1" applyProtection="1">
      <alignment horizontal="center" vertical="center"/>
    </xf>
    <xf numFmtId="49" fontId="5" fillId="0" borderId="1" xfId="59" applyNumberFormat="1" applyFont="1" applyFill="1" applyBorder="1" applyAlignment="1" applyProtection="1">
      <alignment horizontal="center" vertical="center" wrapText="1"/>
    </xf>
    <xf numFmtId="49" fontId="2" fillId="0" borderId="2" xfId="59" applyNumberFormat="1" applyFont="1" applyFill="1" applyBorder="1" applyAlignment="1" applyProtection="1">
      <alignment horizontal="left" vertical="center" wrapText="1"/>
    </xf>
    <xf numFmtId="49" fontId="2" fillId="0" borderId="3" xfId="59" applyNumberFormat="1" applyFont="1" applyFill="1" applyBorder="1" applyAlignment="1" applyProtection="1">
      <alignment horizontal="left" vertical="center" wrapText="1"/>
    </xf>
    <xf numFmtId="0" fontId="5" fillId="0" borderId="6" xfId="59"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49" fontId="6" fillId="0" borderId="7"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6" fillId="0" borderId="7" xfId="0" applyNumberFormat="1" applyFont="1" applyFill="1" applyBorder="1" applyAlignment="1" applyProtection="1">
      <alignment horizontal="left" vertical="center" wrapText="1"/>
    </xf>
    <xf numFmtId="0" fontId="7" fillId="0" borderId="2" xfId="59" applyFont="1" applyFill="1" applyBorder="1" applyAlignment="1" applyProtection="1">
      <alignment horizontal="left" vertical="center"/>
    </xf>
    <xf numFmtId="0" fontId="7" fillId="0" borderId="3" xfId="59" applyFont="1" applyFill="1" applyBorder="1" applyAlignment="1" applyProtection="1">
      <alignment horizontal="left" vertical="center"/>
    </xf>
    <xf numFmtId="49" fontId="5" fillId="0" borderId="8" xfId="59" applyNumberFormat="1" applyFont="1" applyFill="1" applyBorder="1" applyAlignment="1" applyProtection="1">
      <alignment horizontal="center" vertical="center" wrapText="1"/>
    </xf>
    <xf numFmtId="49" fontId="5" fillId="0" borderId="9" xfId="59" applyNumberFormat="1" applyFont="1" applyFill="1" applyBorder="1" applyAlignment="1" applyProtection="1">
      <alignment horizontal="center" vertical="center" wrapText="1"/>
    </xf>
    <xf numFmtId="0" fontId="5" fillId="0" borderId="8" xfId="59" applyFont="1" applyFill="1" applyBorder="1" applyAlignment="1" applyProtection="1">
      <alignment horizontal="center" vertical="center"/>
    </xf>
    <xf numFmtId="0" fontId="5" fillId="0" borderId="10" xfId="59" applyFont="1" applyFill="1" applyBorder="1" applyAlignment="1" applyProtection="1">
      <alignment horizontal="center" vertical="center"/>
    </xf>
    <xf numFmtId="0" fontId="5" fillId="0" borderId="9" xfId="59" applyFont="1" applyFill="1" applyBorder="1" applyAlignment="1" applyProtection="1">
      <alignment horizontal="center" vertical="center"/>
    </xf>
    <xf numFmtId="49" fontId="5" fillId="0" borderId="11" xfId="59" applyNumberFormat="1" applyFont="1" applyFill="1" applyBorder="1" applyAlignment="1" applyProtection="1">
      <alignment horizontal="center" vertical="center" wrapText="1"/>
    </xf>
    <xf numFmtId="49" fontId="5" fillId="0" borderId="12" xfId="59" applyNumberFormat="1" applyFont="1" applyFill="1" applyBorder="1" applyAlignment="1" applyProtection="1">
      <alignment horizontal="center" vertical="center" wrapText="1"/>
    </xf>
    <xf numFmtId="0" fontId="5" fillId="0" borderId="11" xfId="59" applyFont="1" applyFill="1" applyBorder="1" applyAlignment="1" applyProtection="1">
      <alignment horizontal="center" vertical="center"/>
    </xf>
    <xf numFmtId="0" fontId="5" fillId="0" borderId="13" xfId="59" applyFont="1" applyFill="1" applyBorder="1" applyAlignment="1" applyProtection="1">
      <alignment horizontal="center" vertical="center"/>
    </xf>
    <xf numFmtId="0" fontId="5" fillId="0" borderId="12" xfId="59" applyFont="1" applyFill="1" applyBorder="1" applyAlignment="1" applyProtection="1">
      <alignment horizontal="center" vertical="center"/>
    </xf>
    <xf numFmtId="0" fontId="2" fillId="0" borderId="2" xfId="59" applyFont="1" applyFill="1" applyBorder="1" applyAlignment="1" applyProtection="1">
      <alignment horizontal="center" vertical="center"/>
    </xf>
    <xf numFmtId="0" fontId="8" fillId="0" borderId="3" xfId="59" applyFont="1" applyFill="1" applyBorder="1" applyAlignment="1" applyProtection="1">
      <alignment horizontal="left" vertical="center"/>
    </xf>
    <xf numFmtId="0" fontId="2" fillId="3" borderId="4" xfId="59" applyFont="1" applyFill="1" applyBorder="1" applyAlignment="1" applyProtection="1">
      <alignment horizontal="left" vertical="center"/>
    </xf>
    <xf numFmtId="0" fontId="2" fillId="0" borderId="1" xfId="59" applyFont="1" applyFill="1" applyBorder="1" applyAlignment="1" applyProtection="1">
      <alignment horizontal="right" vertical="center"/>
      <protection locked="0"/>
    </xf>
    <xf numFmtId="49" fontId="2" fillId="0" borderId="4" xfId="59" applyNumberFormat="1" applyFont="1" applyFill="1" applyBorder="1" applyAlignment="1" applyProtection="1">
      <alignment horizontal="left" vertical="center" wrapText="1"/>
    </xf>
    <xf numFmtId="0" fontId="2" fillId="0" borderId="1" xfId="59" applyFont="1" applyFill="1" applyBorder="1" applyAlignment="1" applyProtection="1">
      <alignment horizontal="center" vertical="center"/>
    </xf>
    <xf numFmtId="0" fontId="7" fillId="0" borderId="8" xfId="59" applyFont="1" applyFill="1" applyBorder="1" applyAlignment="1" applyProtection="1">
      <alignment horizontal="left" vertical="center"/>
    </xf>
    <xf numFmtId="0" fontId="7" fillId="0" borderId="10" xfId="59" applyFont="1" applyFill="1" applyBorder="1" applyAlignment="1" applyProtection="1">
      <alignment horizontal="left" vertical="center"/>
    </xf>
    <xf numFmtId="0" fontId="7" fillId="0" borderId="2" xfId="59" applyFont="1" applyFill="1" applyBorder="1" applyAlignment="1" applyProtection="1">
      <alignment horizontal="center" vertical="center"/>
    </xf>
    <xf numFmtId="0" fontId="7" fillId="0" borderId="3" xfId="59" applyFont="1" applyFill="1" applyBorder="1" applyAlignment="1" applyProtection="1">
      <alignment horizontal="center" vertical="center"/>
    </xf>
    <xf numFmtId="0" fontId="7" fillId="0" borderId="4" xfId="59" applyFont="1" applyFill="1" applyBorder="1" applyAlignment="1" applyProtection="1">
      <alignment horizontal="center" vertical="center"/>
    </xf>
    <xf numFmtId="49" fontId="9" fillId="0" borderId="5" xfId="59" applyNumberFormat="1" applyFont="1" applyFill="1" applyBorder="1" applyAlignment="1" applyProtection="1">
      <alignment horizontal="center" vertical="center" wrapText="1"/>
    </xf>
    <xf numFmtId="49" fontId="9" fillId="0" borderId="1" xfId="59" applyNumberFormat="1" applyFont="1" applyFill="1" applyBorder="1" applyAlignment="1" applyProtection="1">
      <alignment horizontal="center" vertical="center"/>
      <protection locked="0"/>
    </xf>
    <xf numFmtId="49" fontId="9" fillId="0" borderId="1" xfId="59" applyNumberFormat="1" applyFont="1" applyFill="1" applyBorder="1" applyAlignment="1" applyProtection="1">
      <alignment horizontal="center" vertical="center" wrapText="1"/>
      <protection locked="0"/>
    </xf>
    <xf numFmtId="0" fontId="9" fillId="0" borderId="6" xfId="59" applyFont="1" applyFill="1" applyBorder="1" applyAlignment="1" applyProtection="1">
      <alignment horizontal="center" vertical="center"/>
    </xf>
    <xf numFmtId="0" fontId="2" fillId="0" borderId="1" xfId="59" applyFont="1" applyFill="1" applyBorder="1" applyAlignment="1" applyProtection="1">
      <alignment horizontal="center" vertical="center" wrapText="1"/>
      <protection locked="0"/>
    </xf>
    <xf numFmtId="0" fontId="2" fillId="3" borderId="1" xfId="59" applyFont="1" applyFill="1" applyBorder="1" applyAlignment="1" applyProtection="1">
      <alignment horizontal="left" vertical="center" wrapText="1"/>
      <protection locked="0"/>
    </xf>
    <xf numFmtId="0" fontId="2" fillId="0" borderId="6" xfId="59" applyFont="1" applyFill="1" applyBorder="1" applyAlignment="1" applyProtection="1">
      <alignment horizontal="center" vertical="center" wrapText="1"/>
    </xf>
    <xf numFmtId="0" fontId="2" fillId="0" borderId="5" xfId="59" applyFont="1" applyFill="1" applyBorder="1" applyAlignment="1" applyProtection="1">
      <alignment horizontal="center" vertical="center" wrapText="1"/>
    </xf>
    <xf numFmtId="0" fontId="2" fillId="3" borderId="5" xfId="59" applyFont="1" applyFill="1" applyBorder="1" applyAlignment="1" applyProtection="1">
      <alignment horizontal="left" vertical="center" wrapText="1"/>
      <protection locked="0"/>
    </xf>
    <xf numFmtId="0" fontId="2" fillId="0" borderId="5" xfId="59" applyFont="1" applyFill="1" applyBorder="1" applyAlignment="1" applyProtection="1">
      <alignment horizontal="center" vertical="center" wrapText="1"/>
      <protection locked="0"/>
    </xf>
    <xf numFmtId="0" fontId="2" fillId="0" borderId="8" xfId="59" applyFont="1" applyFill="1" applyBorder="1" applyAlignment="1" applyProtection="1">
      <alignment horizontal="center" vertical="center" wrapText="1"/>
      <protection locked="0"/>
    </xf>
    <xf numFmtId="0" fontId="2" fillId="0" borderId="7" xfId="59" applyFont="1" applyFill="1" applyBorder="1" applyAlignment="1" applyProtection="1">
      <alignment horizontal="center" vertical="center" wrapText="1"/>
    </xf>
    <xf numFmtId="0" fontId="2" fillId="3" borderId="1" xfId="59" applyFont="1" applyFill="1" applyBorder="1" applyAlignment="1" applyProtection="1">
      <alignment horizontal="center" vertical="center" wrapText="1"/>
      <protection locked="0"/>
    </xf>
    <xf numFmtId="0" fontId="2" fillId="2" borderId="0" xfId="0" applyFont="1" applyFill="1" applyBorder="1" applyAlignment="1" applyProtection="1">
      <alignment horizontal="right" vertical="center" wrapText="1"/>
    </xf>
    <xf numFmtId="0" fontId="8" fillId="0" borderId="0" xfId="59" applyFont="1" applyFill="1" applyBorder="1" applyAlignment="1" applyProtection="1">
      <alignment horizontal="right" vertical="center" wrapText="1"/>
    </xf>
    <xf numFmtId="0" fontId="5" fillId="0" borderId="4" xfId="59" applyFont="1" applyFill="1" applyBorder="1" applyAlignment="1" applyProtection="1">
      <alignment horizontal="center" vertical="center"/>
    </xf>
    <xf numFmtId="0" fontId="5" fillId="0" borderId="1" xfId="59" applyFont="1" applyFill="1" applyBorder="1" applyAlignment="1" applyProtection="1">
      <alignment horizontal="center" vertical="center"/>
    </xf>
    <xf numFmtId="49" fontId="5" fillId="0" borderId="1" xfId="59" applyNumberFormat="1" applyFont="1" applyFill="1" applyBorder="1" applyAlignment="1" applyProtection="1">
      <alignment vertical="center" wrapText="1"/>
    </xf>
    <xf numFmtId="0" fontId="5" fillId="0" borderId="1" xfId="59" applyFont="1" applyFill="1" applyBorder="1" applyAlignment="1" applyProtection="1">
      <alignment vertical="center" wrapText="1"/>
    </xf>
    <xf numFmtId="0" fontId="7" fillId="0" borderId="4" xfId="59" applyFont="1" applyFill="1" applyBorder="1" applyAlignment="1" applyProtection="1">
      <alignment horizontal="left" vertical="center"/>
    </xf>
    <xf numFmtId="0" fontId="2" fillId="0" borderId="1" xfId="59" applyFont="1" applyFill="1" applyBorder="1" applyAlignment="1" applyProtection="1">
      <alignment horizontal="right" vertical="center"/>
    </xf>
    <xf numFmtId="0" fontId="7" fillId="0" borderId="9" xfId="59" applyFont="1" applyFill="1" applyBorder="1" applyAlignment="1" applyProtection="1">
      <alignment horizontal="left" vertical="center"/>
    </xf>
    <xf numFmtId="177" fontId="0" fillId="0" borderId="0" xfId="0" applyNumberFormat="1" applyFill="1" applyBorder="1" applyAlignment="1" applyProtection="1">
      <alignment vertical="center"/>
    </xf>
    <xf numFmtId="49" fontId="9" fillId="0" borderId="5" xfId="59" applyNumberFormat="1" applyFont="1" applyFill="1" applyBorder="1" applyAlignment="1" applyProtection="1">
      <alignment horizontal="center" vertical="center"/>
    </xf>
    <xf numFmtId="0" fontId="2" fillId="0" borderId="6" xfId="59" applyFont="1" applyFill="1" applyBorder="1" applyAlignment="1" applyProtection="1">
      <alignment horizontal="left" vertical="center" wrapText="1"/>
    </xf>
    <xf numFmtId="0" fontId="2" fillId="0" borderId="1" xfId="59" applyFont="1" applyFill="1" applyBorder="1" applyAlignment="1" applyProtection="1">
      <alignment horizontal="center" vertical="center" wrapText="1"/>
    </xf>
    <xf numFmtId="0" fontId="0" fillId="0" borderId="0" xfId="0"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10"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5" xfId="0" applyFont="1" applyBorder="1" applyAlignment="1">
      <alignment horizontal="center" vertical="center"/>
    </xf>
    <xf numFmtId="0" fontId="5" fillId="2" borderId="6" xfId="0" applyFont="1" applyFill="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1" fillId="0" borderId="0" xfId="59" applyFont="1" applyFill="1" applyBorder="1" applyAlignment="1" applyProtection="1"/>
    <xf numFmtId="0" fontId="5" fillId="2" borderId="5" xfId="0" applyFont="1" applyFill="1" applyBorder="1" applyAlignment="1">
      <alignment horizontal="center" vertical="center"/>
    </xf>
    <xf numFmtId="0" fontId="5" fillId="0" borderId="14" xfId="0" applyFont="1" applyBorder="1" applyAlignment="1">
      <alignment horizontal="center" vertical="center"/>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12" fillId="0" borderId="1"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3" fillId="0" borderId="0" xfId="0" applyFont="1" applyBorder="1" applyAlignment="1" applyProtection="1">
      <alignment vertical="top"/>
      <protection locked="0"/>
    </xf>
    <xf numFmtId="0" fontId="13" fillId="0" borderId="0" xfId="0" applyFont="1" applyBorder="1" applyAlignment="1">
      <alignment vertical="top"/>
    </xf>
    <xf numFmtId="0" fontId="14" fillId="2" borderId="0" xfId="0" applyFont="1" applyFill="1" applyBorder="1" applyAlignment="1" applyProtection="1">
      <alignment horizontal="center" vertical="center" wrapText="1"/>
      <protection locked="0"/>
    </xf>
    <xf numFmtId="0" fontId="13" fillId="0" borderId="0" xfId="0" applyFont="1" applyBorder="1" applyProtection="1">
      <protection locked="0"/>
    </xf>
    <xf numFmtId="0" fontId="13"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1" fillId="0" borderId="0" xfId="58" applyFont="1" applyFill="1" applyBorder="1" applyAlignment="1">
      <alignment vertical="center"/>
    </xf>
    <xf numFmtId="0" fontId="2" fillId="2" borderId="0" xfId="0" applyFont="1" applyFill="1" applyBorder="1" applyAlignment="1" applyProtection="1">
      <alignment horizontal="right" vertical="center" wrapText="1"/>
      <protection locked="0"/>
    </xf>
    <xf numFmtId="0" fontId="15"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8" fillId="0" borderId="0" xfId="59" applyFont="1" applyFill="1" applyBorder="1" applyAlignment="1" applyProtection="1">
      <alignment vertical="center"/>
    </xf>
    <xf numFmtId="0" fontId="3" fillId="0" borderId="0" xfId="0" applyFont="1" applyBorder="1" applyAlignment="1">
      <alignment horizontal="right" vertical="center"/>
    </xf>
    <xf numFmtId="0" fontId="15"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9" fontId="12" fillId="0" borderId="1" xfId="0" applyNumberFormat="1" applyFont="1" applyBorder="1" applyAlignment="1">
      <alignment horizontal="right" vertical="center"/>
    </xf>
    <xf numFmtId="0" fontId="8" fillId="0" borderId="0" xfId="59" applyFont="1" applyFill="1" applyBorder="1" applyAlignment="1" applyProtection="1"/>
    <xf numFmtId="0" fontId="5"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Border="1" applyProtection="1">
      <protection locked="0"/>
    </xf>
    <xf numFmtId="0" fontId="10"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5" xfId="0" applyFont="1" applyBorder="1" applyAlignment="1" applyProtection="1">
      <alignment horizontal="center" vertical="center"/>
      <protection locked="0"/>
    </xf>
    <xf numFmtId="0" fontId="5" fillId="0" borderId="15"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1"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16" fillId="0" borderId="0" xfId="0" applyFont="1" applyFill="1" applyBorder="1" applyAlignment="1"/>
    <xf numFmtId="0" fontId="2" fillId="0" borderId="0" xfId="0" applyFont="1" applyBorder="1" applyAlignment="1" applyProtection="1">
      <alignment vertical="top" wrapText="1"/>
      <protection locked="0"/>
    </xf>
    <xf numFmtId="0" fontId="10"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1" fontId="12" fillId="0" borderId="1" xfId="56" applyNumberFormat="1" applyFont="1" applyBorder="1" applyAlignment="1">
      <alignment horizontal="center" vertical="center"/>
    </xf>
    <xf numFmtId="181" fontId="12"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9" fontId="12" fillId="0" borderId="0" xfId="0" applyNumberFormat="1" applyFont="1" applyBorder="1" applyAlignment="1">
      <alignment horizontal="left" vertical="center"/>
    </xf>
    <xf numFmtId="0" fontId="2" fillId="0" borderId="0" xfId="0" applyFont="1" applyBorder="1" applyAlignment="1">
      <alignment horizontal="right"/>
    </xf>
    <xf numFmtId="0" fontId="17" fillId="0" borderId="0" xfId="0" applyFont="1" applyBorder="1" applyAlignment="1" applyProtection="1">
      <alignment horizontal="right"/>
      <protection locked="0"/>
    </xf>
    <xf numFmtId="49" fontId="17" fillId="0" borderId="0" xfId="0" applyNumberFormat="1" applyFont="1" applyBorder="1" applyProtection="1">
      <protection locked="0"/>
    </xf>
    <xf numFmtId="0" fontId="3" fillId="0" borderId="0" xfId="0" applyFont="1" applyBorder="1" applyAlignment="1">
      <alignment horizontal="right"/>
    </xf>
    <xf numFmtId="0" fontId="18" fillId="0" borderId="0"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protection locked="0"/>
    </xf>
    <xf numFmtId="0" fontId="18"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14" xfId="0"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49" fontId="11" fillId="0" borderId="0" xfId="59" applyNumberFormat="1" applyFont="1" applyFill="1" applyBorder="1" applyAlignment="1" applyProtection="1"/>
    <xf numFmtId="0" fontId="3" fillId="0" borderId="1" xfId="0" applyFont="1" applyBorder="1" applyAlignment="1">
      <alignment horizontal="center" vertical="center" wrapTex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2" fillId="0" borderId="1"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49" fontId="12" fillId="0" borderId="1" xfId="53" applyNumberFormat="1" applyFont="1" applyBorder="1">
      <alignment horizontal="left" vertical="center" wrapText="1"/>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9"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3"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3" fillId="2" borderId="0" xfId="0" applyFont="1" applyFill="1" applyBorder="1" applyAlignment="1">
      <alignment horizontal="left" vertical="center"/>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1" fillId="0" borderId="1" xfId="0" applyFont="1" applyBorder="1" applyAlignment="1">
      <alignment horizontal="center" vertical="center"/>
    </xf>
    <xf numFmtId="0" fontId="21" fillId="0" borderId="1" xfId="0" applyFont="1" applyBorder="1" applyAlignment="1" applyProtection="1">
      <alignment horizontal="center" vertical="center" wrapText="1"/>
      <protection locked="0"/>
    </xf>
    <xf numFmtId="179" fontId="22" fillId="0" borderId="1" xfId="0" applyNumberFormat="1" applyFont="1" applyBorder="1" applyAlignment="1">
      <alignment horizontal="right" vertical="center"/>
    </xf>
    <xf numFmtId="0" fontId="20" fillId="2" borderId="5" xfId="0" applyFont="1" applyFill="1" applyBorder="1" applyAlignment="1">
      <alignment horizontal="center" vertical="center"/>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2" borderId="6" xfId="0" applyFont="1" applyFill="1" applyBorder="1" applyAlignment="1" applyProtection="1">
      <alignment horizontal="center" vertical="center" wrapText="1"/>
      <protection locked="0"/>
    </xf>
    <xf numFmtId="0" fontId="20" fillId="0" borderId="6"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 xfId="0" applyFont="1" applyFill="1" applyBorder="1" applyAlignment="1">
      <alignment horizontal="center" vertical="center"/>
    </xf>
    <xf numFmtId="0" fontId="13"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常规 3" xfId="57"/>
    <cellStyle name="常规 5" xfId="58"/>
    <cellStyle name="Normal"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5" activePane="bottomLeft" state="frozen"/>
      <selection/>
      <selection pane="bottomLeft" activeCell="G31" sqref="G31"/>
    </sheetView>
  </sheetViews>
  <sheetFormatPr defaultColWidth="8.575" defaultRowHeight="12.75" customHeight="1" outlineLevelCol="3"/>
  <cols>
    <col min="1" max="1" width="37.75" customWidth="1"/>
    <col min="2" max="2" width="21" customWidth="1"/>
    <col min="3" max="3" width="34.625" customWidth="1"/>
    <col min="4" max="4" width="22" customWidth="1"/>
  </cols>
  <sheetData>
    <row r="1" customHeight="1" spans="1:4">
      <c r="A1" s="74"/>
      <c r="B1" s="74"/>
      <c r="C1" s="74"/>
      <c r="D1" s="74"/>
    </row>
    <row r="2" ht="15" customHeight="1" spans="1:4">
      <c r="A2" s="119"/>
      <c r="B2" s="119"/>
      <c r="C2" s="119"/>
      <c r="D2" s="137" t="s">
        <v>0</v>
      </c>
    </row>
    <row r="3" ht="41.25" customHeight="1" spans="1:1">
      <c r="A3" s="114" t="str">
        <f>"2025"&amp;"年部门财务收支预算总表"</f>
        <v>2025年部门财务收支预算总表</v>
      </c>
    </row>
    <row r="4" ht="17.25" customHeight="1" spans="1:4">
      <c r="A4" s="117" t="str">
        <f>"单位名称："&amp;"昆明市东川区动物疫病预防控制中心"</f>
        <v>单位名称：昆明市东川区动物疫病预防控制中心</v>
      </c>
      <c r="B4" s="239"/>
      <c r="D4" s="215" t="s">
        <v>1</v>
      </c>
    </row>
    <row r="5" ht="23.25" customHeight="1" spans="1:4">
      <c r="A5" s="240" t="s">
        <v>2</v>
      </c>
      <c r="B5" s="241"/>
      <c r="C5" s="240" t="s">
        <v>3</v>
      </c>
      <c r="D5" s="241"/>
    </row>
    <row r="6" ht="24" customHeight="1" spans="1:4">
      <c r="A6" s="240" t="s">
        <v>4</v>
      </c>
      <c r="B6" s="240" t="s">
        <v>5</v>
      </c>
      <c r="C6" s="240" t="s">
        <v>6</v>
      </c>
      <c r="D6" s="240" t="s">
        <v>5</v>
      </c>
    </row>
    <row r="7" ht="17.25" customHeight="1" spans="1:4">
      <c r="A7" s="242" t="s">
        <v>7</v>
      </c>
      <c r="B7" s="153">
        <v>2652711.57</v>
      </c>
      <c r="C7" s="242" t="s">
        <v>8</v>
      </c>
      <c r="D7" s="153"/>
    </row>
    <row r="8" ht="17.25" customHeight="1" spans="1:4">
      <c r="A8" s="242" t="s">
        <v>9</v>
      </c>
      <c r="B8" s="153"/>
      <c r="C8" s="242" t="s">
        <v>10</v>
      </c>
      <c r="D8" s="153"/>
    </row>
    <row r="9" ht="17.25" customHeight="1" spans="1:4">
      <c r="A9" s="242" t="s">
        <v>11</v>
      </c>
      <c r="B9" s="153"/>
      <c r="C9" s="273" t="s">
        <v>12</v>
      </c>
      <c r="D9" s="153"/>
    </row>
    <row r="10" ht="17.25" customHeight="1" spans="1:4">
      <c r="A10" s="242" t="s">
        <v>13</v>
      </c>
      <c r="B10" s="153"/>
      <c r="C10" s="273" t="s">
        <v>14</v>
      </c>
      <c r="D10" s="153"/>
    </row>
    <row r="11" ht="17.25" customHeight="1" spans="1:4">
      <c r="A11" s="242" t="s">
        <v>15</v>
      </c>
      <c r="B11" s="153"/>
      <c r="C11" s="273" t="s">
        <v>16</v>
      </c>
      <c r="D11" s="153"/>
    </row>
    <row r="12" ht="17.25" customHeight="1" spans="1:4">
      <c r="A12" s="242" t="s">
        <v>17</v>
      </c>
      <c r="B12" s="153"/>
      <c r="C12" s="273" t="s">
        <v>18</v>
      </c>
      <c r="D12" s="153"/>
    </row>
    <row r="13" ht="17.25" customHeight="1" spans="1:4">
      <c r="A13" s="242" t="s">
        <v>19</v>
      </c>
      <c r="B13" s="153"/>
      <c r="C13" s="105" t="s">
        <v>20</v>
      </c>
      <c r="D13" s="153"/>
    </row>
    <row r="14" ht="17.25" customHeight="1" spans="1:4">
      <c r="A14" s="242" t="s">
        <v>21</v>
      </c>
      <c r="B14" s="153"/>
      <c r="C14" s="105" t="s">
        <v>22</v>
      </c>
      <c r="D14" s="153">
        <v>398534.02</v>
      </c>
    </row>
    <row r="15" ht="17.25" customHeight="1" spans="1:4">
      <c r="A15" s="242" t="s">
        <v>23</v>
      </c>
      <c r="B15" s="153"/>
      <c r="C15" s="105" t="s">
        <v>24</v>
      </c>
      <c r="D15" s="153">
        <v>253372.06</v>
      </c>
    </row>
    <row r="16" ht="17.25" customHeight="1" spans="1:4">
      <c r="A16" s="242" t="s">
        <v>25</v>
      </c>
      <c r="B16" s="153"/>
      <c r="C16" s="105" t="s">
        <v>26</v>
      </c>
      <c r="D16" s="153"/>
    </row>
    <row r="17" ht="17.25" customHeight="1" spans="1:4">
      <c r="A17" s="220"/>
      <c r="B17" s="153"/>
      <c r="C17" s="105" t="s">
        <v>27</v>
      </c>
      <c r="D17" s="153"/>
    </row>
    <row r="18" ht="17.25" customHeight="1" spans="1:4">
      <c r="A18" s="243"/>
      <c r="B18" s="153"/>
      <c r="C18" s="105" t="s">
        <v>28</v>
      </c>
      <c r="D18" s="153">
        <v>1799409.49</v>
      </c>
    </row>
    <row r="19" ht="17.25" customHeight="1" spans="1:4">
      <c r="A19" s="243"/>
      <c r="B19" s="153"/>
      <c r="C19" s="105" t="s">
        <v>29</v>
      </c>
      <c r="D19" s="153"/>
    </row>
    <row r="20" ht="17.25" customHeight="1" spans="1:4">
      <c r="A20" s="243"/>
      <c r="B20" s="153"/>
      <c r="C20" s="105" t="s">
        <v>30</v>
      </c>
      <c r="D20" s="153"/>
    </row>
    <row r="21" ht="17.25" customHeight="1" spans="1:4">
      <c r="A21" s="243"/>
      <c r="B21" s="153"/>
      <c r="C21" s="105" t="s">
        <v>31</v>
      </c>
      <c r="D21" s="153"/>
    </row>
    <row r="22" ht="17.25" customHeight="1" spans="1:4">
      <c r="A22" s="243"/>
      <c r="B22" s="153"/>
      <c r="C22" s="105" t="s">
        <v>32</v>
      </c>
      <c r="D22" s="153"/>
    </row>
    <row r="23" ht="17.25" customHeight="1" spans="1:4">
      <c r="A23" s="243"/>
      <c r="B23" s="153"/>
      <c r="C23" s="105" t="s">
        <v>33</v>
      </c>
      <c r="D23" s="153"/>
    </row>
    <row r="24" ht="17.25" customHeight="1" spans="1:4">
      <c r="A24" s="243"/>
      <c r="B24" s="153"/>
      <c r="C24" s="105" t="s">
        <v>34</v>
      </c>
      <c r="D24" s="153"/>
    </row>
    <row r="25" ht="17.25" customHeight="1" spans="1:4">
      <c r="A25" s="243"/>
      <c r="B25" s="153"/>
      <c r="C25" s="105" t="s">
        <v>35</v>
      </c>
      <c r="D25" s="153">
        <v>201396</v>
      </c>
    </row>
    <row r="26" ht="17.25" customHeight="1" spans="1:4">
      <c r="A26" s="243"/>
      <c r="B26" s="153"/>
      <c r="C26" s="105" t="s">
        <v>36</v>
      </c>
      <c r="D26" s="153"/>
    </row>
    <row r="27" ht="17.25" customHeight="1" spans="1:4">
      <c r="A27" s="243"/>
      <c r="B27" s="153"/>
      <c r="C27" s="220" t="s">
        <v>37</v>
      </c>
      <c r="D27" s="153"/>
    </row>
    <row r="28" ht="17.25" customHeight="1" spans="1:4">
      <c r="A28" s="243"/>
      <c r="B28" s="153"/>
      <c r="C28" s="105" t="s">
        <v>38</v>
      </c>
      <c r="D28" s="153"/>
    </row>
    <row r="29" ht="16.5" customHeight="1" spans="1:4">
      <c r="A29" s="243"/>
      <c r="B29" s="153"/>
      <c r="C29" s="105" t="s">
        <v>39</v>
      </c>
      <c r="D29" s="153"/>
    </row>
    <row r="30" ht="16.5" customHeight="1" spans="1:4">
      <c r="A30" s="243"/>
      <c r="B30" s="153"/>
      <c r="C30" s="220" t="s">
        <v>40</v>
      </c>
      <c r="D30" s="153"/>
    </row>
    <row r="31" ht="17.25" customHeight="1" spans="1:4">
      <c r="A31" s="243"/>
      <c r="B31" s="153"/>
      <c r="C31" s="220" t="s">
        <v>41</v>
      </c>
      <c r="D31" s="153"/>
    </row>
    <row r="32" ht="17.25" customHeight="1" spans="1:4">
      <c r="A32" s="243"/>
      <c r="B32" s="153"/>
      <c r="C32" s="105" t="s">
        <v>42</v>
      </c>
      <c r="D32" s="153"/>
    </row>
    <row r="33" ht="16.5" customHeight="1" spans="1:4">
      <c r="A33" s="243" t="s">
        <v>43</v>
      </c>
      <c r="B33" s="153">
        <v>2652711.57</v>
      </c>
      <c r="C33" s="243" t="s">
        <v>44</v>
      </c>
      <c r="D33" s="153">
        <v>2652711.57</v>
      </c>
    </row>
    <row r="34" ht="16.5" customHeight="1" spans="1:4">
      <c r="A34" s="220" t="s">
        <v>45</v>
      </c>
      <c r="B34" s="153"/>
      <c r="C34" s="220" t="s">
        <v>46</v>
      </c>
      <c r="D34" s="153"/>
    </row>
    <row r="35" ht="16.5" customHeight="1" spans="1:4">
      <c r="A35" s="105" t="s">
        <v>47</v>
      </c>
      <c r="B35" s="153"/>
      <c r="C35" s="105" t="s">
        <v>47</v>
      </c>
      <c r="D35" s="153"/>
    </row>
    <row r="36" ht="16.5" customHeight="1" spans="1:4">
      <c r="A36" s="105" t="s">
        <v>48</v>
      </c>
      <c r="B36" s="153"/>
      <c r="C36" s="105" t="s">
        <v>49</v>
      </c>
      <c r="D36" s="153"/>
    </row>
    <row r="37" ht="16.5" customHeight="1" spans="1:4">
      <c r="A37" s="244" t="s">
        <v>50</v>
      </c>
      <c r="B37" s="153">
        <v>2652711.57</v>
      </c>
      <c r="C37" s="244" t="s">
        <v>51</v>
      </c>
      <c r="D37" s="153">
        <v>2652711.57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zoomScale="90" zoomScaleNormal="90" workbookViewId="0">
      <pane ySplit="1" topLeftCell="A2" activePane="bottomLeft" state="frozen"/>
      <selection/>
      <selection pane="bottomLeft" activeCell="M29" sqref="M29"/>
    </sheetView>
  </sheetViews>
  <sheetFormatPr defaultColWidth="8.575" defaultRowHeight="12.75" customHeight="1"/>
  <cols>
    <col min="1" max="1" width="14.725" customWidth="1"/>
    <col min="2" max="2" width="26.95" customWidth="1"/>
    <col min="3" max="3" width="14.5833333333333" customWidth="1"/>
    <col min="4" max="4" width="14.3083333333333" customWidth="1"/>
    <col min="5" max="5" width="14.7166666666667" customWidth="1"/>
    <col min="6" max="19" width="13.3333333333333" customWidth="1"/>
  </cols>
  <sheetData>
    <row r="1" customHeight="1" spans="1:19">
      <c r="A1" s="74"/>
      <c r="B1" s="74"/>
      <c r="C1" s="74"/>
      <c r="D1" s="74"/>
      <c r="E1" s="74"/>
      <c r="F1" s="74"/>
      <c r="G1" s="74"/>
      <c r="H1" s="74"/>
      <c r="I1" s="74"/>
      <c r="J1" s="74"/>
      <c r="K1" s="74"/>
      <c r="L1" s="74"/>
      <c r="M1" s="74"/>
      <c r="N1" s="74"/>
      <c r="O1" s="74"/>
      <c r="P1" s="74"/>
      <c r="Q1" s="74"/>
      <c r="R1" s="74"/>
      <c r="S1" s="74"/>
    </row>
    <row r="2" ht="17.25" customHeight="1" spans="1:1">
      <c r="A2" s="137" t="s">
        <v>52</v>
      </c>
    </row>
    <row r="3" ht="41.25" customHeight="1" spans="1:1">
      <c r="A3" s="114" t="str">
        <f>"2025"&amp;"年部门收入预算表"</f>
        <v>2025年部门收入预算表</v>
      </c>
    </row>
    <row r="4" ht="17.25" customHeight="1" spans="1:19">
      <c r="A4" s="117" t="str">
        <f>"单位名称："&amp;"昆明市东川区动物疫病预防控制中心"</f>
        <v>单位名称：昆明市东川区动物疫病预防控制中心</v>
      </c>
      <c r="S4" s="119" t="s">
        <v>1</v>
      </c>
    </row>
    <row r="5" ht="21.75" customHeight="1" spans="1:19">
      <c r="A5" s="260" t="s">
        <v>53</v>
      </c>
      <c r="B5" s="261" t="s">
        <v>54</v>
      </c>
      <c r="C5" s="261" t="s">
        <v>55</v>
      </c>
      <c r="D5" s="262" t="s">
        <v>56</v>
      </c>
      <c r="E5" s="262"/>
      <c r="F5" s="262"/>
      <c r="G5" s="262"/>
      <c r="H5" s="262"/>
      <c r="I5" s="206"/>
      <c r="J5" s="262"/>
      <c r="K5" s="262"/>
      <c r="L5" s="262"/>
      <c r="M5" s="262"/>
      <c r="N5" s="268"/>
      <c r="O5" s="262" t="s">
        <v>45</v>
      </c>
      <c r="P5" s="262"/>
      <c r="Q5" s="262"/>
      <c r="R5" s="262"/>
      <c r="S5" s="268"/>
    </row>
    <row r="6" ht="27" customHeight="1" spans="1:19">
      <c r="A6" s="263"/>
      <c r="B6" s="264"/>
      <c r="C6" s="264"/>
      <c r="D6" s="264" t="s">
        <v>57</v>
      </c>
      <c r="E6" s="264" t="s">
        <v>58</v>
      </c>
      <c r="F6" s="264" t="s">
        <v>59</v>
      </c>
      <c r="G6" s="264" t="s">
        <v>60</v>
      </c>
      <c r="H6" s="264" t="s">
        <v>61</v>
      </c>
      <c r="I6" s="269" t="s">
        <v>62</v>
      </c>
      <c r="J6" s="270"/>
      <c r="K6" s="270"/>
      <c r="L6" s="270"/>
      <c r="M6" s="270"/>
      <c r="N6" s="271"/>
      <c r="O6" s="264" t="s">
        <v>57</v>
      </c>
      <c r="P6" s="264" t="s">
        <v>58</v>
      </c>
      <c r="Q6" s="264" t="s">
        <v>59</v>
      </c>
      <c r="R6" s="264" t="s">
        <v>60</v>
      </c>
      <c r="S6" s="264" t="s">
        <v>63</v>
      </c>
    </row>
    <row r="7" ht="30" customHeight="1" spans="1:19">
      <c r="A7" s="265"/>
      <c r="B7" s="180"/>
      <c r="C7" s="190"/>
      <c r="D7" s="190"/>
      <c r="E7" s="190"/>
      <c r="F7" s="190"/>
      <c r="G7" s="190"/>
      <c r="H7" s="190"/>
      <c r="I7" s="143" t="s">
        <v>57</v>
      </c>
      <c r="J7" s="271" t="s">
        <v>64</v>
      </c>
      <c r="K7" s="271" t="s">
        <v>65</v>
      </c>
      <c r="L7" s="271" t="s">
        <v>66</v>
      </c>
      <c r="M7" s="271" t="s">
        <v>67</v>
      </c>
      <c r="N7" s="271" t="s">
        <v>68</v>
      </c>
      <c r="O7" s="272"/>
      <c r="P7" s="272"/>
      <c r="Q7" s="272"/>
      <c r="R7" s="272"/>
      <c r="S7" s="190"/>
    </row>
    <row r="8" ht="15" customHeight="1" spans="1:19">
      <c r="A8" s="266">
        <v>1</v>
      </c>
      <c r="B8" s="266">
        <v>2</v>
      </c>
      <c r="C8" s="266">
        <v>3</v>
      </c>
      <c r="D8" s="266">
        <v>4</v>
      </c>
      <c r="E8" s="266">
        <v>5</v>
      </c>
      <c r="F8" s="266">
        <v>6</v>
      </c>
      <c r="G8" s="266">
        <v>7</v>
      </c>
      <c r="H8" s="266">
        <v>8</v>
      </c>
      <c r="I8" s="143">
        <v>9</v>
      </c>
      <c r="J8" s="266">
        <v>10</v>
      </c>
      <c r="K8" s="266">
        <v>11</v>
      </c>
      <c r="L8" s="266">
        <v>12</v>
      </c>
      <c r="M8" s="266">
        <v>13</v>
      </c>
      <c r="N8" s="266">
        <v>14</v>
      </c>
      <c r="O8" s="266">
        <v>15</v>
      </c>
      <c r="P8" s="266">
        <v>16</v>
      </c>
      <c r="Q8" s="266">
        <v>17</v>
      </c>
      <c r="R8" s="266">
        <v>18</v>
      </c>
      <c r="S8" s="266">
        <v>19</v>
      </c>
    </row>
    <row r="9" ht="18" customHeight="1" spans="1:19">
      <c r="A9" s="94" t="s">
        <v>69</v>
      </c>
      <c r="B9" s="94" t="s">
        <v>70</v>
      </c>
      <c r="C9" s="153">
        <v>2652711.57</v>
      </c>
      <c r="D9" s="153">
        <v>2652711.57</v>
      </c>
      <c r="E9" s="153">
        <v>2652711.57</v>
      </c>
      <c r="F9" s="153"/>
      <c r="G9" s="153"/>
      <c r="H9" s="153"/>
      <c r="I9" s="153"/>
      <c r="J9" s="153"/>
      <c r="K9" s="153"/>
      <c r="L9" s="153"/>
      <c r="M9" s="153"/>
      <c r="N9" s="153"/>
      <c r="O9" s="153"/>
      <c r="P9" s="153"/>
      <c r="Q9" s="153"/>
      <c r="R9" s="153"/>
      <c r="S9" s="153"/>
    </row>
    <row r="10" ht="18" customHeight="1" spans="1:19">
      <c r="A10" s="122" t="s">
        <v>55</v>
      </c>
      <c r="B10" s="267"/>
      <c r="C10" s="153">
        <v>2652711.57</v>
      </c>
      <c r="D10" s="153">
        <v>2652711.57</v>
      </c>
      <c r="E10" s="153">
        <v>2652711.57</v>
      </c>
      <c r="F10" s="153"/>
      <c r="G10" s="153"/>
      <c r="H10" s="153"/>
      <c r="I10" s="153"/>
      <c r="J10" s="153"/>
      <c r="K10" s="153"/>
      <c r="L10" s="153"/>
      <c r="M10" s="153"/>
      <c r="N10" s="153"/>
      <c r="O10" s="153"/>
      <c r="P10" s="153"/>
      <c r="Q10" s="153"/>
      <c r="R10" s="153"/>
      <c r="S10" s="153"/>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GridLines="0" showZeros="0" view="pageBreakPreview" zoomScaleNormal="100" workbookViewId="0">
      <pane ySplit="1" topLeftCell="A2" activePane="bottomLeft" state="frozen"/>
      <selection/>
      <selection pane="bottomLeft" activeCell="C20" sqref="C20"/>
    </sheetView>
  </sheetViews>
  <sheetFormatPr defaultColWidth="8.575" defaultRowHeight="12.75" customHeight="1"/>
  <cols>
    <col min="1" max="1" width="14.2833333333333" customWidth="1"/>
    <col min="2" max="2" width="29.625" customWidth="1"/>
    <col min="3" max="5" width="13.5" customWidth="1"/>
    <col min="6" max="6" width="11.5" customWidth="1"/>
    <col min="7" max="9" width="15.125" customWidth="1"/>
    <col min="10" max="15" width="11.5" customWidth="1"/>
  </cols>
  <sheetData>
    <row r="1" customHeight="1" spans="1:15">
      <c r="A1" s="74"/>
      <c r="B1" s="74"/>
      <c r="C1" s="74"/>
      <c r="D1" s="74"/>
      <c r="E1" s="74"/>
      <c r="F1" s="74"/>
      <c r="G1" s="74"/>
      <c r="H1" s="74"/>
      <c r="I1" s="74"/>
      <c r="J1" s="74"/>
      <c r="K1" s="74"/>
      <c r="L1" s="74"/>
      <c r="M1" s="74"/>
      <c r="N1" s="74"/>
      <c r="O1" s="74"/>
    </row>
    <row r="2" ht="17.25" customHeight="1" spans="1:1">
      <c r="A2" s="119" t="s">
        <v>71</v>
      </c>
    </row>
    <row r="3" ht="41.25" customHeight="1" spans="1:1">
      <c r="A3" s="114" t="str">
        <f>"2025"&amp;"年部门支出预算表"</f>
        <v>2025年部门支出预算表</v>
      </c>
    </row>
    <row r="4" ht="17.25" customHeight="1" spans="1:15">
      <c r="A4" s="117" t="str">
        <f>"单位名称："&amp;"昆明市东川区动物疫病预防控制中心"</f>
        <v>单位名称：昆明市东川区动物疫病预防控制中心</v>
      </c>
      <c r="O4" s="119" t="s">
        <v>1</v>
      </c>
    </row>
    <row r="5" ht="27" customHeight="1" spans="1:15">
      <c r="A5" s="246" t="s">
        <v>72</v>
      </c>
      <c r="B5" s="246" t="s">
        <v>73</v>
      </c>
      <c r="C5" s="246" t="s">
        <v>55</v>
      </c>
      <c r="D5" s="247" t="s">
        <v>58</v>
      </c>
      <c r="E5" s="248"/>
      <c r="F5" s="249"/>
      <c r="G5" s="250" t="s">
        <v>59</v>
      </c>
      <c r="H5" s="250" t="s">
        <v>60</v>
      </c>
      <c r="I5" s="250" t="s">
        <v>74</v>
      </c>
      <c r="J5" s="247" t="s">
        <v>62</v>
      </c>
      <c r="K5" s="248"/>
      <c r="L5" s="248"/>
      <c r="M5" s="248"/>
      <c r="N5" s="257"/>
      <c r="O5" s="258"/>
    </row>
    <row r="6" ht="42" customHeight="1" spans="1:15">
      <c r="A6" s="251"/>
      <c r="B6" s="251"/>
      <c r="C6" s="252"/>
      <c r="D6" s="253" t="s">
        <v>57</v>
      </c>
      <c r="E6" s="253" t="s">
        <v>75</v>
      </c>
      <c r="F6" s="253" t="s">
        <v>76</v>
      </c>
      <c r="G6" s="252"/>
      <c r="H6" s="252"/>
      <c r="I6" s="259"/>
      <c r="J6" s="253" t="s">
        <v>57</v>
      </c>
      <c r="K6" s="240" t="s">
        <v>77</v>
      </c>
      <c r="L6" s="240" t="s">
        <v>78</v>
      </c>
      <c r="M6" s="240" t="s">
        <v>79</v>
      </c>
      <c r="N6" s="240" t="s">
        <v>80</v>
      </c>
      <c r="O6" s="240" t="s">
        <v>81</v>
      </c>
    </row>
    <row r="7" ht="18" customHeight="1" spans="1:15">
      <c r="A7" s="125" t="s">
        <v>82</v>
      </c>
      <c r="B7" s="125" t="s">
        <v>83</v>
      </c>
      <c r="C7" s="125" t="s">
        <v>84</v>
      </c>
      <c r="D7" s="128" t="s">
        <v>85</v>
      </c>
      <c r="E7" s="128" t="s">
        <v>86</v>
      </c>
      <c r="F7" s="128" t="s">
        <v>87</v>
      </c>
      <c r="G7" s="128" t="s">
        <v>88</v>
      </c>
      <c r="H7" s="128" t="s">
        <v>89</v>
      </c>
      <c r="I7" s="128" t="s">
        <v>90</v>
      </c>
      <c r="J7" s="128" t="s">
        <v>91</v>
      </c>
      <c r="K7" s="128" t="s">
        <v>92</v>
      </c>
      <c r="L7" s="128" t="s">
        <v>93</v>
      </c>
      <c r="M7" s="128" t="s">
        <v>94</v>
      </c>
      <c r="N7" s="125" t="s">
        <v>95</v>
      </c>
      <c r="O7" s="128" t="s">
        <v>96</v>
      </c>
    </row>
    <row r="8" ht="21" customHeight="1" spans="1:15">
      <c r="A8" s="129" t="s">
        <v>97</v>
      </c>
      <c r="B8" s="129" t="s">
        <v>98</v>
      </c>
      <c r="C8" s="153">
        <v>398534.02</v>
      </c>
      <c r="D8" s="153">
        <v>398534.02</v>
      </c>
      <c r="E8" s="153">
        <v>398534.02</v>
      </c>
      <c r="F8" s="153"/>
      <c r="G8" s="153"/>
      <c r="H8" s="153"/>
      <c r="I8" s="153"/>
      <c r="J8" s="153"/>
      <c r="K8" s="153"/>
      <c r="L8" s="153"/>
      <c r="M8" s="153"/>
      <c r="N8" s="153"/>
      <c r="O8" s="153"/>
    </row>
    <row r="9" ht="21" customHeight="1" spans="1:15">
      <c r="A9" s="254" t="s">
        <v>99</v>
      </c>
      <c r="B9" s="254" t="s">
        <v>100</v>
      </c>
      <c r="C9" s="153">
        <v>398534.02</v>
      </c>
      <c r="D9" s="153">
        <v>398534.02</v>
      </c>
      <c r="E9" s="153">
        <v>398534.02</v>
      </c>
      <c r="F9" s="153"/>
      <c r="G9" s="153"/>
      <c r="H9" s="153"/>
      <c r="I9" s="153"/>
      <c r="J9" s="153"/>
      <c r="K9" s="153"/>
      <c r="L9" s="153"/>
      <c r="M9" s="153"/>
      <c r="N9" s="153"/>
      <c r="O9" s="153"/>
    </row>
    <row r="10" ht="21" customHeight="1" spans="1:15">
      <c r="A10" s="255" t="s">
        <v>101</v>
      </c>
      <c r="B10" s="255" t="s">
        <v>102</v>
      </c>
      <c r="C10" s="153">
        <v>141348</v>
      </c>
      <c r="D10" s="153">
        <v>141348</v>
      </c>
      <c r="E10" s="153">
        <v>141348</v>
      </c>
      <c r="F10" s="153"/>
      <c r="G10" s="153"/>
      <c r="H10" s="153"/>
      <c r="I10" s="153"/>
      <c r="J10" s="153"/>
      <c r="K10" s="153"/>
      <c r="L10" s="153"/>
      <c r="M10" s="153"/>
      <c r="N10" s="153"/>
      <c r="O10" s="153"/>
    </row>
    <row r="11" ht="21" customHeight="1" spans="1:15">
      <c r="A11" s="255" t="s">
        <v>103</v>
      </c>
      <c r="B11" s="255" t="s">
        <v>104</v>
      </c>
      <c r="C11" s="153">
        <v>257186.02</v>
      </c>
      <c r="D11" s="153">
        <v>257186.02</v>
      </c>
      <c r="E11" s="153">
        <v>257186.02</v>
      </c>
      <c r="F11" s="153"/>
      <c r="G11" s="153"/>
      <c r="H11" s="153"/>
      <c r="I11" s="153"/>
      <c r="J11" s="153"/>
      <c r="K11" s="153"/>
      <c r="L11" s="153"/>
      <c r="M11" s="153"/>
      <c r="N11" s="153"/>
      <c r="O11" s="153"/>
    </row>
    <row r="12" ht="21" customHeight="1" spans="1:15">
      <c r="A12" s="129" t="s">
        <v>105</v>
      </c>
      <c r="B12" s="129" t="s">
        <v>106</v>
      </c>
      <c r="C12" s="153">
        <v>253372.06</v>
      </c>
      <c r="D12" s="153">
        <v>253372.06</v>
      </c>
      <c r="E12" s="153">
        <v>253372.06</v>
      </c>
      <c r="F12" s="153"/>
      <c r="G12" s="153"/>
      <c r="H12" s="153"/>
      <c r="I12" s="153"/>
      <c r="J12" s="153"/>
      <c r="K12" s="153"/>
      <c r="L12" s="153"/>
      <c r="M12" s="153"/>
      <c r="N12" s="153"/>
      <c r="O12" s="153"/>
    </row>
    <row r="13" ht="21" customHeight="1" spans="1:15">
      <c r="A13" s="254" t="s">
        <v>107</v>
      </c>
      <c r="B13" s="254" t="s">
        <v>108</v>
      </c>
      <c r="C13" s="153">
        <v>253372.06</v>
      </c>
      <c r="D13" s="153">
        <v>253372.06</v>
      </c>
      <c r="E13" s="153">
        <v>253372.06</v>
      </c>
      <c r="F13" s="153"/>
      <c r="G13" s="153"/>
      <c r="H13" s="153"/>
      <c r="I13" s="153"/>
      <c r="J13" s="153"/>
      <c r="K13" s="153"/>
      <c r="L13" s="153"/>
      <c r="M13" s="153"/>
      <c r="N13" s="153"/>
      <c r="O13" s="153"/>
    </row>
    <row r="14" ht="21" customHeight="1" spans="1:15">
      <c r="A14" s="255" t="s">
        <v>109</v>
      </c>
      <c r="B14" s="255" t="s">
        <v>110</v>
      </c>
      <c r="C14" s="153">
        <v>134329.78</v>
      </c>
      <c r="D14" s="153">
        <v>134329.78</v>
      </c>
      <c r="E14" s="153">
        <v>134329.78</v>
      </c>
      <c r="F14" s="153"/>
      <c r="G14" s="153"/>
      <c r="H14" s="153"/>
      <c r="I14" s="153"/>
      <c r="J14" s="153"/>
      <c r="K14" s="153"/>
      <c r="L14" s="153"/>
      <c r="M14" s="153"/>
      <c r="N14" s="153"/>
      <c r="O14" s="153"/>
    </row>
    <row r="15" ht="21" customHeight="1" spans="1:15">
      <c r="A15" s="255" t="s">
        <v>111</v>
      </c>
      <c r="B15" s="255" t="s">
        <v>112</v>
      </c>
      <c r="C15" s="153">
        <v>116045.78</v>
      </c>
      <c r="D15" s="153">
        <v>116045.78</v>
      </c>
      <c r="E15" s="153">
        <v>116045.78</v>
      </c>
      <c r="F15" s="153"/>
      <c r="G15" s="153"/>
      <c r="H15" s="153"/>
      <c r="I15" s="153"/>
      <c r="J15" s="153"/>
      <c r="K15" s="153"/>
      <c r="L15" s="153"/>
      <c r="M15" s="153"/>
      <c r="N15" s="153"/>
      <c r="O15" s="153"/>
    </row>
    <row r="16" ht="21" customHeight="1" spans="1:15">
      <c r="A16" s="255" t="s">
        <v>113</v>
      </c>
      <c r="B16" s="255" t="s">
        <v>114</v>
      </c>
      <c r="C16" s="153">
        <v>2996.5</v>
      </c>
      <c r="D16" s="153">
        <v>2996.5</v>
      </c>
      <c r="E16" s="153">
        <v>2996.5</v>
      </c>
      <c r="F16" s="153"/>
      <c r="G16" s="153"/>
      <c r="H16" s="153"/>
      <c r="I16" s="153"/>
      <c r="J16" s="153"/>
      <c r="K16" s="153"/>
      <c r="L16" s="153"/>
      <c r="M16" s="153"/>
      <c r="N16" s="153"/>
      <c r="O16" s="153"/>
    </row>
    <row r="17" ht="21" customHeight="1" spans="1:15">
      <c r="A17" s="129" t="s">
        <v>115</v>
      </c>
      <c r="B17" s="129" t="s">
        <v>116</v>
      </c>
      <c r="C17" s="153">
        <v>1799409.49</v>
      </c>
      <c r="D17" s="153">
        <v>1799409.49</v>
      </c>
      <c r="E17" s="153">
        <v>1799409.49</v>
      </c>
      <c r="F17" s="153"/>
      <c r="G17" s="153"/>
      <c r="H17" s="153"/>
      <c r="I17" s="153"/>
      <c r="J17" s="153"/>
      <c r="K17" s="153"/>
      <c r="L17" s="153"/>
      <c r="M17" s="153"/>
      <c r="N17" s="153"/>
      <c r="O17" s="153"/>
    </row>
    <row r="18" ht="21" customHeight="1" spans="1:15">
      <c r="A18" s="254" t="s">
        <v>117</v>
      </c>
      <c r="B18" s="254" t="s">
        <v>118</v>
      </c>
      <c r="C18" s="153">
        <v>1799409.49</v>
      </c>
      <c r="D18" s="153">
        <v>1799409.49</v>
      </c>
      <c r="E18" s="153">
        <v>1799409.49</v>
      </c>
      <c r="F18" s="153"/>
      <c r="G18" s="153"/>
      <c r="H18" s="153"/>
      <c r="I18" s="153"/>
      <c r="J18" s="153"/>
      <c r="K18" s="153"/>
      <c r="L18" s="153"/>
      <c r="M18" s="153"/>
      <c r="N18" s="153"/>
      <c r="O18" s="153"/>
    </row>
    <row r="19" ht="21" customHeight="1" spans="1:15">
      <c r="A19" s="255" t="s">
        <v>119</v>
      </c>
      <c r="B19" s="255" t="s">
        <v>120</v>
      </c>
      <c r="C19" s="153">
        <v>1799409.49</v>
      </c>
      <c r="D19" s="153">
        <v>1799409.49</v>
      </c>
      <c r="E19" s="153">
        <v>1799409.49</v>
      </c>
      <c r="F19" s="153"/>
      <c r="G19" s="153"/>
      <c r="H19" s="153"/>
      <c r="I19" s="153"/>
      <c r="J19" s="153"/>
      <c r="K19" s="153"/>
      <c r="L19" s="153"/>
      <c r="M19" s="153"/>
      <c r="N19" s="153"/>
      <c r="O19" s="153"/>
    </row>
    <row r="20" ht="21" customHeight="1" spans="1:15">
      <c r="A20" s="129" t="s">
        <v>121</v>
      </c>
      <c r="B20" s="129" t="s">
        <v>122</v>
      </c>
      <c r="C20" s="153">
        <v>201396</v>
      </c>
      <c r="D20" s="153">
        <v>201396</v>
      </c>
      <c r="E20" s="153">
        <v>201396</v>
      </c>
      <c r="F20" s="153"/>
      <c r="G20" s="153"/>
      <c r="H20" s="153"/>
      <c r="I20" s="153"/>
      <c r="J20" s="153"/>
      <c r="K20" s="153"/>
      <c r="L20" s="153"/>
      <c r="M20" s="153"/>
      <c r="N20" s="153"/>
      <c r="O20" s="153"/>
    </row>
    <row r="21" ht="21" customHeight="1" spans="1:15">
      <c r="A21" s="254" t="s">
        <v>123</v>
      </c>
      <c r="B21" s="254" t="s">
        <v>124</v>
      </c>
      <c r="C21" s="153">
        <v>201396</v>
      </c>
      <c r="D21" s="153">
        <v>201396</v>
      </c>
      <c r="E21" s="153">
        <v>201396</v>
      </c>
      <c r="F21" s="153"/>
      <c r="G21" s="153"/>
      <c r="H21" s="153"/>
      <c r="I21" s="153"/>
      <c r="J21" s="153"/>
      <c r="K21" s="153"/>
      <c r="L21" s="153"/>
      <c r="M21" s="153"/>
      <c r="N21" s="153"/>
      <c r="O21" s="153"/>
    </row>
    <row r="22" ht="21" customHeight="1" spans="1:15">
      <c r="A22" s="255" t="s">
        <v>125</v>
      </c>
      <c r="B22" s="255" t="s">
        <v>126</v>
      </c>
      <c r="C22" s="153">
        <v>201396</v>
      </c>
      <c r="D22" s="153">
        <v>201396</v>
      </c>
      <c r="E22" s="153">
        <v>201396</v>
      </c>
      <c r="F22" s="153"/>
      <c r="G22" s="153"/>
      <c r="H22" s="153"/>
      <c r="I22" s="153"/>
      <c r="J22" s="153"/>
      <c r="K22" s="153"/>
      <c r="L22" s="153"/>
      <c r="M22" s="153"/>
      <c r="N22" s="153"/>
      <c r="O22" s="153"/>
    </row>
    <row r="23" ht="21" customHeight="1" spans="1:15">
      <c r="A23" s="256" t="s">
        <v>55</v>
      </c>
      <c r="B23" s="108"/>
      <c r="C23" s="153">
        <v>2652711.57</v>
      </c>
      <c r="D23" s="153">
        <v>2652711.57</v>
      </c>
      <c r="E23" s="153">
        <v>2652711.57</v>
      </c>
      <c r="F23" s="153"/>
      <c r="G23" s="153"/>
      <c r="H23" s="153"/>
      <c r="I23" s="153"/>
      <c r="J23" s="153"/>
      <c r="K23" s="153"/>
      <c r="L23" s="153"/>
      <c r="M23" s="153"/>
      <c r="N23" s="153"/>
      <c r="O23" s="153"/>
    </row>
  </sheetData>
  <mergeCells count="12">
    <mergeCell ref="A2:O2"/>
    <mergeCell ref="A3:O3"/>
    <mergeCell ref="A4:B4"/>
    <mergeCell ref="D5:F5"/>
    <mergeCell ref="J5:O5"/>
    <mergeCell ref="A23:B23"/>
    <mergeCell ref="A5:A6"/>
    <mergeCell ref="B5:B6"/>
    <mergeCell ref="C5:C6"/>
    <mergeCell ref="G5:G6"/>
    <mergeCell ref="H5:H6"/>
    <mergeCell ref="I5:I6"/>
  </mergeCells>
  <printOptions horizontalCentered="1"/>
  <pageMargins left="0.96" right="0.96" top="0.72" bottom="0.72" header="0" footer="0"/>
  <pageSetup paperSize="9" scale="56"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tabSelected="1" workbookViewId="0">
      <pane ySplit="1" topLeftCell="A2" activePane="bottomLeft" state="frozen"/>
      <selection/>
      <selection pane="bottomLeft" activeCell="G18" sqref="G18"/>
    </sheetView>
  </sheetViews>
  <sheetFormatPr defaultColWidth="8.575" defaultRowHeight="12.75" customHeight="1" outlineLevelCol="3"/>
  <cols>
    <col min="1" max="1" width="35.575" customWidth="1"/>
    <col min="2" max="2" width="30.375" customWidth="1"/>
    <col min="3" max="3" width="35.575" customWidth="1"/>
    <col min="4" max="4" width="30.75" customWidth="1"/>
  </cols>
  <sheetData>
    <row r="1" customHeight="1" spans="1:4">
      <c r="A1" s="74"/>
      <c r="B1" s="74"/>
      <c r="C1" s="74"/>
      <c r="D1" s="74"/>
    </row>
    <row r="2" ht="15" customHeight="1" spans="1:4">
      <c r="A2" s="115"/>
      <c r="B2" s="119"/>
      <c r="C2" s="119"/>
      <c r="D2" s="119" t="s">
        <v>127</v>
      </c>
    </row>
    <row r="3" ht="41.25" customHeight="1" spans="1:1">
      <c r="A3" s="114" t="str">
        <f>"2025"&amp;"年部门财政拨款收支预算总表"</f>
        <v>2025年部门财政拨款收支预算总表</v>
      </c>
    </row>
    <row r="4" ht="17.25" customHeight="1" spans="1:4">
      <c r="A4" s="117" t="str">
        <f>"单位名称："&amp;"昆明市东川区动物疫病预防控制中心"</f>
        <v>单位名称：昆明市东川区动物疫病预防控制中心</v>
      </c>
      <c r="B4" s="239"/>
      <c r="D4" s="119" t="s">
        <v>1</v>
      </c>
    </row>
    <row r="5" ht="17.25" customHeight="1" spans="1:4">
      <c r="A5" s="240" t="s">
        <v>2</v>
      </c>
      <c r="B5" s="241"/>
      <c r="C5" s="240" t="s">
        <v>3</v>
      </c>
      <c r="D5" s="241"/>
    </row>
    <row r="6" ht="18.75" customHeight="1" spans="1:4">
      <c r="A6" s="240" t="s">
        <v>4</v>
      </c>
      <c r="B6" s="240" t="s">
        <v>5</v>
      </c>
      <c r="C6" s="240" t="s">
        <v>6</v>
      </c>
      <c r="D6" s="240" t="s">
        <v>5</v>
      </c>
    </row>
    <row r="7" ht="16.5" customHeight="1" spans="1:4">
      <c r="A7" s="242" t="s">
        <v>128</v>
      </c>
      <c r="B7" s="153">
        <v>2652711.57</v>
      </c>
      <c r="C7" s="242" t="s">
        <v>129</v>
      </c>
      <c r="D7" s="153">
        <v>2652711.57</v>
      </c>
    </row>
    <row r="8" ht="16.5" customHeight="1" spans="1:4">
      <c r="A8" s="242" t="s">
        <v>130</v>
      </c>
      <c r="B8" s="153">
        <v>2652711.57</v>
      </c>
      <c r="C8" s="242" t="s">
        <v>131</v>
      </c>
      <c r="D8" s="153"/>
    </row>
    <row r="9" ht="16.5" customHeight="1" spans="1:4">
      <c r="A9" s="242" t="s">
        <v>132</v>
      </c>
      <c r="B9" s="153"/>
      <c r="C9" s="242" t="s">
        <v>133</v>
      </c>
      <c r="D9" s="153"/>
    </row>
    <row r="10" ht="16.5" customHeight="1" spans="1:4">
      <c r="A10" s="242" t="s">
        <v>134</v>
      </c>
      <c r="B10" s="153"/>
      <c r="C10" s="242" t="s">
        <v>135</v>
      </c>
      <c r="D10" s="153"/>
    </row>
    <row r="11" ht="16.5" customHeight="1" spans="1:4">
      <c r="A11" s="242" t="s">
        <v>136</v>
      </c>
      <c r="B11" s="153"/>
      <c r="C11" s="242" t="s">
        <v>137</v>
      </c>
      <c r="D11" s="153"/>
    </row>
    <row r="12" ht="16.5" customHeight="1" spans="1:4">
      <c r="A12" s="242" t="s">
        <v>130</v>
      </c>
      <c r="B12" s="153"/>
      <c r="C12" s="242" t="s">
        <v>138</v>
      </c>
      <c r="D12" s="153"/>
    </row>
    <row r="13" ht="16.5" customHeight="1" spans="1:4">
      <c r="A13" s="220" t="s">
        <v>132</v>
      </c>
      <c r="B13" s="153"/>
      <c r="C13" s="142" t="s">
        <v>139</v>
      </c>
      <c r="D13" s="153"/>
    </row>
    <row r="14" ht="16.5" customHeight="1" spans="1:4">
      <c r="A14" s="220" t="s">
        <v>134</v>
      </c>
      <c r="B14" s="153"/>
      <c r="C14" s="142" t="s">
        <v>140</v>
      </c>
      <c r="D14" s="153"/>
    </row>
    <row r="15" ht="16.5" customHeight="1" spans="1:4">
      <c r="A15" s="243"/>
      <c r="B15" s="153"/>
      <c r="C15" s="142" t="s">
        <v>141</v>
      </c>
      <c r="D15" s="153">
        <v>398534.02</v>
      </c>
    </row>
    <row r="16" ht="16.5" customHeight="1" spans="1:4">
      <c r="A16" s="243"/>
      <c r="B16" s="153"/>
      <c r="C16" s="142" t="s">
        <v>142</v>
      </c>
      <c r="D16" s="153">
        <v>253372.06</v>
      </c>
    </row>
    <row r="17" ht="16.5" customHeight="1" spans="1:4">
      <c r="A17" s="243"/>
      <c r="B17" s="153"/>
      <c r="C17" s="142" t="s">
        <v>143</v>
      </c>
      <c r="D17" s="153"/>
    </row>
    <row r="18" ht="16.5" customHeight="1" spans="1:4">
      <c r="A18" s="243"/>
      <c r="B18" s="153"/>
      <c r="C18" s="142" t="s">
        <v>144</v>
      </c>
      <c r="D18" s="153"/>
    </row>
    <row r="19" ht="16.5" customHeight="1" spans="1:4">
      <c r="A19" s="243"/>
      <c r="B19" s="153"/>
      <c r="C19" s="142" t="s">
        <v>145</v>
      </c>
      <c r="D19" s="153">
        <v>1799409.49</v>
      </c>
    </row>
    <row r="20" ht="16.5" customHeight="1" spans="1:4">
      <c r="A20" s="243"/>
      <c r="B20" s="153"/>
      <c r="C20" s="142" t="s">
        <v>146</v>
      </c>
      <c r="D20" s="153"/>
    </row>
    <row r="21" ht="16.5" customHeight="1" spans="1:4">
      <c r="A21" s="243"/>
      <c r="B21" s="153"/>
      <c r="C21" s="142" t="s">
        <v>147</v>
      </c>
      <c r="D21" s="153"/>
    </row>
    <row r="22" ht="16.5" customHeight="1" spans="1:4">
      <c r="A22" s="243"/>
      <c r="B22" s="153"/>
      <c r="C22" s="142" t="s">
        <v>148</v>
      </c>
      <c r="D22" s="153"/>
    </row>
    <row r="23" ht="16.5" customHeight="1" spans="1:4">
      <c r="A23" s="243"/>
      <c r="B23" s="153"/>
      <c r="C23" s="142" t="s">
        <v>149</v>
      </c>
      <c r="D23" s="153"/>
    </row>
    <row r="24" ht="16.5" customHeight="1" spans="1:4">
      <c r="A24" s="243"/>
      <c r="B24" s="153"/>
      <c r="C24" s="142" t="s">
        <v>150</v>
      </c>
      <c r="D24" s="153"/>
    </row>
    <row r="25" ht="16.5" customHeight="1" spans="1:4">
      <c r="A25" s="243"/>
      <c r="B25" s="153"/>
      <c r="C25" s="142" t="s">
        <v>151</v>
      </c>
      <c r="D25" s="153"/>
    </row>
    <row r="26" ht="16.5" customHeight="1" spans="1:4">
      <c r="A26" s="243"/>
      <c r="B26" s="153"/>
      <c r="C26" s="142" t="s">
        <v>152</v>
      </c>
      <c r="D26" s="153">
        <v>201396</v>
      </c>
    </row>
    <row r="27" ht="16.5" customHeight="1" spans="1:4">
      <c r="A27" s="243"/>
      <c r="B27" s="153"/>
      <c r="C27" s="142" t="s">
        <v>153</v>
      </c>
      <c r="D27" s="153"/>
    </row>
    <row r="28" ht="16.5" customHeight="1" spans="1:4">
      <c r="A28" s="243"/>
      <c r="B28" s="153"/>
      <c r="C28" s="142" t="s">
        <v>154</v>
      </c>
      <c r="D28" s="153"/>
    </row>
    <row r="29" ht="16.5" customHeight="1" spans="1:4">
      <c r="A29" s="243"/>
      <c r="B29" s="153"/>
      <c r="C29" s="142" t="s">
        <v>155</v>
      </c>
      <c r="D29" s="153"/>
    </row>
    <row r="30" ht="16.5" customHeight="1" spans="1:4">
      <c r="A30" s="243"/>
      <c r="B30" s="153"/>
      <c r="C30" s="142" t="s">
        <v>156</v>
      </c>
      <c r="D30" s="153"/>
    </row>
    <row r="31" ht="16.5" customHeight="1" spans="1:4">
      <c r="A31" s="243"/>
      <c r="B31" s="153"/>
      <c r="C31" s="142" t="s">
        <v>157</v>
      </c>
      <c r="D31" s="153"/>
    </row>
    <row r="32" ht="16.5" customHeight="1" spans="1:4">
      <c r="A32" s="243"/>
      <c r="B32" s="153"/>
      <c r="C32" s="220" t="s">
        <v>158</v>
      </c>
      <c r="D32" s="153"/>
    </row>
    <row r="33" ht="16.5" customHeight="1" spans="1:4">
      <c r="A33" s="243"/>
      <c r="B33" s="153"/>
      <c r="C33" s="220" t="s">
        <v>159</v>
      </c>
      <c r="D33" s="153"/>
    </row>
    <row r="34" ht="16.5" customHeight="1" spans="1:4">
      <c r="A34" s="243"/>
      <c r="B34" s="153"/>
      <c r="C34" s="103" t="s">
        <v>160</v>
      </c>
      <c r="D34" s="153"/>
    </row>
    <row r="35" ht="15" customHeight="1" spans="1:4">
      <c r="A35" s="244" t="s">
        <v>50</v>
      </c>
      <c r="B35" s="245">
        <v>2652711.57</v>
      </c>
      <c r="C35" s="244" t="s">
        <v>51</v>
      </c>
      <c r="D35" s="245">
        <v>2652711.57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2" activePane="bottomLeft" state="frozen"/>
      <selection/>
      <selection pane="bottomLeft" activeCell="J14" sqref="J14"/>
    </sheetView>
  </sheetViews>
  <sheetFormatPr defaultColWidth="9.14166666666667" defaultRowHeight="14.25" customHeight="1" outlineLevelCol="6"/>
  <cols>
    <col min="1" max="1" width="20.1416666666667" customWidth="1"/>
    <col min="2" max="2" width="32.75" customWidth="1"/>
    <col min="3" max="7" width="19.25" customWidth="1"/>
  </cols>
  <sheetData>
    <row r="1" customHeight="1" spans="1:7">
      <c r="A1" s="74"/>
      <c r="B1" s="74"/>
      <c r="C1" s="74"/>
      <c r="D1" s="74"/>
      <c r="E1" s="74"/>
      <c r="F1" s="74"/>
      <c r="G1" s="74"/>
    </row>
    <row r="2" customHeight="1" spans="4:7">
      <c r="D2" s="210"/>
      <c r="F2" s="145"/>
      <c r="G2" s="215" t="s">
        <v>161</v>
      </c>
    </row>
    <row r="3" ht="41.25" customHeight="1" spans="1:7">
      <c r="A3" s="199" t="str">
        <f>"2025"&amp;"年一般公共预算支出预算表（按功能科目分类）"</f>
        <v>2025年一般公共预算支出预算表（按功能科目分类）</v>
      </c>
      <c r="B3" s="199"/>
      <c r="C3" s="199"/>
      <c r="D3" s="199"/>
      <c r="E3" s="199"/>
      <c r="F3" s="199"/>
      <c r="G3" s="199"/>
    </row>
    <row r="4" ht="18" customHeight="1" spans="1:7">
      <c r="A4" s="78" t="str">
        <f>"单位名称："&amp;"昆明市东川区动物疫病预防控制中心"</f>
        <v>单位名称：昆明市东川区动物疫病预防控制中心</v>
      </c>
      <c r="F4" s="196"/>
      <c r="G4" s="215" t="s">
        <v>1</v>
      </c>
    </row>
    <row r="5" ht="20.25" customHeight="1" spans="1:7">
      <c r="A5" s="233" t="s">
        <v>162</v>
      </c>
      <c r="B5" s="234"/>
      <c r="C5" s="200" t="s">
        <v>55</v>
      </c>
      <c r="D5" s="223" t="s">
        <v>75</v>
      </c>
      <c r="E5" s="85"/>
      <c r="F5" s="86"/>
      <c r="G5" s="212" t="s">
        <v>76</v>
      </c>
    </row>
    <row r="6" ht="20.25" customHeight="1" spans="1:7">
      <c r="A6" s="235" t="s">
        <v>72</v>
      </c>
      <c r="B6" s="235" t="s">
        <v>73</v>
      </c>
      <c r="C6" s="92"/>
      <c r="D6" s="205" t="s">
        <v>57</v>
      </c>
      <c r="E6" s="205" t="s">
        <v>163</v>
      </c>
      <c r="F6" s="205" t="s">
        <v>164</v>
      </c>
      <c r="G6" s="214"/>
    </row>
    <row r="7" ht="15" customHeight="1" spans="1:7">
      <c r="A7" s="132" t="s">
        <v>82</v>
      </c>
      <c r="B7" s="132" t="s">
        <v>83</v>
      </c>
      <c r="C7" s="132" t="s">
        <v>84</v>
      </c>
      <c r="D7" s="132" t="s">
        <v>85</v>
      </c>
      <c r="E7" s="132" t="s">
        <v>86</v>
      </c>
      <c r="F7" s="132" t="s">
        <v>87</v>
      </c>
      <c r="G7" s="132" t="s">
        <v>88</v>
      </c>
    </row>
    <row r="8" ht="18" customHeight="1" spans="1:7">
      <c r="A8" s="103" t="s">
        <v>97</v>
      </c>
      <c r="B8" s="103" t="s">
        <v>98</v>
      </c>
      <c r="C8" s="153">
        <v>398534.02</v>
      </c>
      <c r="D8" s="153">
        <v>398534.02</v>
      </c>
      <c r="E8" s="153">
        <v>393734.02</v>
      </c>
      <c r="F8" s="153">
        <v>4800</v>
      </c>
      <c r="G8" s="153"/>
    </row>
    <row r="9" ht="18" customHeight="1" spans="1:7">
      <c r="A9" s="236" t="s">
        <v>99</v>
      </c>
      <c r="B9" s="236" t="s">
        <v>100</v>
      </c>
      <c r="C9" s="153">
        <v>398534.02</v>
      </c>
      <c r="D9" s="153">
        <v>398534.02</v>
      </c>
      <c r="E9" s="153">
        <v>393734.02</v>
      </c>
      <c r="F9" s="153">
        <v>4800</v>
      </c>
      <c r="G9" s="153"/>
    </row>
    <row r="10" ht="18" customHeight="1" spans="1:7">
      <c r="A10" s="237" t="s">
        <v>101</v>
      </c>
      <c r="B10" s="237" t="s">
        <v>102</v>
      </c>
      <c r="C10" s="153">
        <v>141348</v>
      </c>
      <c r="D10" s="153">
        <v>141348</v>
      </c>
      <c r="E10" s="153">
        <v>136548</v>
      </c>
      <c r="F10" s="153">
        <v>4800</v>
      </c>
      <c r="G10" s="153"/>
    </row>
    <row r="11" ht="18" customHeight="1" spans="1:7">
      <c r="A11" s="237" t="s">
        <v>103</v>
      </c>
      <c r="B11" s="237" t="s">
        <v>104</v>
      </c>
      <c r="C11" s="153">
        <v>257186.02</v>
      </c>
      <c r="D11" s="153">
        <v>257186.02</v>
      </c>
      <c r="E11" s="153">
        <v>257186.02</v>
      </c>
      <c r="F11" s="153"/>
      <c r="G11" s="153"/>
    </row>
    <row r="12" ht="18" customHeight="1" spans="1:7">
      <c r="A12" s="103" t="s">
        <v>105</v>
      </c>
      <c r="B12" s="103" t="s">
        <v>106</v>
      </c>
      <c r="C12" s="153">
        <v>253372.06</v>
      </c>
      <c r="D12" s="153">
        <v>253372.06</v>
      </c>
      <c r="E12" s="153">
        <v>253372.06</v>
      </c>
      <c r="F12" s="153"/>
      <c r="G12" s="153"/>
    </row>
    <row r="13" ht="18" customHeight="1" spans="1:7">
      <c r="A13" s="236" t="s">
        <v>107</v>
      </c>
      <c r="B13" s="236" t="s">
        <v>108</v>
      </c>
      <c r="C13" s="153">
        <v>253372.06</v>
      </c>
      <c r="D13" s="153">
        <v>253372.06</v>
      </c>
      <c r="E13" s="153">
        <v>253372.06</v>
      </c>
      <c r="F13" s="153"/>
      <c r="G13" s="153"/>
    </row>
    <row r="14" ht="18" customHeight="1" spans="1:7">
      <c r="A14" s="237" t="s">
        <v>109</v>
      </c>
      <c r="B14" s="237" t="s">
        <v>110</v>
      </c>
      <c r="C14" s="153">
        <v>134329.78</v>
      </c>
      <c r="D14" s="153">
        <v>134329.78</v>
      </c>
      <c r="E14" s="153">
        <v>134329.78</v>
      </c>
      <c r="F14" s="153"/>
      <c r="G14" s="153"/>
    </row>
    <row r="15" ht="18" customHeight="1" spans="1:7">
      <c r="A15" s="237" t="s">
        <v>111</v>
      </c>
      <c r="B15" s="237" t="s">
        <v>112</v>
      </c>
      <c r="C15" s="153">
        <v>116045.78</v>
      </c>
      <c r="D15" s="153">
        <v>116045.78</v>
      </c>
      <c r="E15" s="153">
        <v>116045.78</v>
      </c>
      <c r="F15" s="153"/>
      <c r="G15" s="153"/>
    </row>
    <row r="16" ht="18" customHeight="1" spans="1:7">
      <c r="A16" s="237" t="s">
        <v>113</v>
      </c>
      <c r="B16" s="237" t="s">
        <v>114</v>
      </c>
      <c r="C16" s="153">
        <v>2996.5</v>
      </c>
      <c r="D16" s="153">
        <v>2996.5</v>
      </c>
      <c r="E16" s="153">
        <v>2996.5</v>
      </c>
      <c r="F16" s="153"/>
      <c r="G16" s="153"/>
    </row>
    <row r="17" ht="18" customHeight="1" spans="1:7">
      <c r="A17" s="103" t="s">
        <v>115</v>
      </c>
      <c r="B17" s="103" t="s">
        <v>116</v>
      </c>
      <c r="C17" s="153">
        <v>1799409.49</v>
      </c>
      <c r="D17" s="153">
        <v>1799409.49</v>
      </c>
      <c r="E17" s="153">
        <v>1703819.49</v>
      </c>
      <c r="F17" s="153">
        <v>95590</v>
      </c>
      <c r="G17" s="153"/>
    </row>
    <row r="18" ht="18" customHeight="1" spans="1:7">
      <c r="A18" s="236" t="s">
        <v>117</v>
      </c>
      <c r="B18" s="236" t="s">
        <v>118</v>
      </c>
      <c r="C18" s="153">
        <v>1799409.49</v>
      </c>
      <c r="D18" s="153">
        <v>1799409.49</v>
      </c>
      <c r="E18" s="153">
        <v>1703819.49</v>
      </c>
      <c r="F18" s="153">
        <v>95590</v>
      </c>
      <c r="G18" s="153"/>
    </row>
    <row r="19" ht="18" customHeight="1" spans="1:7">
      <c r="A19" s="237" t="s">
        <v>119</v>
      </c>
      <c r="B19" s="237" t="s">
        <v>120</v>
      </c>
      <c r="C19" s="153">
        <v>1799409.49</v>
      </c>
      <c r="D19" s="153">
        <v>1799409.49</v>
      </c>
      <c r="E19" s="153">
        <v>1703819.49</v>
      </c>
      <c r="F19" s="153">
        <v>95590</v>
      </c>
      <c r="G19" s="153"/>
    </row>
    <row r="20" ht="18" customHeight="1" spans="1:7">
      <c r="A20" s="103" t="s">
        <v>121</v>
      </c>
      <c r="B20" s="103" t="s">
        <v>122</v>
      </c>
      <c r="C20" s="153">
        <v>201396</v>
      </c>
      <c r="D20" s="153">
        <v>201396</v>
      </c>
      <c r="E20" s="153">
        <v>201396</v>
      </c>
      <c r="F20" s="153"/>
      <c r="G20" s="153"/>
    </row>
    <row r="21" ht="18" customHeight="1" spans="1:7">
      <c r="A21" s="236" t="s">
        <v>123</v>
      </c>
      <c r="B21" s="236" t="s">
        <v>124</v>
      </c>
      <c r="C21" s="153">
        <v>201396</v>
      </c>
      <c r="D21" s="153">
        <v>201396</v>
      </c>
      <c r="E21" s="153">
        <v>201396</v>
      </c>
      <c r="F21" s="153"/>
      <c r="G21" s="153"/>
    </row>
    <row r="22" ht="18" customHeight="1" spans="1:7">
      <c r="A22" s="237" t="s">
        <v>125</v>
      </c>
      <c r="B22" s="237" t="s">
        <v>126</v>
      </c>
      <c r="C22" s="153">
        <v>201396</v>
      </c>
      <c r="D22" s="153">
        <v>201396</v>
      </c>
      <c r="E22" s="153">
        <v>201396</v>
      </c>
      <c r="F22" s="153"/>
      <c r="G22" s="153"/>
    </row>
    <row r="23" ht="18" customHeight="1" spans="1:7">
      <c r="A23" s="152" t="s">
        <v>165</v>
      </c>
      <c r="B23" s="238" t="s">
        <v>165</v>
      </c>
      <c r="C23" s="153">
        <v>2652711.57</v>
      </c>
      <c r="D23" s="153">
        <v>2652711.57</v>
      </c>
      <c r="E23" s="153">
        <v>2552321.57</v>
      </c>
      <c r="F23" s="153">
        <v>100390</v>
      </c>
      <c r="G23" s="153"/>
    </row>
  </sheetData>
  <mergeCells count="6">
    <mergeCell ref="A3:G3"/>
    <mergeCell ref="A5:B5"/>
    <mergeCell ref="D5:F5"/>
    <mergeCell ref="A23:B2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F19" sqref="F19"/>
    </sheetView>
  </sheetViews>
  <sheetFormatPr defaultColWidth="10.425" defaultRowHeight="14.25" customHeight="1" outlineLevelRow="7" outlineLevelCol="5"/>
  <cols>
    <col min="1" max="1" width="21.375" customWidth="1"/>
    <col min="2" max="2" width="17.625" customWidth="1"/>
    <col min="3" max="6" width="19" customWidth="1"/>
  </cols>
  <sheetData>
    <row r="1" customHeight="1" spans="1:6">
      <c r="A1" s="74"/>
      <c r="B1" s="74"/>
      <c r="C1" s="74"/>
      <c r="D1" s="74"/>
      <c r="E1" s="74"/>
      <c r="F1" s="74"/>
    </row>
    <row r="2" customHeight="1" spans="1:6">
      <c r="A2" s="116"/>
      <c r="B2" s="116"/>
      <c r="C2" s="116"/>
      <c r="D2" s="116"/>
      <c r="E2" s="115"/>
      <c r="F2" s="229" t="s">
        <v>166</v>
      </c>
    </row>
    <row r="3" ht="41.25" customHeight="1" spans="1:6">
      <c r="A3" s="230" t="str">
        <f>"2025"&amp;"年一般公共预算“三公”经费支出预算表"</f>
        <v>2025年一般公共预算“三公”经费支出预算表</v>
      </c>
      <c r="B3" s="116"/>
      <c r="C3" s="116"/>
      <c r="D3" s="116"/>
      <c r="E3" s="115"/>
      <c r="F3" s="116"/>
    </row>
    <row r="4" customHeight="1" spans="1:6">
      <c r="A4" s="186" t="str">
        <f>"单位名称："&amp;"昆明市东川区动物疫病预防控制中心"</f>
        <v>单位名称：昆明市东川区动物疫病预防控制中心</v>
      </c>
      <c r="B4" s="231"/>
      <c r="D4" s="116"/>
      <c r="E4" s="115"/>
      <c r="F4" s="137" t="s">
        <v>1</v>
      </c>
    </row>
    <row r="5" ht="27" customHeight="1" spans="1:6">
      <c r="A5" s="120" t="s">
        <v>167</v>
      </c>
      <c r="B5" s="120" t="s">
        <v>168</v>
      </c>
      <c r="C5" s="122" t="s">
        <v>169</v>
      </c>
      <c r="D5" s="120"/>
      <c r="E5" s="121"/>
      <c r="F5" s="120" t="s">
        <v>170</v>
      </c>
    </row>
    <row r="6" ht="28.5" customHeight="1" spans="1:6">
      <c r="A6" s="232"/>
      <c r="B6" s="124"/>
      <c r="C6" s="121" t="s">
        <v>57</v>
      </c>
      <c r="D6" s="121" t="s">
        <v>171</v>
      </c>
      <c r="E6" s="121" t="s">
        <v>172</v>
      </c>
      <c r="F6" s="123"/>
    </row>
    <row r="7" ht="17.25" customHeight="1" spans="1:6">
      <c r="A7" s="128" t="s">
        <v>82</v>
      </c>
      <c r="B7" s="128" t="s">
        <v>83</v>
      </c>
      <c r="C7" s="128" t="s">
        <v>84</v>
      </c>
      <c r="D7" s="128" t="s">
        <v>85</v>
      </c>
      <c r="E7" s="128" t="s">
        <v>86</v>
      </c>
      <c r="F7" s="128" t="s">
        <v>87</v>
      </c>
    </row>
    <row r="8" ht="17.25" customHeight="1" spans="1:6">
      <c r="A8" s="153">
        <v>14600</v>
      </c>
      <c r="B8" s="153"/>
      <c r="C8" s="153">
        <v>12000</v>
      </c>
      <c r="D8" s="153"/>
      <c r="E8" s="153">
        <v>12000</v>
      </c>
      <c r="F8" s="153">
        <v>2600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41"/>
  <sheetViews>
    <sheetView showZeros="0" workbookViewId="0">
      <pane ySplit="1" topLeftCell="A8" activePane="bottomLeft" state="frozen"/>
      <selection/>
      <selection pane="bottomLeft" activeCell="L18" sqref="L18"/>
    </sheetView>
  </sheetViews>
  <sheetFormatPr defaultColWidth="9.14166666666667" defaultRowHeight="14.25" customHeight="1"/>
  <cols>
    <col min="1" max="1" width="21.875" customWidth="1"/>
    <col min="2" max="2" width="27.375" customWidth="1"/>
    <col min="3" max="3" width="18.625" customWidth="1"/>
    <col min="4" max="4" width="18.375" customWidth="1"/>
    <col min="5" max="5" width="10.1416666666667" customWidth="1"/>
    <col min="6" max="6" width="17.575" customWidth="1"/>
    <col min="7" max="7" width="7.875" customWidth="1"/>
    <col min="8" max="8" width="23" customWidth="1"/>
    <col min="9" max="9" width="12.625" customWidth="1"/>
    <col min="10" max="10" width="13.5" customWidth="1"/>
    <col min="11" max="13" width="7.75" customWidth="1"/>
    <col min="14" max="14" width="12.125" customWidth="1"/>
    <col min="15" max="25" width="6.875" customWidth="1"/>
  </cols>
  <sheetData>
    <row r="1" customHeight="1" spans="1:25">
      <c r="A1" s="74"/>
      <c r="B1" s="74"/>
      <c r="C1" s="74"/>
      <c r="D1" s="74"/>
      <c r="E1" s="74"/>
      <c r="F1" s="74"/>
      <c r="G1" s="74"/>
      <c r="H1" s="74"/>
      <c r="I1" s="74"/>
      <c r="J1" s="74"/>
      <c r="K1" s="74"/>
      <c r="L1" s="74"/>
      <c r="M1" s="74"/>
      <c r="N1" s="74"/>
      <c r="O1" s="74"/>
      <c r="P1" s="74"/>
      <c r="Q1" s="74"/>
      <c r="R1" s="74"/>
      <c r="S1" s="74"/>
      <c r="T1" s="74"/>
      <c r="U1" s="74"/>
      <c r="V1" s="74"/>
      <c r="W1" s="74"/>
      <c r="X1" s="74"/>
      <c r="Y1" s="74"/>
    </row>
    <row r="2" ht="13.5" customHeight="1" spans="2:25">
      <c r="B2" s="210"/>
      <c r="C2" s="216"/>
      <c r="E2" s="217"/>
      <c r="F2" s="217"/>
      <c r="G2" s="217"/>
      <c r="H2" s="217"/>
      <c r="I2" s="157"/>
      <c r="J2" s="157"/>
      <c r="K2" s="157"/>
      <c r="L2" s="157"/>
      <c r="M2" s="157"/>
      <c r="N2" s="157"/>
      <c r="O2" s="157"/>
      <c r="S2" s="157"/>
      <c r="W2" s="216"/>
      <c r="Y2" s="76" t="s">
        <v>173</v>
      </c>
    </row>
    <row r="3" ht="45.75" customHeight="1" spans="1:25">
      <c r="A3" s="139" t="str">
        <f>"2025"&amp;"年部门基本支出预算表"</f>
        <v>2025年部门基本支出预算表</v>
      </c>
      <c r="B3" s="77"/>
      <c r="C3" s="139"/>
      <c r="D3" s="139"/>
      <c r="E3" s="139"/>
      <c r="F3" s="139"/>
      <c r="G3" s="139"/>
      <c r="H3" s="139"/>
      <c r="I3" s="139"/>
      <c r="J3" s="139"/>
      <c r="K3" s="139"/>
      <c r="L3" s="139"/>
      <c r="M3" s="139"/>
      <c r="N3" s="139"/>
      <c r="O3" s="139"/>
      <c r="P3" s="77"/>
      <c r="Q3" s="77"/>
      <c r="R3" s="77"/>
      <c r="S3" s="139"/>
      <c r="T3" s="139"/>
      <c r="U3" s="139"/>
      <c r="V3" s="139"/>
      <c r="W3" s="139"/>
      <c r="X3" s="139"/>
      <c r="Y3" s="139"/>
    </row>
    <row r="4" ht="18.75" customHeight="1" spans="1:25">
      <c r="A4" s="78" t="str">
        <f>"单位名称："&amp;"昆明市东川区动物疫病预防控制中心"</f>
        <v>单位名称：昆明市东川区动物疫病预防控制中心</v>
      </c>
      <c r="B4" s="79"/>
      <c r="C4" s="218"/>
      <c r="D4" s="218"/>
      <c r="E4" s="218"/>
      <c r="F4" s="218"/>
      <c r="G4" s="218"/>
      <c r="H4" s="218"/>
      <c r="I4" s="159"/>
      <c r="J4" s="159"/>
      <c r="K4" s="159"/>
      <c r="L4" s="159"/>
      <c r="M4" s="159"/>
      <c r="N4" s="159"/>
      <c r="O4" s="159"/>
      <c r="P4" s="80"/>
      <c r="Q4" s="80"/>
      <c r="R4" s="80"/>
      <c r="S4" s="159"/>
      <c r="W4" s="216"/>
      <c r="Y4" s="76" t="s">
        <v>1</v>
      </c>
    </row>
    <row r="5" ht="18" customHeight="1" spans="1:25">
      <c r="A5" s="82" t="s">
        <v>174</v>
      </c>
      <c r="B5" s="82" t="s">
        <v>175</v>
      </c>
      <c r="C5" s="82" t="s">
        <v>176</v>
      </c>
      <c r="D5" s="82" t="s">
        <v>177</v>
      </c>
      <c r="E5" s="82" t="s">
        <v>178</v>
      </c>
      <c r="F5" s="82" t="s">
        <v>179</v>
      </c>
      <c r="G5" s="82" t="s">
        <v>180</v>
      </c>
      <c r="H5" s="82" t="s">
        <v>181</v>
      </c>
      <c r="I5" s="223" t="s">
        <v>182</v>
      </c>
      <c r="J5" s="183" t="s">
        <v>182</v>
      </c>
      <c r="K5" s="183"/>
      <c r="L5" s="183"/>
      <c r="M5" s="183"/>
      <c r="N5" s="183"/>
      <c r="O5" s="183"/>
      <c r="P5" s="85"/>
      <c r="Q5" s="85"/>
      <c r="R5" s="85"/>
      <c r="S5" s="176" t="s">
        <v>61</v>
      </c>
      <c r="T5" s="183" t="s">
        <v>62</v>
      </c>
      <c r="U5" s="183"/>
      <c r="V5" s="183"/>
      <c r="W5" s="183"/>
      <c r="X5" s="183"/>
      <c r="Y5" s="155"/>
    </row>
    <row r="6" ht="18" customHeight="1" spans="1:25">
      <c r="A6" s="87"/>
      <c r="B6" s="102"/>
      <c r="C6" s="202"/>
      <c r="D6" s="87"/>
      <c r="E6" s="87"/>
      <c r="F6" s="87"/>
      <c r="G6" s="87"/>
      <c r="H6" s="87"/>
      <c r="I6" s="200" t="s">
        <v>183</v>
      </c>
      <c r="J6" s="223" t="s">
        <v>58</v>
      </c>
      <c r="K6" s="183"/>
      <c r="L6" s="183"/>
      <c r="M6" s="183"/>
      <c r="N6" s="183"/>
      <c r="O6" s="155"/>
      <c r="P6" s="84" t="s">
        <v>184</v>
      </c>
      <c r="Q6" s="85"/>
      <c r="R6" s="86"/>
      <c r="S6" s="82" t="s">
        <v>61</v>
      </c>
      <c r="T6" s="223" t="s">
        <v>62</v>
      </c>
      <c r="U6" s="176" t="s">
        <v>64</v>
      </c>
      <c r="V6" s="183" t="s">
        <v>62</v>
      </c>
      <c r="W6" s="176" t="s">
        <v>66</v>
      </c>
      <c r="X6" s="176" t="s">
        <v>67</v>
      </c>
      <c r="Y6" s="228" t="s">
        <v>68</v>
      </c>
    </row>
    <row r="7" ht="19.5" customHeight="1" spans="1:25">
      <c r="A7" s="102"/>
      <c r="B7" s="102"/>
      <c r="C7" s="102"/>
      <c r="D7" s="102"/>
      <c r="E7" s="102"/>
      <c r="F7" s="102"/>
      <c r="G7" s="102"/>
      <c r="H7" s="102"/>
      <c r="I7" s="102"/>
      <c r="J7" s="224" t="s">
        <v>185</v>
      </c>
      <c r="K7" s="82"/>
      <c r="L7" s="82" t="s">
        <v>186</v>
      </c>
      <c r="M7" s="82" t="s">
        <v>187</v>
      </c>
      <c r="N7" s="82" t="s">
        <v>188</v>
      </c>
      <c r="O7" s="82" t="s">
        <v>189</v>
      </c>
      <c r="P7" s="82" t="s">
        <v>58</v>
      </c>
      <c r="Q7" s="82" t="s">
        <v>59</v>
      </c>
      <c r="R7" s="82" t="s">
        <v>60</v>
      </c>
      <c r="S7" s="102"/>
      <c r="T7" s="82" t="s">
        <v>57</v>
      </c>
      <c r="U7" s="82" t="s">
        <v>64</v>
      </c>
      <c r="V7" s="82" t="s">
        <v>190</v>
      </c>
      <c r="W7" s="82" t="s">
        <v>66</v>
      </c>
      <c r="X7" s="82" t="s">
        <v>67</v>
      </c>
      <c r="Y7" s="82" t="s">
        <v>68</v>
      </c>
    </row>
    <row r="8" ht="37.5" customHeight="1" spans="1:25">
      <c r="A8" s="219"/>
      <c r="B8" s="92"/>
      <c r="C8" s="219"/>
      <c r="D8" s="219"/>
      <c r="E8" s="219"/>
      <c r="F8" s="219"/>
      <c r="G8" s="219"/>
      <c r="H8" s="219"/>
      <c r="I8" s="219"/>
      <c r="J8" s="225" t="s">
        <v>57</v>
      </c>
      <c r="K8" s="226" t="s">
        <v>191</v>
      </c>
      <c r="L8" s="90" t="s">
        <v>192</v>
      </c>
      <c r="M8" s="90" t="s">
        <v>187</v>
      </c>
      <c r="N8" s="90" t="s">
        <v>188</v>
      </c>
      <c r="O8" s="90" t="s">
        <v>189</v>
      </c>
      <c r="P8" s="90" t="s">
        <v>187</v>
      </c>
      <c r="Q8" s="90" t="s">
        <v>188</v>
      </c>
      <c r="R8" s="90" t="s">
        <v>189</v>
      </c>
      <c r="S8" s="90" t="s">
        <v>61</v>
      </c>
      <c r="T8" s="90" t="s">
        <v>57</v>
      </c>
      <c r="U8" s="90" t="s">
        <v>64</v>
      </c>
      <c r="V8" s="90" t="s">
        <v>190</v>
      </c>
      <c r="W8" s="90" t="s">
        <v>66</v>
      </c>
      <c r="X8" s="90" t="s">
        <v>67</v>
      </c>
      <c r="Y8" s="90" t="s">
        <v>68</v>
      </c>
    </row>
    <row r="9" customHeight="1" spans="1:25">
      <c r="A9" s="109">
        <v>1</v>
      </c>
      <c r="B9" s="109">
        <v>2</v>
      </c>
      <c r="C9" s="109">
        <v>3</v>
      </c>
      <c r="D9" s="109">
        <v>4</v>
      </c>
      <c r="E9" s="109">
        <v>5</v>
      </c>
      <c r="F9" s="109">
        <v>6</v>
      </c>
      <c r="G9" s="109">
        <v>7</v>
      </c>
      <c r="H9" s="109">
        <v>8</v>
      </c>
      <c r="I9" s="109">
        <v>9</v>
      </c>
      <c r="J9" s="109">
        <v>10</v>
      </c>
      <c r="K9" s="109">
        <v>11</v>
      </c>
      <c r="L9" s="109">
        <v>12</v>
      </c>
      <c r="M9" s="109">
        <v>13</v>
      </c>
      <c r="N9" s="109">
        <v>14</v>
      </c>
      <c r="O9" s="109">
        <v>15</v>
      </c>
      <c r="P9" s="109">
        <v>16</v>
      </c>
      <c r="Q9" s="109">
        <v>17</v>
      </c>
      <c r="R9" s="109">
        <v>18</v>
      </c>
      <c r="S9" s="109">
        <v>19</v>
      </c>
      <c r="T9" s="109">
        <v>20</v>
      </c>
      <c r="U9" s="109">
        <v>21</v>
      </c>
      <c r="V9" s="109">
        <v>22</v>
      </c>
      <c r="W9" s="109">
        <v>23</v>
      </c>
      <c r="X9" s="109">
        <v>24</v>
      </c>
      <c r="Y9" s="109">
        <v>25</v>
      </c>
    </row>
    <row r="10" ht="20.25" customHeight="1" spans="1:25">
      <c r="A10" s="220" t="s">
        <v>193</v>
      </c>
      <c r="B10" s="220" t="s">
        <v>70</v>
      </c>
      <c r="C10" s="220" t="s">
        <v>194</v>
      </c>
      <c r="D10" s="220" t="s">
        <v>195</v>
      </c>
      <c r="E10" s="220" t="s">
        <v>119</v>
      </c>
      <c r="F10" s="220" t="s">
        <v>120</v>
      </c>
      <c r="G10" s="220" t="s">
        <v>196</v>
      </c>
      <c r="H10" s="220" t="s">
        <v>197</v>
      </c>
      <c r="I10" s="153">
        <v>731064</v>
      </c>
      <c r="J10" s="153">
        <v>731064</v>
      </c>
      <c r="K10" s="153"/>
      <c r="L10" s="153"/>
      <c r="M10" s="153"/>
      <c r="N10" s="153">
        <v>731064</v>
      </c>
      <c r="O10" s="153"/>
      <c r="P10" s="153"/>
      <c r="Q10" s="153"/>
      <c r="R10" s="153"/>
      <c r="S10" s="153"/>
      <c r="T10" s="153"/>
      <c r="U10" s="153"/>
      <c r="V10" s="153"/>
      <c r="W10" s="153"/>
      <c r="X10" s="153"/>
      <c r="Y10" s="153"/>
    </row>
    <row r="11" ht="20.25" customHeight="1" spans="1:25">
      <c r="A11" s="220" t="s">
        <v>193</v>
      </c>
      <c r="B11" s="220" t="s">
        <v>70</v>
      </c>
      <c r="C11" s="220" t="s">
        <v>194</v>
      </c>
      <c r="D11" s="220" t="s">
        <v>195</v>
      </c>
      <c r="E11" s="220" t="s">
        <v>119</v>
      </c>
      <c r="F11" s="220" t="s">
        <v>120</v>
      </c>
      <c r="G11" s="220" t="s">
        <v>198</v>
      </c>
      <c r="H11" s="220" t="s">
        <v>199</v>
      </c>
      <c r="I11" s="153">
        <v>114720</v>
      </c>
      <c r="J11" s="153">
        <v>114720</v>
      </c>
      <c r="K11" s="227"/>
      <c r="L11" s="227"/>
      <c r="M11" s="227"/>
      <c r="N11" s="153">
        <v>114720</v>
      </c>
      <c r="O11" s="227"/>
      <c r="P11" s="153"/>
      <c r="Q11" s="153"/>
      <c r="R11" s="153"/>
      <c r="S11" s="153"/>
      <c r="T11" s="153"/>
      <c r="U11" s="153"/>
      <c r="V11" s="153"/>
      <c r="W11" s="153"/>
      <c r="X11" s="153"/>
      <c r="Y11" s="153"/>
    </row>
    <row r="12" ht="20.25" customHeight="1" spans="1:25">
      <c r="A12" s="220" t="s">
        <v>193</v>
      </c>
      <c r="B12" s="220" t="s">
        <v>70</v>
      </c>
      <c r="C12" s="220" t="s">
        <v>194</v>
      </c>
      <c r="D12" s="220" t="s">
        <v>195</v>
      </c>
      <c r="E12" s="220" t="s">
        <v>119</v>
      </c>
      <c r="F12" s="220" t="s">
        <v>120</v>
      </c>
      <c r="G12" s="220" t="s">
        <v>200</v>
      </c>
      <c r="H12" s="220" t="s">
        <v>201</v>
      </c>
      <c r="I12" s="153">
        <v>1749</v>
      </c>
      <c r="J12" s="153">
        <v>1749</v>
      </c>
      <c r="K12" s="227"/>
      <c r="L12" s="227"/>
      <c r="M12" s="227"/>
      <c r="N12" s="153">
        <v>1749</v>
      </c>
      <c r="O12" s="227"/>
      <c r="P12" s="153"/>
      <c r="Q12" s="153"/>
      <c r="R12" s="153"/>
      <c r="S12" s="153"/>
      <c r="T12" s="153"/>
      <c r="U12" s="153"/>
      <c r="V12" s="153"/>
      <c r="W12" s="153"/>
      <c r="X12" s="153"/>
      <c r="Y12" s="153"/>
    </row>
    <row r="13" ht="20.25" customHeight="1" spans="1:25">
      <c r="A13" s="220" t="s">
        <v>193</v>
      </c>
      <c r="B13" s="220" t="s">
        <v>70</v>
      </c>
      <c r="C13" s="220" t="s">
        <v>194</v>
      </c>
      <c r="D13" s="220" t="s">
        <v>195</v>
      </c>
      <c r="E13" s="220" t="s">
        <v>119</v>
      </c>
      <c r="F13" s="220" t="s">
        <v>120</v>
      </c>
      <c r="G13" s="220" t="s">
        <v>200</v>
      </c>
      <c r="H13" s="220" t="s">
        <v>201</v>
      </c>
      <c r="I13" s="153">
        <v>60922</v>
      </c>
      <c r="J13" s="153">
        <v>60922</v>
      </c>
      <c r="K13" s="227"/>
      <c r="L13" s="227"/>
      <c r="M13" s="227"/>
      <c r="N13" s="153">
        <v>60922</v>
      </c>
      <c r="O13" s="227"/>
      <c r="P13" s="153"/>
      <c r="Q13" s="153"/>
      <c r="R13" s="153"/>
      <c r="S13" s="153"/>
      <c r="T13" s="153"/>
      <c r="U13" s="153"/>
      <c r="V13" s="153"/>
      <c r="W13" s="153"/>
      <c r="X13" s="153"/>
      <c r="Y13" s="153"/>
    </row>
    <row r="14" ht="20.25" customHeight="1" spans="1:25">
      <c r="A14" s="220" t="s">
        <v>193</v>
      </c>
      <c r="B14" s="220" t="s">
        <v>70</v>
      </c>
      <c r="C14" s="220" t="s">
        <v>194</v>
      </c>
      <c r="D14" s="220" t="s">
        <v>195</v>
      </c>
      <c r="E14" s="220" t="s">
        <v>119</v>
      </c>
      <c r="F14" s="220" t="s">
        <v>120</v>
      </c>
      <c r="G14" s="220" t="s">
        <v>202</v>
      </c>
      <c r="H14" s="220" t="s">
        <v>203</v>
      </c>
      <c r="I14" s="153">
        <v>138300</v>
      </c>
      <c r="J14" s="153">
        <v>138300</v>
      </c>
      <c r="K14" s="227"/>
      <c r="L14" s="227"/>
      <c r="M14" s="227"/>
      <c r="N14" s="153">
        <v>138300</v>
      </c>
      <c r="O14" s="227"/>
      <c r="P14" s="153"/>
      <c r="Q14" s="153"/>
      <c r="R14" s="153"/>
      <c r="S14" s="153"/>
      <c r="T14" s="153"/>
      <c r="U14" s="153"/>
      <c r="V14" s="153"/>
      <c r="W14" s="153"/>
      <c r="X14" s="153"/>
      <c r="Y14" s="153"/>
    </row>
    <row r="15" ht="20.25" customHeight="1" spans="1:25">
      <c r="A15" s="220" t="s">
        <v>193</v>
      </c>
      <c r="B15" s="220" t="s">
        <v>70</v>
      </c>
      <c r="C15" s="220" t="s">
        <v>194</v>
      </c>
      <c r="D15" s="220" t="s">
        <v>195</v>
      </c>
      <c r="E15" s="220" t="s">
        <v>119</v>
      </c>
      <c r="F15" s="220" t="s">
        <v>120</v>
      </c>
      <c r="G15" s="220" t="s">
        <v>202</v>
      </c>
      <c r="H15" s="220" t="s">
        <v>203</v>
      </c>
      <c r="I15" s="153">
        <v>530136</v>
      </c>
      <c r="J15" s="153">
        <v>530136</v>
      </c>
      <c r="K15" s="227"/>
      <c r="L15" s="227"/>
      <c r="M15" s="227"/>
      <c r="N15" s="153">
        <v>530136</v>
      </c>
      <c r="O15" s="227"/>
      <c r="P15" s="153"/>
      <c r="Q15" s="153"/>
      <c r="R15" s="153"/>
      <c r="S15" s="153"/>
      <c r="T15" s="153"/>
      <c r="U15" s="153"/>
      <c r="V15" s="153"/>
      <c r="W15" s="153"/>
      <c r="X15" s="153"/>
      <c r="Y15" s="153"/>
    </row>
    <row r="16" ht="20.25" customHeight="1" spans="1:25">
      <c r="A16" s="220" t="s">
        <v>193</v>
      </c>
      <c r="B16" s="220" t="s">
        <v>70</v>
      </c>
      <c r="C16" s="220" t="s">
        <v>194</v>
      </c>
      <c r="D16" s="220" t="s">
        <v>195</v>
      </c>
      <c r="E16" s="220" t="s">
        <v>119</v>
      </c>
      <c r="F16" s="220" t="s">
        <v>120</v>
      </c>
      <c r="G16" s="220" t="s">
        <v>202</v>
      </c>
      <c r="H16" s="220" t="s">
        <v>203</v>
      </c>
      <c r="I16" s="153">
        <v>7241</v>
      </c>
      <c r="J16" s="153">
        <v>7241</v>
      </c>
      <c r="K16" s="227"/>
      <c r="L16" s="227"/>
      <c r="M16" s="227"/>
      <c r="N16" s="153">
        <v>7241</v>
      </c>
      <c r="O16" s="227"/>
      <c r="P16" s="153"/>
      <c r="Q16" s="153"/>
      <c r="R16" s="153"/>
      <c r="S16" s="153"/>
      <c r="T16" s="153"/>
      <c r="U16" s="153"/>
      <c r="V16" s="153"/>
      <c r="W16" s="153"/>
      <c r="X16" s="153"/>
      <c r="Y16" s="153"/>
    </row>
    <row r="17" ht="20.25" customHeight="1" spans="1:25">
      <c r="A17" s="220" t="s">
        <v>193</v>
      </c>
      <c r="B17" s="220" t="s">
        <v>70</v>
      </c>
      <c r="C17" s="220" t="s">
        <v>204</v>
      </c>
      <c r="D17" s="220" t="s">
        <v>205</v>
      </c>
      <c r="E17" s="220" t="s">
        <v>103</v>
      </c>
      <c r="F17" s="220" t="s">
        <v>104</v>
      </c>
      <c r="G17" s="220" t="s">
        <v>206</v>
      </c>
      <c r="H17" s="220" t="s">
        <v>207</v>
      </c>
      <c r="I17" s="153">
        <v>257186.02</v>
      </c>
      <c r="J17" s="153">
        <v>257186.02</v>
      </c>
      <c r="K17" s="227"/>
      <c r="L17" s="227"/>
      <c r="M17" s="227"/>
      <c r="N17" s="153">
        <v>257186.02</v>
      </c>
      <c r="O17" s="227"/>
      <c r="P17" s="153"/>
      <c r="Q17" s="153"/>
      <c r="R17" s="153"/>
      <c r="S17" s="153"/>
      <c r="T17" s="153"/>
      <c r="U17" s="153"/>
      <c r="V17" s="153"/>
      <c r="W17" s="153"/>
      <c r="X17" s="153"/>
      <c r="Y17" s="153"/>
    </row>
    <row r="18" ht="20.25" customHeight="1" spans="1:25">
      <c r="A18" s="220" t="s">
        <v>193</v>
      </c>
      <c r="B18" s="220" t="s">
        <v>70</v>
      </c>
      <c r="C18" s="220" t="s">
        <v>204</v>
      </c>
      <c r="D18" s="220" t="s">
        <v>205</v>
      </c>
      <c r="E18" s="220" t="s">
        <v>109</v>
      </c>
      <c r="F18" s="220" t="s">
        <v>110</v>
      </c>
      <c r="G18" s="220" t="s">
        <v>208</v>
      </c>
      <c r="H18" s="220" t="s">
        <v>209</v>
      </c>
      <c r="I18" s="153">
        <v>4134</v>
      </c>
      <c r="J18" s="153">
        <v>4134</v>
      </c>
      <c r="K18" s="227"/>
      <c r="L18" s="227"/>
      <c r="M18" s="227"/>
      <c r="N18" s="153">
        <v>4134</v>
      </c>
      <c r="O18" s="227"/>
      <c r="P18" s="153"/>
      <c r="Q18" s="153"/>
      <c r="R18" s="153"/>
      <c r="S18" s="153"/>
      <c r="T18" s="153"/>
      <c r="U18" s="153"/>
      <c r="V18" s="153"/>
      <c r="W18" s="153"/>
      <c r="X18" s="153"/>
      <c r="Y18" s="153"/>
    </row>
    <row r="19" ht="20.25" customHeight="1" spans="1:25">
      <c r="A19" s="220" t="s">
        <v>193</v>
      </c>
      <c r="B19" s="220" t="s">
        <v>70</v>
      </c>
      <c r="C19" s="220" t="s">
        <v>204</v>
      </c>
      <c r="D19" s="220" t="s">
        <v>205</v>
      </c>
      <c r="E19" s="220" t="s">
        <v>109</v>
      </c>
      <c r="F19" s="220" t="s">
        <v>110</v>
      </c>
      <c r="G19" s="220" t="s">
        <v>208</v>
      </c>
      <c r="H19" s="220" t="s">
        <v>209</v>
      </c>
      <c r="I19" s="153">
        <v>123478.03</v>
      </c>
      <c r="J19" s="153">
        <v>123478.03</v>
      </c>
      <c r="K19" s="227"/>
      <c r="L19" s="227"/>
      <c r="M19" s="227"/>
      <c r="N19" s="153">
        <v>123478.03</v>
      </c>
      <c r="O19" s="227"/>
      <c r="P19" s="153"/>
      <c r="Q19" s="153"/>
      <c r="R19" s="153"/>
      <c r="S19" s="153"/>
      <c r="T19" s="153"/>
      <c r="U19" s="153"/>
      <c r="V19" s="153"/>
      <c r="W19" s="153"/>
      <c r="X19" s="153"/>
      <c r="Y19" s="153"/>
    </row>
    <row r="20" ht="20.25" customHeight="1" spans="1:25">
      <c r="A20" s="220" t="s">
        <v>193</v>
      </c>
      <c r="B20" s="220" t="s">
        <v>70</v>
      </c>
      <c r="C20" s="220" t="s">
        <v>204</v>
      </c>
      <c r="D20" s="220" t="s">
        <v>205</v>
      </c>
      <c r="E20" s="220" t="s">
        <v>109</v>
      </c>
      <c r="F20" s="220" t="s">
        <v>110</v>
      </c>
      <c r="G20" s="220" t="s">
        <v>208</v>
      </c>
      <c r="H20" s="220" t="s">
        <v>209</v>
      </c>
      <c r="I20" s="153">
        <v>6717.75</v>
      </c>
      <c r="J20" s="153">
        <v>6717.75</v>
      </c>
      <c r="K20" s="227"/>
      <c r="L20" s="227"/>
      <c r="M20" s="227"/>
      <c r="N20" s="153">
        <v>6717.75</v>
      </c>
      <c r="O20" s="227"/>
      <c r="P20" s="153"/>
      <c r="Q20" s="153"/>
      <c r="R20" s="153"/>
      <c r="S20" s="153"/>
      <c r="T20" s="153"/>
      <c r="U20" s="153"/>
      <c r="V20" s="153"/>
      <c r="W20" s="153"/>
      <c r="X20" s="153"/>
      <c r="Y20" s="153"/>
    </row>
    <row r="21" ht="20.25" customHeight="1" spans="1:25">
      <c r="A21" s="220" t="s">
        <v>193</v>
      </c>
      <c r="B21" s="220" t="s">
        <v>70</v>
      </c>
      <c r="C21" s="220" t="s">
        <v>204</v>
      </c>
      <c r="D21" s="220" t="s">
        <v>205</v>
      </c>
      <c r="E21" s="220" t="s">
        <v>111</v>
      </c>
      <c r="F21" s="220" t="s">
        <v>112</v>
      </c>
      <c r="G21" s="220" t="s">
        <v>210</v>
      </c>
      <c r="H21" s="220" t="s">
        <v>211</v>
      </c>
      <c r="I21" s="153">
        <v>37894.72</v>
      </c>
      <c r="J21" s="153">
        <v>37894.72</v>
      </c>
      <c r="K21" s="227"/>
      <c r="L21" s="227"/>
      <c r="M21" s="227"/>
      <c r="N21" s="153">
        <v>37894.72</v>
      </c>
      <c r="O21" s="227"/>
      <c r="P21" s="153"/>
      <c r="Q21" s="153"/>
      <c r="R21" s="153"/>
      <c r="S21" s="153"/>
      <c r="T21" s="153"/>
      <c r="U21" s="153"/>
      <c r="V21" s="153"/>
      <c r="W21" s="153"/>
      <c r="X21" s="153"/>
      <c r="Y21" s="153"/>
    </row>
    <row r="22" ht="20.25" customHeight="1" spans="1:25">
      <c r="A22" s="220" t="s">
        <v>193</v>
      </c>
      <c r="B22" s="220" t="s">
        <v>70</v>
      </c>
      <c r="C22" s="220" t="s">
        <v>204</v>
      </c>
      <c r="D22" s="220" t="s">
        <v>205</v>
      </c>
      <c r="E22" s="220" t="s">
        <v>111</v>
      </c>
      <c r="F22" s="220" t="s">
        <v>112</v>
      </c>
      <c r="G22" s="220" t="s">
        <v>210</v>
      </c>
      <c r="H22" s="220" t="s">
        <v>211</v>
      </c>
      <c r="I22" s="153">
        <v>78151.06</v>
      </c>
      <c r="J22" s="153">
        <v>78151.06</v>
      </c>
      <c r="K22" s="227"/>
      <c r="L22" s="227"/>
      <c r="M22" s="227"/>
      <c r="N22" s="153">
        <v>78151.06</v>
      </c>
      <c r="O22" s="227"/>
      <c r="P22" s="153"/>
      <c r="Q22" s="153"/>
      <c r="R22" s="153"/>
      <c r="S22" s="153"/>
      <c r="T22" s="153"/>
      <c r="U22" s="153"/>
      <c r="V22" s="153"/>
      <c r="W22" s="153"/>
      <c r="X22" s="153"/>
      <c r="Y22" s="153"/>
    </row>
    <row r="23" ht="20.25" customHeight="1" spans="1:25">
      <c r="A23" s="220" t="s">
        <v>193</v>
      </c>
      <c r="B23" s="220" t="s">
        <v>70</v>
      </c>
      <c r="C23" s="220" t="s">
        <v>204</v>
      </c>
      <c r="D23" s="220" t="s">
        <v>205</v>
      </c>
      <c r="E23" s="220" t="s">
        <v>113</v>
      </c>
      <c r="F23" s="220" t="s">
        <v>114</v>
      </c>
      <c r="G23" s="220" t="s">
        <v>212</v>
      </c>
      <c r="H23" s="220" t="s">
        <v>213</v>
      </c>
      <c r="I23" s="153">
        <v>2996.5</v>
      </c>
      <c r="J23" s="153">
        <v>2996.5</v>
      </c>
      <c r="K23" s="227"/>
      <c r="L23" s="227"/>
      <c r="M23" s="227"/>
      <c r="N23" s="153">
        <v>2996.5</v>
      </c>
      <c r="O23" s="227"/>
      <c r="P23" s="153"/>
      <c r="Q23" s="153"/>
      <c r="R23" s="153"/>
      <c r="S23" s="153"/>
      <c r="T23" s="153"/>
      <c r="U23" s="153"/>
      <c r="V23" s="153"/>
      <c r="W23" s="153"/>
      <c r="X23" s="153"/>
      <c r="Y23" s="153"/>
    </row>
    <row r="24" ht="20.25" customHeight="1" spans="1:25">
      <c r="A24" s="220" t="s">
        <v>193</v>
      </c>
      <c r="B24" s="220" t="s">
        <v>70</v>
      </c>
      <c r="C24" s="220" t="s">
        <v>204</v>
      </c>
      <c r="D24" s="220" t="s">
        <v>205</v>
      </c>
      <c r="E24" s="220" t="s">
        <v>119</v>
      </c>
      <c r="F24" s="220" t="s">
        <v>120</v>
      </c>
      <c r="G24" s="220" t="s">
        <v>212</v>
      </c>
      <c r="H24" s="220" t="s">
        <v>213</v>
      </c>
      <c r="I24" s="153">
        <v>10487.49</v>
      </c>
      <c r="J24" s="153">
        <v>10487.49</v>
      </c>
      <c r="K24" s="227"/>
      <c r="L24" s="227"/>
      <c r="M24" s="227"/>
      <c r="N24" s="153">
        <v>10487.49</v>
      </c>
      <c r="O24" s="227"/>
      <c r="P24" s="153"/>
      <c r="Q24" s="153"/>
      <c r="R24" s="153"/>
      <c r="S24" s="153"/>
      <c r="T24" s="153"/>
      <c r="U24" s="153"/>
      <c r="V24" s="153"/>
      <c r="W24" s="153"/>
      <c r="X24" s="153"/>
      <c r="Y24" s="153"/>
    </row>
    <row r="25" ht="20.25" customHeight="1" spans="1:25">
      <c r="A25" s="220" t="s">
        <v>193</v>
      </c>
      <c r="B25" s="220" t="s">
        <v>70</v>
      </c>
      <c r="C25" s="220" t="s">
        <v>214</v>
      </c>
      <c r="D25" s="220" t="s">
        <v>126</v>
      </c>
      <c r="E25" s="220" t="s">
        <v>125</v>
      </c>
      <c r="F25" s="220" t="s">
        <v>126</v>
      </c>
      <c r="G25" s="220" t="s">
        <v>215</v>
      </c>
      <c r="H25" s="220" t="s">
        <v>126</v>
      </c>
      <c r="I25" s="153">
        <v>201396</v>
      </c>
      <c r="J25" s="153">
        <v>201396</v>
      </c>
      <c r="K25" s="227"/>
      <c r="L25" s="227"/>
      <c r="M25" s="227"/>
      <c r="N25" s="153">
        <v>201396</v>
      </c>
      <c r="O25" s="227"/>
      <c r="P25" s="153"/>
      <c r="Q25" s="153"/>
      <c r="R25" s="153"/>
      <c r="S25" s="153"/>
      <c r="T25" s="153"/>
      <c r="U25" s="153"/>
      <c r="V25" s="153"/>
      <c r="W25" s="153"/>
      <c r="X25" s="153"/>
      <c r="Y25" s="153"/>
    </row>
    <row r="26" ht="20.25" customHeight="1" spans="1:25">
      <c r="A26" s="220" t="s">
        <v>193</v>
      </c>
      <c r="B26" s="220" t="s">
        <v>70</v>
      </c>
      <c r="C26" s="220" t="s">
        <v>216</v>
      </c>
      <c r="D26" s="220" t="s">
        <v>170</v>
      </c>
      <c r="E26" s="220" t="s">
        <v>119</v>
      </c>
      <c r="F26" s="220" t="s">
        <v>120</v>
      </c>
      <c r="G26" s="220" t="s">
        <v>217</v>
      </c>
      <c r="H26" s="220" t="s">
        <v>170</v>
      </c>
      <c r="I26" s="153">
        <v>2600</v>
      </c>
      <c r="J26" s="153">
        <v>2600</v>
      </c>
      <c r="K26" s="227"/>
      <c r="L26" s="227"/>
      <c r="M26" s="227"/>
      <c r="N26" s="153">
        <v>2600</v>
      </c>
      <c r="O26" s="227"/>
      <c r="P26" s="153"/>
      <c r="Q26" s="153"/>
      <c r="R26" s="153"/>
      <c r="S26" s="153"/>
      <c r="T26" s="153"/>
      <c r="U26" s="153"/>
      <c r="V26" s="153"/>
      <c r="W26" s="153"/>
      <c r="X26" s="153"/>
      <c r="Y26" s="153"/>
    </row>
    <row r="27" ht="20.25" customHeight="1" spans="1:25">
      <c r="A27" s="220" t="s">
        <v>193</v>
      </c>
      <c r="B27" s="220" t="s">
        <v>70</v>
      </c>
      <c r="C27" s="220" t="s">
        <v>218</v>
      </c>
      <c r="D27" s="220" t="s">
        <v>219</v>
      </c>
      <c r="E27" s="220" t="s">
        <v>119</v>
      </c>
      <c r="F27" s="220" t="s">
        <v>120</v>
      </c>
      <c r="G27" s="220" t="s">
        <v>220</v>
      </c>
      <c r="H27" s="220" t="s">
        <v>219</v>
      </c>
      <c r="I27" s="153">
        <v>3900</v>
      </c>
      <c r="J27" s="153">
        <v>3900</v>
      </c>
      <c r="K27" s="227"/>
      <c r="L27" s="227"/>
      <c r="M27" s="227"/>
      <c r="N27" s="153">
        <v>3900</v>
      </c>
      <c r="O27" s="227"/>
      <c r="P27" s="153"/>
      <c r="Q27" s="153"/>
      <c r="R27" s="153"/>
      <c r="S27" s="153"/>
      <c r="T27" s="153"/>
      <c r="U27" s="153"/>
      <c r="V27" s="153"/>
      <c r="W27" s="153"/>
      <c r="X27" s="153"/>
      <c r="Y27" s="153"/>
    </row>
    <row r="28" ht="20.25" customHeight="1" spans="1:25">
      <c r="A28" s="220" t="s">
        <v>193</v>
      </c>
      <c r="B28" s="220" t="s">
        <v>70</v>
      </c>
      <c r="C28" s="220" t="s">
        <v>221</v>
      </c>
      <c r="D28" s="220" t="s">
        <v>222</v>
      </c>
      <c r="E28" s="220" t="s">
        <v>101</v>
      </c>
      <c r="F28" s="220" t="s">
        <v>102</v>
      </c>
      <c r="G28" s="220" t="s">
        <v>223</v>
      </c>
      <c r="H28" s="220" t="s">
        <v>224</v>
      </c>
      <c r="I28" s="153">
        <v>4800</v>
      </c>
      <c r="J28" s="153">
        <v>4800</v>
      </c>
      <c r="K28" s="227"/>
      <c r="L28" s="227"/>
      <c r="M28" s="227"/>
      <c r="N28" s="153">
        <v>4800</v>
      </c>
      <c r="O28" s="227"/>
      <c r="P28" s="153"/>
      <c r="Q28" s="153"/>
      <c r="R28" s="153"/>
      <c r="S28" s="153"/>
      <c r="T28" s="153"/>
      <c r="U28" s="153"/>
      <c r="V28" s="153"/>
      <c r="W28" s="153"/>
      <c r="X28" s="153"/>
      <c r="Y28" s="153"/>
    </row>
    <row r="29" ht="20.25" customHeight="1" spans="1:25">
      <c r="A29" s="220" t="s">
        <v>193</v>
      </c>
      <c r="B29" s="220" t="s">
        <v>70</v>
      </c>
      <c r="C29" s="220" t="s">
        <v>225</v>
      </c>
      <c r="D29" s="220" t="s">
        <v>226</v>
      </c>
      <c r="E29" s="220" t="s">
        <v>119</v>
      </c>
      <c r="F29" s="220" t="s">
        <v>120</v>
      </c>
      <c r="G29" s="220" t="s">
        <v>227</v>
      </c>
      <c r="H29" s="220" t="s">
        <v>228</v>
      </c>
      <c r="I29" s="153">
        <v>11700</v>
      </c>
      <c r="J29" s="153">
        <v>11700</v>
      </c>
      <c r="K29" s="227"/>
      <c r="L29" s="227"/>
      <c r="M29" s="227"/>
      <c r="N29" s="153">
        <v>11700</v>
      </c>
      <c r="O29" s="227"/>
      <c r="P29" s="153"/>
      <c r="Q29" s="153"/>
      <c r="R29" s="153"/>
      <c r="S29" s="153"/>
      <c r="T29" s="153"/>
      <c r="U29" s="153"/>
      <c r="V29" s="153"/>
      <c r="W29" s="153"/>
      <c r="X29" s="153"/>
      <c r="Y29" s="153"/>
    </row>
    <row r="30" ht="20.25" customHeight="1" spans="1:25">
      <c r="A30" s="220" t="s">
        <v>193</v>
      </c>
      <c r="B30" s="220" t="s">
        <v>70</v>
      </c>
      <c r="C30" s="220" t="s">
        <v>225</v>
      </c>
      <c r="D30" s="220" t="s">
        <v>226</v>
      </c>
      <c r="E30" s="220" t="s">
        <v>119</v>
      </c>
      <c r="F30" s="220" t="s">
        <v>120</v>
      </c>
      <c r="G30" s="220" t="s">
        <v>229</v>
      </c>
      <c r="H30" s="220" t="s">
        <v>230</v>
      </c>
      <c r="I30" s="153">
        <v>2600</v>
      </c>
      <c r="J30" s="153">
        <v>2600</v>
      </c>
      <c r="K30" s="227"/>
      <c r="L30" s="227"/>
      <c r="M30" s="227"/>
      <c r="N30" s="153">
        <v>2600</v>
      </c>
      <c r="O30" s="227"/>
      <c r="P30" s="153"/>
      <c r="Q30" s="153"/>
      <c r="R30" s="153"/>
      <c r="S30" s="153"/>
      <c r="T30" s="153"/>
      <c r="U30" s="153"/>
      <c r="V30" s="153"/>
      <c r="W30" s="153"/>
      <c r="X30" s="153"/>
      <c r="Y30" s="153"/>
    </row>
    <row r="31" ht="20.25" customHeight="1" spans="1:25">
      <c r="A31" s="220" t="s">
        <v>193</v>
      </c>
      <c r="B31" s="220" t="s">
        <v>70</v>
      </c>
      <c r="C31" s="220" t="s">
        <v>225</v>
      </c>
      <c r="D31" s="220" t="s">
        <v>226</v>
      </c>
      <c r="E31" s="220" t="s">
        <v>119</v>
      </c>
      <c r="F31" s="220" t="s">
        <v>120</v>
      </c>
      <c r="G31" s="220" t="s">
        <v>231</v>
      </c>
      <c r="H31" s="220" t="s">
        <v>232</v>
      </c>
      <c r="I31" s="153">
        <v>2600</v>
      </c>
      <c r="J31" s="153">
        <v>2600</v>
      </c>
      <c r="K31" s="227"/>
      <c r="L31" s="227"/>
      <c r="M31" s="227"/>
      <c r="N31" s="153">
        <v>2600</v>
      </c>
      <c r="O31" s="227"/>
      <c r="P31" s="153"/>
      <c r="Q31" s="153"/>
      <c r="R31" s="153"/>
      <c r="S31" s="153"/>
      <c r="T31" s="153"/>
      <c r="U31" s="153"/>
      <c r="V31" s="153"/>
      <c r="W31" s="153"/>
      <c r="X31" s="153"/>
      <c r="Y31" s="153"/>
    </row>
    <row r="32" ht="20.25" customHeight="1" spans="1:25">
      <c r="A32" s="220" t="s">
        <v>193</v>
      </c>
      <c r="B32" s="220" t="s">
        <v>70</v>
      </c>
      <c r="C32" s="220" t="s">
        <v>225</v>
      </c>
      <c r="D32" s="220" t="s">
        <v>226</v>
      </c>
      <c r="E32" s="220" t="s">
        <v>119</v>
      </c>
      <c r="F32" s="220" t="s">
        <v>120</v>
      </c>
      <c r="G32" s="220" t="s">
        <v>233</v>
      </c>
      <c r="H32" s="220" t="s">
        <v>234</v>
      </c>
      <c r="I32" s="153">
        <v>9100</v>
      </c>
      <c r="J32" s="153">
        <v>9100</v>
      </c>
      <c r="K32" s="227"/>
      <c r="L32" s="227"/>
      <c r="M32" s="227"/>
      <c r="N32" s="153">
        <v>9100</v>
      </c>
      <c r="O32" s="227"/>
      <c r="P32" s="153"/>
      <c r="Q32" s="153"/>
      <c r="R32" s="153"/>
      <c r="S32" s="153"/>
      <c r="T32" s="153"/>
      <c r="U32" s="153"/>
      <c r="V32" s="153"/>
      <c r="W32" s="153"/>
      <c r="X32" s="153"/>
      <c r="Y32" s="153"/>
    </row>
    <row r="33" ht="20.25" customHeight="1" spans="1:25">
      <c r="A33" s="220" t="s">
        <v>193</v>
      </c>
      <c r="B33" s="220" t="s">
        <v>70</v>
      </c>
      <c r="C33" s="220" t="s">
        <v>225</v>
      </c>
      <c r="D33" s="220" t="s">
        <v>226</v>
      </c>
      <c r="E33" s="220" t="s">
        <v>119</v>
      </c>
      <c r="F33" s="220" t="s">
        <v>120</v>
      </c>
      <c r="G33" s="220" t="s">
        <v>235</v>
      </c>
      <c r="H33" s="220" t="s">
        <v>236</v>
      </c>
      <c r="I33" s="153">
        <v>16640</v>
      </c>
      <c r="J33" s="153">
        <v>16640</v>
      </c>
      <c r="K33" s="227"/>
      <c r="L33" s="227"/>
      <c r="M33" s="227"/>
      <c r="N33" s="153">
        <v>16640</v>
      </c>
      <c r="O33" s="227"/>
      <c r="P33" s="153"/>
      <c r="Q33" s="153"/>
      <c r="R33" s="153"/>
      <c r="S33" s="153"/>
      <c r="T33" s="153"/>
      <c r="U33" s="153"/>
      <c r="V33" s="153"/>
      <c r="W33" s="153"/>
      <c r="X33" s="153"/>
      <c r="Y33" s="153"/>
    </row>
    <row r="34" ht="20.25" customHeight="1" spans="1:25">
      <c r="A34" s="220" t="s">
        <v>193</v>
      </c>
      <c r="B34" s="220" t="s">
        <v>70</v>
      </c>
      <c r="C34" s="220" t="s">
        <v>225</v>
      </c>
      <c r="D34" s="220" t="s">
        <v>226</v>
      </c>
      <c r="E34" s="220" t="s">
        <v>119</v>
      </c>
      <c r="F34" s="220" t="s">
        <v>120</v>
      </c>
      <c r="G34" s="220" t="s">
        <v>237</v>
      </c>
      <c r="H34" s="220" t="s">
        <v>238</v>
      </c>
      <c r="I34" s="153">
        <v>1950</v>
      </c>
      <c r="J34" s="153">
        <v>1950</v>
      </c>
      <c r="K34" s="227"/>
      <c r="L34" s="227"/>
      <c r="M34" s="227"/>
      <c r="N34" s="153">
        <v>1950</v>
      </c>
      <c r="O34" s="227"/>
      <c r="P34" s="153"/>
      <c r="Q34" s="153"/>
      <c r="R34" s="153"/>
      <c r="S34" s="153"/>
      <c r="T34" s="153"/>
      <c r="U34" s="153"/>
      <c r="V34" s="153"/>
      <c r="W34" s="153"/>
      <c r="X34" s="153"/>
      <c r="Y34" s="153"/>
    </row>
    <row r="35" ht="20.25" customHeight="1" spans="1:25">
      <c r="A35" s="220" t="s">
        <v>193</v>
      </c>
      <c r="B35" s="220" t="s">
        <v>70</v>
      </c>
      <c r="C35" s="220" t="s">
        <v>225</v>
      </c>
      <c r="D35" s="220" t="s">
        <v>226</v>
      </c>
      <c r="E35" s="220" t="s">
        <v>119</v>
      </c>
      <c r="F35" s="220" t="s">
        <v>120</v>
      </c>
      <c r="G35" s="220" t="s">
        <v>239</v>
      </c>
      <c r="H35" s="220" t="s">
        <v>240</v>
      </c>
      <c r="I35" s="153">
        <v>650</v>
      </c>
      <c r="J35" s="153">
        <v>650</v>
      </c>
      <c r="K35" s="227"/>
      <c r="L35" s="227"/>
      <c r="M35" s="227"/>
      <c r="N35" s="153">
        <v>650</v>
      </c>
      <c r="O35" s="227"/>
      <c r="P35" s="153"/>
      <c r="Q35" s="153"/>
      <c r="R35" s="153"/>
      <c r="S35" s="153"/>
      <c r="T35" s="153"/>
      <c r="U35" s="153"/>
      <c r="V35" s="153"/>
      <c r="W35" s="153"/>
      <c r="X35" s="153"/>
      <c r="Y35" s="153"/>
    </row>
    <row r="36" ht="20.25" customHeight="1" spans="1:25">
      <c r="A36" s="220" t="s">
        <v>193</v>
      </c>
      <c r="B36" s="220" t="s">
        <v>70</v>
      </c>
      <c r="C36" s="220" t="s">
        <v>225</v>
      </c>
      <c r="D36" s="220" t="s">
        <v>226</v>
      </c>
      <c r="E36" s="220" t="s">
        <v>119</v>
      </c>
      <c r="F36" s="220" t="s">
        <v>120</v>
      </c>
      <c r="G36" s="220" t="s">
        <v>241</v>
      </c>
      <c r="H36" s="220" t="s">
        <v>242</v>
      </c>
      <c r="I36" s="153">
        <v>650</v>
      </c>
      <c r="J36" s="153">
        <v>650</v>
      </c>
      <c r="K36" s="227"/>
      <c r="L36" s="227"/>
      <c r="M36" s="227"/>
      <c r="N36" s="153">
        <v>650</v>
      </c>
      <c r="O36" s="227"/>
      <c r="P36" s="153"/>
      <c r="Q36" s="153"/>
      <c r="R36" s="153"/>
      <c r="S36" s="153"/>
      <c r="T36" s="153"/>
      <c r="U36" s="153"/>
      <c r="V36" s="153"/>
      <c r="W36" s="153"/>
      <c r="X36" s="153"/>
      <c r="Y36" s="153"/>
    </row>
    <row r="37" ht="20.25" customHeight="1" spans="1:25">
      <c r="A37" s="220" t="s">
        <v>193</v>
      </c>
      <c r="B37" s="220" t="s">
        <v>70</v>
      </c>
      <c r="C37" s="220" t="s">
        <v>225</v>
      </c>
      <c r="D37" s="220" t="s">
        <v>226</v>
      </c>
      <c r="E37" s="220" t="s">
        <v>119</v>
      </c>
      <c r="F37" s="220" t="s">
        <v>120</v>
      </c>
      <c r="G37" s="220" t="s">
        <v>243</v>
      </c>
      <c r="H37" s="220" t="s">
        <v>244</v>
      </c>
      <c r="I37" s="153">
        <v>31200</v>
      </c>
      <c r="J37" s="153">
        <v>31200</v>
      </c>
      <c r="K37" s="227"/>
      <c r="L37" s="227"/>
      <c r="M37" s="227"/>
      <c r="N37" s="153">
        <v>31200</v>
      </c>
      <c r="O37" s="227"/>
      <c r="P37" s="153"/>
      <c r="Q37" s="153"/>
      <c r="R37" s="153"/>
      <c r="S37" s="153"/>
      <c r="T37" s="153"/>
      <c r="U37" s="153"/>
      <c r="V37" s="153"/>
      <c r="W37" s="153"/>
      <c r="X37" s="153"/>
      <c r="Y37" s="153"/>
    </row>
    <row r="38" ht="20.25" customHeight="1" spans="1:25">
      <c r="A38" s="220" t="s">
        <v>193</v>
      </c>
      <c r="B38" s="220" t="s">
        <v>70</v>
      </c>
      <c r="C38" s="220" t="s">
        <v>245</v>
      </c>
      <c r="D38" s="220" t="s">
        <v>246</v>
      </c>
      <c r="E38" s="220" t="s">
        <v>101</v>
      </c>
      <c r="F38" s="220" t="s">
        <v>102</v>
      </c>
      <c r="G38" s="220" t="s">
        <v>247</v>
      </c>
      <c r="H38" s="220" t="s">
        <v>248</v>
      </c>
      <c r="I38" s="153">
        <v>136548</v>
      </c>
      <c r="J38" s="153">
        <v>136548</v>
      </c>
      <c r="K38" s="227"/>
      <c r="L38" s="227"/>
      <c r="M38" s="227"/>
      <c r="N38" s="153">
        <v>136548</v>
      </c>
      <c r="O38" s="227"/>
      <c r="P38" s="153"/>
      <c r="Q38" s="153"/>
      <c r="R38" s="153"/>
      <c r="S38" s="153"/>
      <c r="T38" s="153"/>
      <c r="U38" s="153"/>
      <c r="V38" s="153"/>
      <c r="W38" s="153"/>
      <c r="X38" s="153"/>
      <c r="Y38" s="153"/>
    </row>
    <row r="39" ht="20.25" customHeight="1" spans="1:25">
      <c r="A39" s="220" t="s">
        <v>193</v>
      </c>
      <c r="B39" s="220" t="s">
        <v>70</v>
      </c>
      <c r="C39" s="220" t="s">
        <v>249</v>
      </c>
      <c r="D39" s="220" t="s">
        <v>250</v>
      </c>
      <c r="E39" s="220" t="s">
        <v>119</v>
      </c>
      <c r="F39" s="220" t="s">
        <v>120</v>
      </c>
      <c r="G39" s="220" t="s">
        <v>202</v>
      </c>
      <c r="H39" s="220" t="s">
        <v>203</v>
      </c>
      <c r="I39" s="153">
        <v>109200</v>
      </c>
      <c r="J39" s="153">
        <v>109200</v>
      </c>
      <c r="K39" s="227"/>
      <c r="L39" s="227"/>
      <c r="M39" s="227"/>
      <c r="N39" s="153">
        <v>109200</v>
      </c>
      <c r="O39" s="227"/>
      <c r="P39" s="153"/>
      <c r="Q39" s="153"/>
      <c r="R39" s="153"/>
      <c r="S39" s="153"/>
      <c r="T39" s="153"/>
      <c r="U39" s="153"/>
      <c r="V39" s="153"/>
      <c r="W39" s="153"/>
      <c r="X39" s="153"/>
      <c r="Y39" s="153"/>
    </row>
    <row r="40" ht="20.25" customHeight="1" spans="1:25">
      <c r="A40" s="220" t="s">
        <v>193</v>
      </c>
      <c r="B40" s="220" t="s">
        <v>70</v>
      </c>
      <c r="C40" s="220" t="s">
        <v>251</v>
      </c>
      <c r="D40" s="220" t="s">
        <v>252</v>
      </c>
      <c r="E40" s="220" t="s">
        <v>119</v>
      </c>
      <c r="F40" s="220" t="s">
        <v>120</v>
      </c>
      <c r="G40" s="220" t="s">
        <v>253</v>
      </c>
      <c r="H40" s="220" t="s">
        <v>254</v>
      </c>
      <c r="I40" s="153">
        <v>12000</v>
      </c>
      <c r="J40" s="153">
        <v>12000</v>
      </c>
      <c r="K40" s="227"/>
      <c r="L40" s="227"/>
      <c r="M40" s="227"/>
      <c r="N40" s="153">
        <v>12000</v>
      </c>
      <c r="O40" s="227"/>
      <c r="P40" s="153"/>
      <c r="Q40" s="153"/>
      <c r="R40" s="153"/>
      <c r="S40" s="153"/>
      <c r="T40" s="153"/>
      <c r="U40" s="153"/>
      <c r="V40" s="153"/>
      <c r="W40" s="153"/>
      <c r="X40" s="153"/>
      <c r="Y40" s="153"/>
    </row>
    <row r="41" ht="17.25" customHeight="1" spans="1:25">
      <c r="A41" s="106" t="s">
        <v>165</v>
      </c>
      <c r="B41" s="107"/>
      <c r="C41" s="221"/>
      <c r="D41" s="221"/>
      <c r="E41" s="221"/>
      <c r="F41" s="221"/>
      <c r="G41" s="221"/>
      <c r="H41" s="222"/>
      <c r="I41" s="153">
        <v>2652711.57</v>
      </c>
      <c r="J41" s="153">
        <v>2652711.57</v>
      </c>
      <c r="K41" s="153"/>
      <c r="L41" s="153"/>
      <c r="M41" s="153"/>
      <c r="N41" s="153">
        <v>2652711.57</v>
      </c>
      <c r="O41" s="153"/>
      <c r="P41" s="153"/>
      <c r="Q41" s="153"/>
      <c r="R41" s="153"/>
      <c r="S41" s="153"/>
      <c r="T41" s="153"/>
      <c r="U41" s="153"/>
      <c r="V41" s="153"/>
      <c r="W41" s="153"/>
      <c r="X41" s="153"/>
      <c r="Y41" s="153"/>
    </row>
  </sheetData>
  <mergeCells count="31">
    <mergeCell ref="A3:Y3"/>
    <mergeCell ref="A4:H4"/>
    <mergeCell ref="I5:Y5"/>
    <mergeCell ref="J6:O6"/>
    <mergeCell ref="P6:R6"/>
    <mergeCell ref="T6:Y6"/>
    <mergeCell ref="J7:K7"/>
    <mergeCell ref="A41:H41"/>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
  <sheetViews>
    <sheetView showZeros="0" workbookViewId="0">
      <pane ySplit="1" topLeftCell="A2" activePane="bottomLeft" state="frozen"/>
      <selection/>
      <selection pane="bottomLeft" activeCell="I24" sqref="I24"/>
    </sheetView>
  </sheetViews>
  <sheetFormatPr defaultColWidth="9.14166666666667" defaultRowHeight="14.25" customHeight="1"/>
  <cols>
    <col min="1" max="23" width="9.25" customWidth="1"/>
  </cols>
  <sheetData>
    <row r="1" customHeight="1" spans="1:23">
      <c r="A1" s="74"/>
      <c r="B1" s="74"/>
      <c r="C1" s="74"/>
      <c r="D1" s="74"/>
      <c r="E1" s="74"/>
      <c r="F1" s="74"/>
      <c r="G1" s="74"/>
      <c r="H1" s="74"/>
      <c r="I1" s="74"/>
      <c r="J1" s="74"/>
      <c r="K1" s="74"/>
      <c r="L1" s="74"/>
      <c r="M1" s="74"/>
      <c r="N1" s="74"/>
      <c r="O1" s="74"/>
      <c r="P1" s="74"/>
      <c r="Q1" s="74"/>
      <c r="R1" s="74"/>
      <c r="S1" s="74"/>
      <c r="T1" s="74"/>
      <c r="U1" s="74"/>
      <c r="V1" s="74"/>
      <c r="W1" s="74"/>
    </row>
    <row r="2" ht="13.5" customHeight="1" spans="2:23">
      <c r="B2" s="210"/>
      <c r="E2" s="75"/>
      <c r="F2" s="75"/>
      <c r="G2" s="75"/>
      <c r="H2" s="75"/>
      <c r="U2" s="210"/>
      <c r="W2" s="215" t="s">
        <v>255</v>
      </c>
    </row>
    <row r="3" ht="46.5" customHeight="1" spans="1:23">
      <c r="A3" s="77" t="str">
        <f>"2025"&amp;"年部门项目支出预算表"</f>
        <v>2025年部门项目支出预算表</v>
      </c>
      <c r="B3" s="77"/>
      <c r="C3" s="77"/>
      <c r="D3" s="77"/>
      <c r="E3" s="77"/>
      <c r="F3" s="77"/>
      <c r="G3" s="77"/>
      <c r="H3" s="77"/>
      <c r="I3" s="77"/>
      <c r="J3" s="77"/>
      <c r="K3" s="77"/>
      <c r="L3" s="77"/>
      <c r="M3" s="77"/>
      <c r="N3" s="77"/>
      <c r="O3" s="77"/>
      <c r="P3" s="77"/>
      <c r="Q3" s="77"/>
      <c r="R3" s="77"/>
      <c r="S3" s="77"/>
      <c r="T3" s="77"/>
      <c r="U3" s="77"/>
      <c r="V3" s="77"/>
      <c r="W3" s="77"/>
    </row>
    <row r="4" ht="13.5" customHeight="1" spans="1:23">
      <c r="A4" s="78" t="str">
        <f>"单位名称："&amp;"昆明市东川区动物疫病预防控制中心"</f>
        <v>单位名称：昆明市东川区动物疫病预防控制中心</v>
      </c>
      <c r="B4" s="79"/>
      <c r="C4" s="79"/>
      <c r="D4" s="79"/>
      <c r="E4" s="79"/>
      <c r="F4" s="79"/>
      <c r="G4" s="79"/>
      <c r="H4" s="79"/>
      <c r="I4" s="80"/>
      <c r="J4" s="80"/>
      <c r="K4" s="80"/>
      <c r="L4" s="80"/>
      <c r="M4" s="80"/>
      <c r="N4" s="80"/>
      <c r="O4" s="80"/>
      <c r="P4" s="80"/>
      <c r="Q4" s="80"/>
      <c r="U4" s="210"/>
      <c r="W4" s="193" t="s">
        <v>1</v>
      </c>
    </row>
    <row r="5" ht="21.75" customHeight="1" spans="1:23">
      <c r="A5" s="82" t="s">
        <v>256</v>
      </c>
      <c r="B5" s="83" t="s">
        <v>176</v>
      </c>
      <c r="C5" s="82" t="s">
        <v>177</v>
      </c>
      <c r="D5" s="82" t="s">
        <v>257</v>
      </c>
      <c r="E5" s="83" t="s">
        <v>178</v>
      </c>
      <c r="F5" s="83" t="s">
        <v>179</v>
      </c>
      <c r="G5" s="83" t="s">
        <v>258</v>
      </c>
      <c r="H5" s="83" t="s">
        <v>259</v>
      </c>
      <c r="I5" s="101" t="s">
        <v>55</v>
      </c>
      <c r="J5" s="84" t="s">
        <v>260</v>
      </c>
      <c r="K5" s="85"/>
      <c r="L5" s="85"/>
      <c r="M5" s="86"/>
      <c r="N5" s="84" t="s">
        <v>184</v>
      </c>
      <c r="O5" s="85"/>
      <c r="P5" s="86"/>
      <c r="Q5" s="83" t="s">
        <v>61</v>
      </c>
      <c r="R5" s="84" t="s">
        <v>62</v>
      </c>
      <c r="S5" s="85"/>
      <c r="T5" s="85"/>
      <c r="U5" s="85"/>
      <c r="V5" s="85"/>
      <c r="W5" s="86"/>
    </row>
    <row r="6" ht="21.75" customHeight="1" spans="1:23">
      <c r="A6" s="87"/>
      <c r="B6" s="102"/>
      <c r="C6" s="87"/>
      <c r="D6" s="87"/>
      <c r="E6" s="88"/>
      <c r="F6" s="88"/>
      <c r="G6" s="88"/>
      <c r="H6" s="88"/>
      <c r="I6" s="102"/>
      <c r="J6" s="211" t="s">
        <v>58</v>
      </c>
      <c r="K6" s="212"/>
      <c r="L6" s="83" t="s">
        <v>59</v>
      </c>
      <c r="M6" s="83" t="s">
        <v>60</v>
      </c>
      <c r="N6" s="83" t="s">
        <v>58</v>
      </c>
      <c r="O6" s="83" t="s">
        <v>59</v>
      </c>
      <c r="P6" s="83" t="s">
        <v>60</v>
      </c>
      <c r="Q6" s="88"/>
      <c r="R6" s="83" t="s">
        <v>57</v>
      </c>
      <c r="S6" s="83" t="s">
        <v>64</v>
      </c>
      <c r="T6" s="83" t="s">
        <v>190</v>
      </c>
      <c r="U6" s="83" t="s">
        <v>66</v>
      </c>
      <c r="V6" s="83" t="s">
        <v>67</v>
      </c>
      <c r="W6" s="83" t="s">
        <v>68</v>
      </c>
    </row>
    <row r="7" ht="21" customHeight="1" spans="1:23">
      <c r="A7" s="102"/>
      <c r="B7" s="102"/>
      <c r="C7" s="102"/>
      <c r="D7" s="102"/>
      <c r="E7" s="102"/>
      <c r="F7" s="102"/>
      <c r="G7" s="102"/>
      <c r="H7" s="102"/>
      <c r="I7" s="102"/>
      <c r="J7" s="213" t="s">
        <v>57</v>
      </c>
      <c r="K7" s="214"/>
      <c r="L7" s="102"/>
      <c r="M7" s="102"/>
      <c r="N7" s="102"/>
      <c r="O7" s="102"/>
      <c r="P7" s="102"/>
      <c r="Q7" s="102"/>
      <c r="R7" s="102"/>
      <c r="S7" s="102"/>
      <c r="T7" s="102"/>
      <c r="U7" s="102"/>
      <c r="V7" s="102"/>
      <c r="W7" s="102"/>
    </row>
    <row r="8" ht="39.75" customHeight="1" spans="1:23">
      <c r="A8" s="90"/>
      <c r="B8" s="92"/>
      <c r="C8" s="90"/>
      <c r="D8" s="90"/>
      <c r="E8" s="91"/>
      <c r="F8" s="91"/>
      <c r="G8" s="91"/>
      <c r="H8" s="91"/>
      <c r="I8" s="92"/>
      <c r="J8" s="140" t="s">
        <v>57</v>
      </c>
      <c r="K8" s="140" t="s">
        <v>261</v>
      </c>
      <c r="L8" s="91"/>
      <c r="M8" s="91"/>
      <c r="N8" s="91"/>
      <c r="O8" s="91"/>
      <c r="P8" s="91"/>
      <c r="Q8" s="91"/>
      <c r="R8" s="91"/>
      <c r="S8" s="91"/>
      <c r="T8" s="91"/>
      <c r="U8" s="92"/>
      <c r="V8" s="91"/>
      <c r="W8" s="91"/>
    </row>
    <row r="9" ht="15" customHeight="1" spans="1:23">
      <c r="A9" s="93">
        <v>1</v>
      </c>
      <c r="B9" s="93">
        <v>2</v>
      </c>
      <c r="C9" s="93">
        <v>3</v>
      </c>
      <c r="D9" s="93">
        <v>4</v>
      </c>
      <c r="E9" s="93">
        <v>5</v>
      </c>
      <c r="F9" s="93">
        <v>6</v>
      </c>
      <c r="G9" s="93">
        <v>7</v>
      </c>
      <c r="H9" s="93">
        <v>8</v>
      </c>
      <c r="I9" s="93">
        <v>9</v>
      </c>
      <c r="J9" s="93">
        <v>10</v>
      </c>
      <c r="K9" s="93">
        <v>11</v>
      </c>
      <c r="L9" s="109">
        <v>12</v>
      </c>
      <c r="M9" s="109">
        <v>13</v>
      </c>
      <c r="N9" s="109">
        <v>14</v>
      </c>
      <c r="O9" s="109">
        <v>15</v>
      </c>
      <c r="P9" s="109">
        <v>16</v>
      </c>
      <c r="Q9" s="109">
        <v>17</v>
      </c>
      <c r="R9" s="109">
        <v>18</v>
      </c>
      <c r="S9" s="109">
        <v>19</v>
      </c>
      <c r="T9" s="109">
        <v>20</v>
      </c>
      <c r="U9" s="93">
        <v>21</v>
      </c>
      <c r="V9" s="109">
        <v>22</v>
      </c>
      <c r="W9" s="93">
        <v>23</v>
      </c>
    </row>
    <row r="10" ht="21.75" customHeight="1" spans="1:23">
      <c r="A10" s="142"/>
      <c r="B10" s="142"/>
      <c r="C10" s="142"/>
      <c r="D10" s="142"/>
      <c r="E10" s="142"/>
      <c r="F10" s="142"/>
      <c r="G10" s="142"/>
      <c r="H10" s="142"/>
      <c r="I10" s="153"/>
      <c r="J10" s="153"/>
      <c r="K10" s="153"/>
      <c r="L10" s="153"/>
      <c r="M10" s="153"/>
      <c r="N10" s="153"/>
      <c r="O10" s="153"/>
      <c r="P10" s="153"/>
      <c r="Q10" s="153"/>
      <c r="R10" s="153"/>
      <c r="S10" s="153"/>
      <c r="T10" s="153"/>
      <c r="U10" s="153"/>
      <c r="V10" s="153"/>
      <c r="W10" s="153"/>
    </row>
    <row r="11" ht="18.75" customHeight="1" spans="1:23">
      <c r="A11" s="106" t="s">
        <v>165</v>
      </c>
      <c r="B11" s="107"/>
      <c r="C11" s="107"/>
      <c r="D11" s="107"/>
      <c r="E11" s="107"/>
      <c r="F11" s="107"/>
      <c r="G11" s="107"/>
      <c r="H11" s="108"/>
      <c r="I11" s="153"/>
      <c r="J11" s="153"/>
      <c r="K11" s="153"/>
      <c r="L11" s="153"/>
      <c r="M11" s="153"/>
      <c r="N11" s="153"/>
      <c r="O11" s="153"/>
      <c r="P11" s="153"/>
      <c r="Q11" s="153"/>
      <c r="R11" s="153"/>
      <c r="S11" s="153"/>
      <c r="T11" s="153"/>
      <c r="U11" s="153"/>
      <c r="V11" s="153"/>
      <c r="W11" s="153"/>
    </row>
    <row r="12" customHeight="1" spans="1:1">
      <c r="A12" s="144" t="s">
        <v>262</v>
      </c>
    </row>
  </sheetData>
  <mergeCells count="28">
    <mergeCell ref="A3:W3"/>
    <mergeCell ref="A4:H4"/>
    <mergeCell ref="J5:M5"/>
    <mergeCell ref="N5:P5"/>
    <mergeCell ref="R5:W5"/>
    <mergeCell ref="A11:H1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D19" sqref="D19"/>
    </sheetView>
  </sheetViews>
  <sheetFormatPr defaultColWidth="9.14166666666667" defaultRowHeight="12" customHeight="1"/>
  <cols>
    <col min="1" max="10" width="14.875" customWidth="1"/>
  </cols>
  <sheetData>
    <row r="1" customHeight="1" spans="1:10">
      <c r="A1" s="74"/>
      <c r="B1" s="74"/>
      <c r="C1" s="74"/>
      <c r="D1" s="74"/>
      <c r="E1" s="74"/>
      <c r="F1" s="74"/>
      <c r="G1" s="74"/>
      <c r="H1" s="74"/>
      <c r="I1" s="74"/>
      <c r="J1" s="74"/>
    </row>
    <row r="2" ht="18" customHeight="1" spans="10:10">
      <c r="J2" s="76" t="s">
        <v>263</v>
      </c>
    </row>
    <row r="3" ht="39.75" customHeight="1" spans="1:10">
      <c r="A3" s="138" t="str">
        <f>"2025"&amp;"年部门项目支出绩效目标表"</f>
        <v>2025年部门项目支出绩效目标表</v>
      </c>
      <c r="B3" s="77"/>
      <c r="C3" s="77"/>
      <c r="D3" s="77"/>
      <c r="E3" s="77"/>
      <c r="F3" s="139"/>
      <c r="G3" s="77"/>
      <c r="H3" s="139"/>
      <c r="I3" s="139"/>
      <c r="J3" s="77"/>
    </row>
    <row r="4" ht="17.25" customHeight="1" spans="1:1">
      <c r="A4" s="78" t="str">
        <f>"单位名称："&amp;"昆明市东川区动物疫病预防控制中心"</f>
        <v>单位名称：昆明市东川区动物疫病预防控制中心</v>
      </c>
    </row>
    <row r="5" ht="44.25" customHeight="1" spans="1:10">
      <c r="A5" s="140" t="s">
        <v>177</v>
      </c>
      <c r="B5" s="140" t="s">
        <v>264</v>
      </c>
      <c r="C5" s="140" t="s">
        <v>265</v>
      </c>
      <c r="D5" s="140" t="s">
        <v>266</v>
      </c>
      <c r="E5" s="140" t="s">
        <v>267</v>
      </c>
      <c r="F5" s="141" t="s">
        <v>268</v>
      </c>
      <c r="G5" s="140" t="s">
        <v>269</v>
      </c>
      <c r="H5" s="141" t="s">
        <v>270</v>
      </c>
      <c r="I5" s="141" t="s">
        <v>271</v>
      </c>
      <c r="J5" s="140" t="s">
        <v>272</v>
      </c>
    </row>
    <row r="6" ht="18.75" customHeight="1" spans="1:10">
      <c r="A6" s="209">
        <v>1</v>
      </c>
      <c r="B6" s="209">
        <v>2</v>
      </c>
      <c r="C6" s="209">
        <v>3</v>
      </c>
      <c r="D6" s="209">
        <v>4</v>
      </c>
      <c r="E6" s="209">
        <v>5</v>
      </c>
      <c r="F6" s="109">
        <v>6</v>
      </c>
      <c r="G6" s="209">
        <v>7</v>
      </c>
      <c r="H6" s="109">
        <v>8</v>
      </c>
      <c r="I6" s="109">
        <v>9</v>
      </c>
      <c r="J6" s="209">
        <v>10</v>
      </c>
    </row>
    <row r="7" ht="42" customHeight="1" spans="1:10">
      <c r="A7" s="103"/>
      <c r="B7" s="142"/>
      <c r="C7" s="142"/>
      <c r="D7" s="142"/>
      <c r="E7" s="127"/>
      <c r="F7" s="143"/>
      <c r="G7" s="127"/>
      <c r="H7" s="143"/>
      <c r="I7" s="143"/>
      <c r="J7" s="127"/>
    </row>
    <row r="8" ht="42" customHeight="1" spans="1:10">
      <c r="A8" s="103"/>
      <c r="B8" s="94"/>
      <c r="C8" s="94"/>
      <c r="D8" s="94"/>
      <c r="E8" s="103"/>
      <c r="F8" s="94"/>
      <c r="G8" s="103"/>
      <c r="H8" s="94"/>
      <c r="I8" s="94"/>
      <c r="J8" s="103"/>
    </row>
    <row r="9" customHeight="1" spans="1:1">
      <c r="A9" s="144" t="s">
        <v>273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8" sqref="C18"/>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74"/>
      <c r="B1" s="74"/>
      <c r="C1" s="74"/>
      <c r="D1" s="74"/>
      <c r="E1" s="74"/>
      <c r="F1" s="74"/>
    </row>
    <row r="2" ht="12" customHeight="1" spans="1:6">
      <c r="A2" s="194">
        <v>1</v>
      </c>
      <c r="B2" s="195">
        <v>0</v>
      </c>
      <c r="C2" s="194">
        <v>1</v>
      </c>
      <c r="D2" s="196"/>
      <c r="E2" s="196"/>
      <c r="F2" s="193" t="s">
        <v>274</v>
      </c>
    </row>
    <row r="3" ht="42" customHeight="1" spans="1:6">
      <c r="A3" s="197" t="str">
        <f>"2025"&amp;"年部门政府性基金预算支出预算表"</f>
        <v>2025年部门政府性基金预算支出预算表</v>
      </c>
      <c r="B3" s="197" t="s">
        <v>275</v>
      </c>
      <c r="C3" s="198"/>
      <c r="D3" s="199"/>
      <c r="E3" s="199"/>
      <c r="F3" s="199"/>
    </row>
    <row r="4" ht="13.5" customHeight="1" spans="1:6">
      <c r="A4" s="78" t="s">
        <v>276</v>
      </c>
      <c r="B4" s="78" t="s">
        <v>277</v>
      </c>
      <c r="C4" s="194"/>
      <c r="D4" s="196"/>
      <c r="E4" s="196"/>
      <c r="F4" s="193" t="s">
        <v>1</v>
      </c>
    </row>
    <row r="5" ht="19.5" customHeight="1" spans="1:6">
      <c r="A5" s="200" t="s">
        <v>175</v>
      </c>
      <c r="B5" s="201" t="s">
        <v>72</v>
      </c>
      <c r="C5" s="200" t="s">
        <v>73</v>
      </c>
      <c r="D5" s="84" t="s">
        <v>278</v>
      </c>
      <c r="E5" s="85"/>
      <c r="F5" s="86"/>
    </row>
    <row r="6" ht="18.75" customHeight="1" spans="1:6">
      <c r="A6" s="202"/>
      <c r="B6" s="203"/>
      <c r="C6" s="202"/>
      <c r="D6" s="89" t="s">
        <v>55</v>
      </c>
      <c r="E6" s="84" t="s">
        <v>75</v>
      </c>
      <c r="F6" s="89" t="s">
        <v>76</v>
      </c>
    </row>
    <row r="7" ht="18.75" customHeight="1" spans="1:6">
      <c r="A7" s="141">
        <v>1</v>
      </c>
      <c r="B7" s="204" t="s">
        <v>83</v>
      </c>
      <c r="C7" s="141">
        <v>3</v>
      </c>
      <c r="D7" s="205">
        <v>4</v>
      </c>
      <c r="E7" s="205">
        <v>5</v>
      </c>
      <c r="F7" s="205">
        <v>6</v>
      </c>
    </row>
    <row r="8" ht="21" customHeight="1" spans="1:6">
      <c r="A8" s="94"/>
      <c r="B8" s="94"/>
      <c r="C8" s="94"/>
      <c r="D8" s="153"/>
      <c r="E8" s="153"/>
      <c r="F8" s="153"/>
    </row>
    <row r="9" ht="21" customHeight="1" spans="1:6">
      <c r="A9" s="94"/>
      <c r="B9" s="94"/>
      <c r="C9" s="94"/>
      <c r="D9" s="153"/>
      <c r="E9" s="153"/>
      <c r="F9" s="153"/>
    </row>
    <row r="10" ht="18.75" customHeight="1" spans="1:6">
      <c r="A10" s="206" t="s">
        <v>165</v>
      </c>
      <c r="B10" s="206" t="s">
        <v>165</v>
      </c>
      <c r="C10" s="207" t="s">
        <v>165</v>
      </c>
      <c r="D10" s="153"/>
      <c r="E10" s="153"/>
      <c r="F10" s="153"/>
    </row>
    <row r="11" customHeight="1" spans="1:1">
      <c r="A11" s="208" t="s">
        <v>279</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I21" sqref="I21"/>
    </sheetView>
  </sheetViews>
  <sheetFormatPr defaultColWidth="9.14166666666667" defaultRowHeight="14.25" customHeight="1"/>
  <cols>
    <col min="1" max="1" width="17.125" customWidth="1"/>
    <col min="2" max="2" width="25.375" customWidth="1"/>
    <col min="3" max="3" width="16" customWidth="1"/>
    <col min="4" max="4" width="13.625" customWidth="1"/>
    <col min="5" max="5" width="16" customWidth="1"/>
    <col min="6" max="6" width="7.125" customWidth="1"/>
    <col min="7" max="7" width="7.375" customWidth="1"/>
    <col min="8" max="8" width="10" customWidth="1"/>
    <col min="9" max="9" width="11.875" customWidth="1"/>
    <col min="10" max="10" width="12" customWidth="1"/>
    <col min="11" max="19" width="10.875" customWidth="1"/>
  </cols>
  <sheetData>
    <row r="1" customHeight="1" spans="1:19">
      <c r="A1" s="74"/>
      <c r="B1" s="74"/>
      <c r="C1" s="74"/>
      <c r="D1" s="74"/>
      <c r="E1" s="74"/>
      <c r="F1" s="74"/>
      <c r="G1" s="74"/>
      <c r="H1" s="74"/>
      <c r="I1" s="74"/>
      <c r="J1" s="74"/>
      <c r="K1" s="74"/>
      <c r="L1" s="74"/>
      <c r="M1" s="74"/>
      <c r="N1" s="74"/>
      <c r="O1" s="74"/>
      <c r="P1" s="74"/>
      <c r="Q1" s="74"/>
      <c r="R1" s="74"/>
      <c r="S1" s="74"/>
    </row>
    <row r="2" ht="15.75" customHeight="1" spans="2:19">
      <c r="B2" s="157"/>
      <c r="C2" s="157"/>
      <c r="R2" s="76"/>
      <c r="S2" s="76" t="s">
        <v>280</v>
      </c>
    </row>
    <row r="3" ht="41.25" customHeight="1" spans="1:19">
      <c r="A3" s="146" t="str">
        <f>"2025"&amp;"年部门政府采购预算表"</f>
        <v>2025年部门政府采购预算表</v>
      </c>
      <c r="B3" s="139"/>
      <c r="C3" s="139"/>
      <c r="D3" s="77"/>
      <c r="E3" s="77"/>
      <c r="F3" s="77"/>
      <c r="G3" s="77"/>
      <c r="H3" s="77"/>
      <c r="I3" s="77"/>
      <c r="J3" s="77"/>
      <c r="K3" s="77"/>
      <c r="L3" s="77"/>
      <c r="M3" s="139"/>
      <c r="N3" s="77"/>
      <c r="O3" s="77"/>
      <c r="P3" s="139"/>
      <c r="Q3" s="77"/>
      <c r="R3" s="139"/>
      <c r="S3" s="139"/>
    </row>
    <row r="4" ht="18.75" customHeight="1" spans="1:19">
      <c r="A4" s="186" t="str">
        <f>"单位名称："&amp;"昆明市东川区动物疫病预防控制中心"</f>
        <v>单位名称：昆明市东川区动物疫病预防控制中心</v>
      </c>
      <c r="B4" s="159"/>
      <c r="C4" s="159"/>
      <c r="D4" s="80"/>
      <c r="E4" s="80"/>
      <c r="F4" s="80"/>
      <c r="G4" s="80"/>
      <c r="H4" s="80"/>
      <c r="I4" s="80"/>
      <c r="J4" s="80"/>
      <c r="K4" s="80"/>
      <c r="L4" s="80"/>
      <c r="R4" s="81"/>
      <c r="S4" s="193" t="s">
        <v>1</v>
      </c>
    </row>
    <row r="5" ht="15.75" customHeight="1" spans="1:19">
      <c r="A5" s="83" t="s">
        <v>174</v>
      </c>
      <c r="B5" s="160" t="s">
        <v>175</v>
      </c>
      <c r="C5" s="160" t="s">
        <v>281</v>
      </c>
      <c r="D5" s="161" t="s">
        <v>282</v>
      </c>
      <c r="E5" s="161" t="s">
        <v>283</v>
      </c>
      <c r="F5" s="161" t="s">
        <v>284</v>
      </c>
      <c r="G5" s="161" t="s">
        <v>285</v>
      </c>
      <c r="H5" s="161" t="s">
        <v>286</v>
      </c>
      <c r="I5" s="175" t="s">
        <v>182</v>
      </c>
      <c r="J5" s="175"/>
      <c r="K5" s="175"/>
      <c r="L5" s="175"/>
      <c r="M5" s="176"/>
      <c r="N5" s="175"/>
      <c r="O5" s="175"/>
      <c r="P5" s="183"/>
      <c r="Q5" s="175"/>
      <c r="R5" s="176"/>
      <c r="S5" s="155"/>
    </row>
    <row r="6" ht="17.25" customHeight="1" spans="1:19">
      <c r="A6" s="88"/>
      <c r="B6" s="162"/>
      <c r="C6" s="162"/>
      <c r="D6" s="163"/>
      <c r="E6" s="163"/>
      <c r="F6" s="163"/>
      <c r="G6" s="163"/>
      <c r="H6" s="163"/>
      <c r="I6" s="163" t="s">
        <v>55</v>
      </c>
      <c r="J6" s="163" t="s">
        <v>58</v>
      </c>
      <c r="K6" s="163" t="s">
        <v>287</v>
      </c>
      <c r="L6" s="163" t="s">
        <v>288</v>
      </c>
      <c r="M6" s="177" t="s">
        <v>289</v>
      </c>
      <c r="N6" s="178" t="s">
        <v>290</v>
      </c>
      <c r="O6" s="178"/>
      <c r="P6" s="184"/>
      <c r="Q6" s="178"/>
      <c r="R6" s="185"/>
      <c r="S6" s="164"/>
    </row>
    <row r="7" ht="54" customHeight="1" spans="1:19">
      <c r="A7" s="91"/>
      <c r="B7" s="164"/>
      <c r="C7" s="164"/>
      <c r="D7" s="165"/>
      <c r="E7" s="165"/>
      <c r="F7" s="165"/>
      <c r="G7" s="165"/>
      <c r="H7" s="165"/>
      <c r="I7" s="165"/>
      <c r="J7" s="165" t="s">
        <v>57</v>
      </c>
      <c r="K7" s="165"/>
      <c r="L7" s="165"/>
      <c r="M7" s="179"/>
      <c r="N7" s="165" t="s">
        <v>57</v>
      </c>
      <c r="O7" s="165" t="s">
        <v>64</v>
      </c>
      <c r="P7" s="164" t="s">
        <v>65</v>
      </c>
      <c r="Q7" s="165" t="s">
        <v>66</v>
      </c>
      <c r="R7" s="179" t="s">
        <v>67</v>
      </c>
      <c r="S7" s="164" t="s">
        <v>68</v>
      </c>
    </row>
    <row r="8" ht="18" customHeight="1" spans="1:19">
      <c r="A8" s="187">
        <v>1</v>
      </c>
      <c r="B8" s="187" t="s">
        <v>83</v>
      </c>
      <c r="C8" s="188">
        <v>3</v>
      </c>
      <c r="D8" s="188">
        <v>4</v>
      </c>
      <c r="E8" s="187">
        <v>5</v>
      </c>
      <c r="F8" s="187">
        <v>6</v>
      </c>
      <c r="G8" s="187">
        <v>7</v>
      </c>
      <c r="H8" s="187">
        <v>8</v>
      </c>
      <c r="I8" s="187">
        <v>9</v>
      </c>
      <c r="J8" s="187">
        <v>10</v>
      </c>
      <c r="K8" s="187">
        <v>11</v>
      </c>
      <c r="L8" s="187">
        <v>12</v>
      </c>
      <c r="M8" s="187">
        <v>13</v>
      </c>
      <c r="N8" s="187">
        <v>14</v>
      </c>
      <c r="O8" s="187">
        <v>15</v>
      </c>
      <c r="P8" s="187">
        <v>16</v>
      </c>
      <c r="Q8" s="187">
        <v>17</v>
      </c>
      <c r="R8" s="187">
        <v>18</v>
      </c>
      <c r="S8" s="187">
        <v>19</v>
      </c>
    </row>
    <row r="9" ht="21" customHeight="1" spans="1:19">
      <c r="A9" s="166" t="s">
        <v>193</v>
      </c>
      <c r="B9" s="167" t="s">
        <v>70</v>
      </c>
      <c r="C9" s="167" t="s">
        <v>252</v>
      </c>
      <c r="D9" s="168" t="s">
        <v>291</v>
      </c>
      <c r="E9" s="168" t="s">
        <v>292</v>
      </c>
      <c r="F9" s="168" t="s">
        <v>293</v>
      </c>
      <c r="G9" s="189">
        <v>1</v>
      </c>
      <c r="H9" s="153"/>
      <c r="I9" s="153">
        <v>6400</v>
      </c>
      <c r="J9" s="153">
        <v>6400</v>
      </c>
      <c r="K9" s="153"/>
      <c r="L9" s="153"/>
      <c r="M9" s="153"/>
      <c r="N9" s="153"/>
      <c r="O9" s="153"/>
      <c r="P9" s="153"/>
      <c r="Q9" s="153"/>
      <c r="R9" s="153"/>
      <c r="S9" s="153"/>
    </row>
    <row r="10" ht="21" customHeight="1" spans="1:19">
      <c r="A10" s="166" t="s">
        <v>193</v>
      </c>
      <c r="B10" s="167" t="s">
        <v>70</v>
      </c>
      <c r="C10" s="167" t="s">
        <v>252</v>
      </c>
      <c r="D10" s="168" t="s">
        <v>294</v>
      </c>
      <c r="E10" s="168" t="s">
        <v>295</v>
      </c>
      <c r="F10" s="168" t="s">
        <v>293</v>
      </c>
      <c r="G10" s="189">
        <v>1</v>
      </c>
      <c r="H10" s="153">
        <v>2600</v>
      </c>
      <c r="I10" s="153">
        <v>2600</v>
      </c>
      <c r="J10" s="153">
        <v>2600</v>
      </c>
      <c r="K10" s="153"/>
      <c r="L10" s="153"/>
      <c r="M10" s="153"/>
      <c r="N10" s="153"/>
      <c r="O10" s="153"/>
      <c r="P10" s="153"/>
      <c r="Q10" s="153"/>
      <c r="R10" s="153"/>
      <c r="S10" s="153"/>
    </row>
    <row r="11" ht="21" customHeight="1" spans="1:19">
      <c r="A11" s="169" t="s">
        <v>165</v>
      </c>
      <c r="B11" s="170"/>
      <c r="C11" s="170"/>
      <c r="D11" s="171"/>
      <c r="E11" s="171"/>
      <c r="F11" s="171"/>
      <c r="G11" s="190"/>
      <c r="H11" s="153">
        <v>2600</v>
      </c>
      <c r="I11" s="153">
        <v>9000</v>
      </c>
      <c r="J11" s="153">
        <v>9000</v>
      </c>
      <c r="K11" s="153"/>
      <c r="L11" s="153"/>
      <c r="M11" s="153"/>
      <c r="N11" s="153"/>
      <c r="O11" s="153"/>
      <c r="P11" s="153"/>
      <c r="Q11" s="153"/>
      <c r="R11" s="153"/>
      <c r="S11" s="153"/>
    </row>
    <row r="12" ht="21" customHeight="1" spans="1:19">
      <c r="A12" s="186" t="s">
        <v>296</v>
      </c>
      <c r="B12" s="78"/>
      <c r="C12" s="78"/>
      <c r="D12" s="186"/>
      <c r="E12" s="186"/>
      <c r="F12" s="186"/>
      <c r="G12" s="191"/>
      <c r="H12" s="192"/>
      <c r="I12" s="192"/>
      <c r="J12" s="192"/>
      <c r="K12" s="192"/>
      <c r="L12" s="192"/>
      <c r="M12" s="192"/>
      <c r="N12" s="192"/>
      <c r="O12" s="192"/>
      <c r="P12" s="192"/>
      <c r="Q12" s="192"/>
      <c r="R12" s="192"/>
      <c r="S12" s="192"/>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H14" sqref="H14"/>
    </sheetView>
  </sheetViews>
  <sheetFormatPr defaultColWidth="9.14166666666667" defaultRowHeight="14.25" customHeight="1"/>
  <cols>
    <col min="1" max="20" width="8.125" customWidth="1"/>
  </cols>
  <sheetData>
    <row r="1" customHeight="1" spans="1:20">
      <c r="A1" s="74"/>
      <c r="B1" s="74"/>
      <c r="C1" s="74"/>
      <c r="D1" s="74"/>
      <c r="E1" s="74"/>
      <c r="F1" s="74"/>
      <c r="G1" s="74"/>
      <c r="H1" s="74"/>
      <c r="I1" s="74"/>
      <c r="J1" s="74"/>
      <c r="K1" s="74"/>
      <c r="L1" s="74"/>
      <c r="M1" s="74"/>
      <c r="N1" s="74"/>
      <c r="O1" s="74"/>
      <c r="P1" s="74"/>
      <c r="Q1" s="74"/>
      <c r="R1" s="74"/>
      <c r="S1" s="74"/>
      <c r="T1" s="74"/>
    </row>
    <row r="2" ht="16.5" customHeight="1" spans="1:20">
      <c r="A2" s="150"/>
      <c r="B2" s="157"/>
      <c r="C2" s="157"/>
      <c r="D2" s="157"/>
      <c r="E2" s="157"/>
      <c r="F2" s="157"/>
      <c r="G2" s="157"/>
      <c r="H2" s="150"/>
      <c r="I2" s="150"/>
      <c r="J2" s="150"/>
      <c r="K2" s="150"/>
      <c r="L2" s="150"/>
      <c r="M2" s="150"/>
      <c r="N2" s="173"/>
      <c r="O2" s="150"/>
      <c r="P2" s="150"/>
      <c r="Q2" s="157"/>
      <c r="R2" s="150"/>
      <c r="S2" s="181"/>
      <c r="T2" s="181" t="s">
        <v>297</v>
      </c>
    </row>
    <row r="3" ht="41.25" customHeight="1" spans="1:20">
      <c r="A3" s="146" t="str">
        <f>"2025"&amp;"年部门政府购买服务预算表"</f>
        <v>2025年部门政府购买服务预算表</v>
      </c>
      <c r="B3" s="139"/>
      <c r="C3" s="139"/>
      <c r="D3" s="139"/>
      <c r="E3" s="139"/>
      <c r="F3" s="139"/>
      <c r="G3" s="139"/>
      <c r="H3" s="158"/>
      <c r="I3" s="158"/>
      <c r="J3" s="158"/>
      <c r="K3" s="158"/>
      <c r="L3" s="158"/>
      <c r="M3" s="158"/>
      <c r="N3" s="174"/>
      <c r="O3" s="158"/>
      <c r="P3" s="158"/>
      <c r="Q3" s="139"/>
      <c r="R3" s="158"/>
      <c r="S3" s="174"/>
      <c r="T3" s="139"/>
    </row>
    <row r="4" ht="22.5" customHeight="1" spans="1:20">
      <c r="A4" s="147" t="str">
        <f>"单位名称："&amp;"昆明市东川区动物疫病预防控制中心"</f>
        <v>单位名称：昆明市东川区动物疫病预防控制中心</v>
      </c>
      <c r="B4" s="159"/>
      <c r="C4" s="159"/>
      <c r="D4" s="159"/>
      <c r="E4" s="159"/>
      <c r="F4" s="159"/>
      <c r="G4" s="159"/>
      <c r="H4" s="148"/>
      <c r="I4" s="148"/>
      <c r="J4" s="148"/>
      <c r="K4" s="148"/>
      <c r="L4" s="148"/>
      <c r="M4" s="148"/>
      <c r="N4" s="173"/>
      <c r="O4" s="150"/>
      <c r="P4" s="150"/>
      <c r="Q4" s="157"/>
      <c r="R4" s="150"/>
      <c r="S4" s="182"/>
      <c r="T4" s="181" t="s">
        <v>1</v>
      </c>
    </row>
    <row r="5" ht="24" customHeight="1" spans="1:20">
      <c r="A5" s="83" t="s">
        <v>174</v>
      </c>
      <c r="B5" s="160" t="s">
        <v>175</v>
      </c>
      <c r="C5" s="160" t="s">
        <v>281</v>
      </c>
      <c r="D5" s="160" t="s">
        <v>298</v>
      </c>
      <c r="E5" s="160" t="s">
        <v>299</v>
      </c>
      <c r="F5" s="160" t="s">
        <v>300</v>
      </c>
      <c r="G5" s="160" t="s">
        <v>301</v>
      </c>
      <c r="H5" s="161" t="s">
        <v>302</v>
      </c>
      <c r="I5" s="161" t="s">
        <v>303</v>
      </c>
      <c r="J5" s="175" t="s">
        <v>182</v>
      </c>
      <c r="K5" s="175"/>
      <c r="L5" s="175"/>
      <c r="M5" s="175"/>
      <c r="N5" s="176"/>
      <c r="O5" s="175"/>
      <c r="P5" s="175"/>
      <c r="Q5" s="183"/>
      <c r="R5" s="175"/>
      <c r="S5" s="176"/>
      <c r="T5" s="155"/>
    </row>
    <row r="6" ht="24" customHeight="1" spans="1:20">
      <c r="A6" s="88"/>
      <c r="B6" s="162"/>
      <c r="C6" s="162"/>
      <c r="D6" s="162"/>
      <c r="E6" s="162"/>
      <c r="F6" s="162"/>
      <c r="G6" s="162"/>
      <c r="H6" s="163"/>
      <c r="I6" s="163"/>
      <c r="J6" s="163" t="s">
        <v>55</v>
      </c>
      <c r="K6" s="163" t="s">
        <v>58</v>
      </c>
      <c r="L6" s="163" t="s">
        <v>287</v>
      </c>
      <c r="M6" s="163" t="s">
        <v>288</v>
      </c>
      <c r="N6" s="177" t="s">
        <v>289</v>
      </c>
      <c r="O6" s="178" t="s">
        <v>290</v>
      </c>
      <c r="P6" s="178"/>
      <c r="Q6" s="184"/>
      <c r="R6" s="178"/>
      <c r="S6" s="185"/>
      <c r="T6" s="164"/>
    </row>
    <row r="7" ht="54" customHeight="1" spans="1:20">
      <c r="A7" s="91"/>
      <c r="B7" s="164"/>
      <c r="C7" s="164"/>
      <c r="D7" s="164"/>
      <c r="E7" s="164"/>
      <c r="F7" s="164"/>
      <c r="G7" s="164"/>
      <c r="H7" s="165"/>
      <c r="I7" s="165"/>
      <c r="J7" s="165"/>
      <c r="K7" s="165" t="s">
        <v>57</v>
      </c>
      <c r="L7" s="165"/>
      <c r="M7" s="165"/>
      <c r="N7" s="179"/>
      <c r="O7" s="165" t="s">
        <v>57</v>
      </c>
      <c r="P7" s="165" t="s">
        <v>64</v>
      </c>
      <c r="Q7" s="164" t="s">
        <v>65</v>
      </c>
      <c r="R7" s="165" t="s">
        <v>66</v>
      </c>
      <c r="S7" s="179" t="s">
        <v>67</v>
      </c>
      <c r="T7" s="164" t="s">
        <v>68</v>
      </c>
    </row>
    <row r="8" ht="17.25" customHeight="1" spans="1:20">
      <c r="A8" s="92">
        <v>1</v>
      </c>
      <c r="B8" s="164">
        <v>2</v>
      </c>
      <c r="C8" s="92">
        <v>3</v>
      </c>
      <c r="D8" s="92">
        <v>4</v>
      </c>
      <c r="E8" s="164">
        <v>5</v>
      </c>
      <c r="F8" s="92">
        <v>6</v>
      </c>
      <c r="G8" s="92">
        <v>7</v>
      </c>
      <c r="H8" s="164">
        <v>8</v>
      </c>
      <c r="I8" s="92">
        <v>9</v>
      </c>
      <c r="J8" s="92">
        <v>10</v>
      </c>
      <c r="K8" s="164">
        <v>11</v>
      </c>
      <c r="L8" s="92">
        <v>12</v>
      </c>
      <c r="M8" s="92">
        <v>13</v>
      </c>
      <c r="N8" s="164">
        <v>14</v>
      </c>
      <c r="O8" s="92">
        <v>15</v>
      </c>
      <c r="P8" s="92">
        <v>16</v>
      </c>
      <c r="Q8" s="164">
        <v>17</v>
      </c>
      <c r="R8" s="92">
        <v>18</v>
      </c>
      <c r="S8" s="92">
        <v>19</v>
      </c>
      <c r="T8" s="92">
        <v>20</v>
      </c>
    </row>
    <row r="9" ht="21" customHeight="1" spans="1:20">
      <c r="A9" s="166"/>
      <c r="B9" s="167"/>
      <c r="C9" s="167"/>
      <c r="D9" s="167"/>
      <c r="E9" s="167"/>
      <c r="F9" s="167"/>
      <c r="G9" s="167"/>
      <c r="H9" s="168"/>
      <c r="I9" s="168"/>
      <c r="J9" s="153"/>
      <c r="K9" s="153"/>
      <c r="L9" s="153"/>
      <c r="M9" s="153"/>
      <c r="N9" s="153"/>
      <c r="O9" s="153"/>
      <c r="P9" s="153"/>
      <c r="Q9" s="153"/>
      <c r="R9" s="153"/>
      <c r="S9" s="153"/>
      <c r="T9" s="153"/>
    </row>
    <row r="10" ht="21" customHeight="1" spans="1:20">
      <c r="A10" s="169" t="s">
        <v>165</v>
      </c>
      <c r="B10" s="170"/>
      <c r="C10" s="170"/>
      <c r="D10" s="170"/>
      <c r="E10" s="170"/>
      <c r="F10" s="170"/>
      <c r="G10" s="170"/>
      <c r="H10" s="171"/>
      <c r="I10" s="180"/>
      <c r="J10" s="153"/>
      <c r="K10" s="153"/>
      <c r="L10" s="153"/>
      <c r="M10" s="153"/>
      <c r="N10" s="153"/>
      <c r="O10" s="153"/>
      <c r="P10" s="153"/>
      <c r="Q10" s="153"/>
      <c r="R10" s="153"/>
      <c r="S10" s="153"/>
      <c r="T10" s="153"/>
    </row>
    <row r="11" customHeight="1" spans="1:1">
      <c r="A11" s="172" t="s">
        <v>304</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D15" sqref="D15"/>
    </sheetView>
  </sheetViews>
  <sheetFormatPr defaultColWidth="9.14166666666667" defaultRowHeight="14.25" customHeight="1"/>
  <cols>
    <col min="1" max="13" width="13.125" customWidth="1"/>
  </cols>
  <sheetData>
    <row r="1" customHeight="1" spans="1:13">
      <c r="A1" s="74"/>
      <c r="B1" s="74"/>
      <c r="C1" s="74"/>
      <c r="D1" s="74"/>
      <c r="E1" s="74"/>
      <c r="F1" s="74"/>
      <c r="G1" s="74"/>
      <c r="H1" s="74"/>
      <c r="I1" s="74"/>
      <c r="J1" s="74"/>
      <c r="K1" s="74"/>
      <c r="L1" s="74"/>
      <c r="M1" s="74"/>
    </row>
    <row r="2" ht="17.25" customHeight="1" spans="4:13">
      <c r="D2" s="145"/>
      <c r="M2" s="76" t="s">
        <v>305</v>
      </c>
    </row>
    <row r="3" ht="41.25" customHeight="1" spans="1:13">
      <c r="A3" s="146" t="str">
        <f>"2025"&amp;"年对下转移支付预算表"</f>
        <v>2025年对下转移支付预算表</v>
      </c>
      <c r="B3" s="77"/>
      <c r="C3" s="77"/>
      <c r="D3" s="77"/>
      <c r="E3" s="77"/>
      <c r="F3" s="77"/>
      <c r="G3" s="77"/>
      <c r="H3" s="77"/>
      <c r="I3" s="77"/>
      <c r="J3" s="77"/>
      <c r="K3" s="77"/>
      <c r="L3" s="77"/>
      <c r="M3" s="139"/>
    </row>
    <row r="4" ht="18" customHeight="1" spans="1:13">
      <c r="A4" s="147" t="str">
        <f>"单位名称："&amp;"昆明市东川区动物疫病预防控制中心"</f>
        <v>单位名称：昆明市东川区动物疫病预防控制中心</v>
      </c>
      <c r="B4" s="148"/>
      <c r="C4" s="148"/>
      <c r="D4" s="149"/>
      <c r="E4" s="150"/>
      <c r="F4" s="150"/>
      <c r="G4" s="150"/>
      <c r="H4" s="150"/>
      <c r="I4" s="150"/>
      <c r="M4" s="81" t="s">
        <v>1</v>
      </c>
    </row>
    <row r="5" ht="19.5" customHeight="1" spans="1:13">
      <c r="A5" s="101" t="s">
        <v>306</v>
      </c>
      <c r="B5" s="84" t="s">
        <v>182</v>
      </c>
      <c r="C5" s="85"/>
      <c r="D5" s="85"/>
      <c r="E5" s="84" t="s">
        <v>307</v>
      </c>
      <c r="F5" s="85"/>
      <c r="G5" s="85"/>
      <c r="H5" s="85"/>
      <c r="I5" s="85"/>
      <c r="J5" s="85"/>
      <c r="K5" s="85"/>
      <c r="L5" s="85"/>
      <c r="M5" s="155"/>
    </row>
    <row r="6" ht="40.5" customHeight="1" spans="1:13">
      <c r="A6" s="92"/>
      <c r="B6" s="102" t="s">
        <v>55</v>
      </c>
      <c r="C6" s="83" t="s">
        <v>58</v>
      </c>
      <c r="D6" s="151" t="s">
        <v>287</v>
      </c>
      <c r="E6" s="121"/>
      <c r="F6" s="121"/>
      <c r="G6" s="121"/>
      <c r="H6" s="121"/>
      <c r="I6" s="121"/>
      <c r="J6" s="121"/>
      <c r="K6" s="121"/>
      <c r="L6" s="121"/>
      <c r="M6" s="156"/>
    </row>
    <row r="7" ht="19.5" customHeight="1" spans="1:13">
      <c r="A7" s="93">
        <v>1</v>
      </c>
      <c r="B7" s="93">
        <v>2</v>
      </c>
      <c r="C7" s="93">
        <v>3</v>
      </c>
      <c r="D7" s="152">
        <v>4</v>
      </c>
      <c r="E7" s="109">
        <v>5</v>
      </c>
      <c r="F7" s="93">
        <v>6</v>
      </c>
      <c r="G7" s="93">
        <v>7</v>
      </c>
      <c r="H7" s="152">
        <v>8</v>
      </c>
      <c r="I7" s="93">
        <v>9</v>
      </c>
      <c r="J7" s="93">
        <v>10</v>
      </c>
      <c r="K7" s="93">
        <v>11</v>
      </c>
      <c r="L7" s="93">
        <v>13</v>
      </c>
      <c r="M7" s="109">
        <v>24</v>
      </c>
    </row>
    <row r="8" ht="19.5" customHeight="1" spans="1:13">
      <c r="A8" s="103"/>
      <c r="B8" s="153"/>
      <c r="C8" s="153"/>
      <c r="D8" s="153"/>
      <c r="E8" s="153"/>
      <c r="F8" s="153"/>
      <c r="G8" s="153"/>
      <c r="H8" s="153"/>
      <c r="I8" s="153"/>
      <c r="J8" s="153"/>
      <c r="K8" s="153"/>
      <c r="L8" s="153"/>
      <c r="M8" s="153"/>
    </row>
    <row r="9" ht="19.5" customHeight="1" spans="1:13">
      <c r="A9" s="142"/>
      <c r="B9" s="153"/>
      <c r="C9" s="153"/>
      <c r="D9" s="153"/>
      <c r="E9" s="153"/>
      <c r="F9" s="153"/>
      <c r="G9" s="153"/>
      <c r="H9" s="153"/>
      <c r="I9" s="153"/>
      <c r="J9" s="153"/>
      <c r="K9" s="153"/>
      <c r="L9" s="153"/>
      <c r="M9" s="153"/>
    </row>
    <row r="10" customHeight="1" spans="1:1">
      <c r="A10" s="154" t="s">
        <v>308</v>
      </c>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H28" sqref="H28"/>
    </sheetView>
  </sheetViews>
  <sheetFormatPr defaultColWidth="9.14166666666667" defaultRowHeight="12" customHeight="1"/>
  <cols>
    <col min="1" max="10" width="14" customWidth="1"/>
  </cols>
  <sheetData>
    <row r="1" customHeight="1" spans="1:10">
      <c r="A1" s="74"/>
      <c r="B1" s="74"/>
      <c r="C1" s="74"/>
      <c r="D1" s="74"/>
      <c r="E1" s="74"/>
      <c r="F1" s="74"/>
      <c r="G1" s="74"/>
      <c r="H1" s="74"/>
      <c r="I1" s="74"/>
      <c r="J1" s="74"/>
    </row>
    <row r="2" ht="16.5" customHeight="1" spans="10:10">
      <c r="J2" s="76" t="s">
        <v>309</v>
      </c>
    </row>
    <row r="3" ht="41.25" customHeight="1" spans="1:10">
      <c r="A3" s="138" t="str">
        <f>"2025"&amp;"年对下转移支付绩效目标表"</f>
        <v>2025年对下转移支付绩效目标表</v>
      </c>
      <c r="B3" s="77"/>
      <c r="C3" s="77"/>
      <c r="D3" s="77"/>
      <c r="E3" s="77"/>
      <c r="F3" s="139"/>
      <c r="G3" s="77"/>
      <c r="H3" s="139"/>
      <c r="I3" s="139"/>
      <c r="J3" s="77"/>
    </row>
    <row r="4" ht="17.25" customHeight="1" spans="1:1">
      <c r="A4" s="78" t="str">
        <f>"单位名称："&amp;"昆明市东川区动物疫病预防控制中心"</f>
        <v>单位名称：昆明市东川区动物疫病预防控制中心</v>
      </c>
    </row>
    <row r="5" ht="44.25" customHeight="1" spans="1:10">
      <c r="A5" s="140" t="s">
        <v>306</v>
      </c>
      <c r="B5" s="140" t="s">
        <v>264</v>
      </c>
      <c r="C5" s="140" t="s">
        <v>265</v>
      </c>
      <c r="D5" s="140" t="s">
        <v>266</v>
      </c>
      <c r="E5" s="140" t="s">
        <v>267</v>
      </c>
      <c r="F5" s="141" t="s">
        <v>268</v>
      </c>
      <c r="G5" s="140" t="s">
        <v>269</v>
      </c>
      <c r="H5" s="141" t="s">
        <v>270</v>
      </c>
      <c r="I5" s="141" t="s">
        <v>271</v>
      </c>
      <c r="J5" s="140" t="s">
        <v>272</v>
      </c>
    </row>
    <row r="6" ht="14.25" customHeight="1" spans="1:10">
      <c r="A6" s="140">
        <v>1</v>
      </c>
      <c r="B6" s="140">
        <v>2</v>
      </c>
      <c r="C6" s="140">
        <v>3</v>
      </c>
      <c r="D6" s="140">
        <v>4</v>
      </c>
      <c r="E6" s="140">
        <v>5</v>
      </c>
      <c r="F6" s="141">
        <v>6</v>
      </c>
      <c r="G6" s="140">
        <v>7</v>
      </c>
      <c r="H6" s="141">
        <v>8</v>
      </c>
      <c r="I6" s="141">
        <v>9</v>
      </c>
      <c r="J6" s="140">
        <v>10</v>
      </c>
    </row>
    <row r="7" ht="42" customHeight="1" spans="1:10">
      <c r="A7" s="103"/>
      <c r="B7" s="142"/>
      <c r="C7" s="142"/>
      <c r="D7" s="142"/>
      <c r="E7" s="127"/>
      <c r="F7" s="143"/>
      <c r="G7" s="127"/>
      <c r="H7" s="143"/>
      <c r="I7" s="143"/>
      <c r="J7" s="127"/>
    </row>
    <row r="8" ht="42" customHeight="1" spans="1:10">
      <c r="A8" s="103"/>
      <c r="B8" s="94"/>
      <c r="C8" s="94"/>
      <c r="D8" s="94"/>
      <c r="E8" s="103"/>
      <c r="F8" s="94"/>
      <c r="G8" s="103"/>
      <c r="H8" s="94"/>
      <c r="I8" s="94"/>
      <c r="J8" s="103"/>
    </row>
    <row r="9" customHeight="1" spans="1:1">
      <c r="A9" s="144" t="s">
        <v>310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D18" sqref="D18"/>
    </sheetView>
  </sheetViews>
  <sheetFormatPr defaultColWidth="10.425" defaultRowHeight="14.25" customHeight="1"/>
  <cols>
    <col min="1" max="9" width="19.25" customWidth="1"/>
  </cols>
  <sheetData>
    <row r="1" customHeight="1" spans="1:9">
      <c r="A1" s="74"/>
      <c r="B1" s="74"/>
      <c r="C1" s="74"/>
      <c r="D1" s="74"/>
      <c r="E1" s="74"/>
      <c r="F1" s="74"/>
      <c r="G1" s="74"/>
      <c r="H1" s="74"/>
      <c r="I1" s="74"/>
    </row>
    <row r="2" customHeight="1" spans="1:9">
      <c r="A2" s="111" t="s">
        <v>311</v>
      </c>
      <c r="B2" s="112"/>
      <c r="C2" s="112"/>
      <c r="D2" s="113"/>
      <c r="E2" s="113"/>
      <c r="F2" s="113"/>
      <c r="G2" s="112"/>
      <c r="H2" s="112"/>
      <c r="I2" s="113"/>
    </row>
    <row r="3" ht="41.25" customHeight="1" spans="1:9">
      <c r="A3" s="114" t="str">
        <f>"2025"&amp;"年新增资产配置预算表"</f>
        <v>2025年新增资产配置预算表</v>
      </c>
      <c r="B3" s="115"/>
      <c r="C3" s="115"/>
      <c r="D3" s="116"/>
      <c r="E3" s="116"/>
      <c r="F3" s="116"/>
      <c r="G3" s="115"/>
      <c r="H3" s="115"/>
      <c r="I3" s="116"/>
    </row>
    <row r="4" customHeight="1" spans="1:9">
      <c r="A4" s="117" t="str">
        <f>"单位名称："&amp;"昆明市东川区动物疫病预防控制中心"</f>
        <v>单位名称：昆明市东川区动物疫病预防控制中心</v>
      </c>
      <c r="B4" s="118"/>
      <c r="C4" s="118"/>
      <c r="D4" s="119"/>
      <c r="F4" s="116"/>
      <c r="G4" s="115"/>
      <c r="H4" s="115"/>
      <c r="I4" s="137" t="s">
        <v>1</v>
      </c>
    </row>
    <row r="5" ht="28.5" customHeight="1" spans="1:9">
      <c r="A5" s="120" t="s">
        <v>174</v>
      </c>
      <c r="B5" s="121" t="s">
        <v>175</v>
      </c>
      <c r="C5" s="122" t="s">
        <v>312</v>
      </c>
      <c r="D5" s="120" t="s">
        <v>313</v>
      </c>
      <c r="E5" s="120" t="s">
        <v>314</v>
      </c>
      <c r="F5" s="120" t="s">
        <v>315</v>
      </c>
      <c r="G5" s="121" t="s">
        <v>316</v>
      </c>
      <c r="H5" s="109"/>
      <c r="I5" s="120"/>
    </row>
    <row r="6" ht="21" customHeight="1" spans="1:9">
      <c r="A6" s="122"/>
      <c r="B6" s="123"/>
      <c r="C6" s="123"/>
      <c r="D6" s="124"/>
      <c r="E6" s="123"/>
      <c r="F6" s="123"/>
      <c r="G6" s="121" t="s">
        <v>285</v>
      </c>
      <c r="H6" s="121" t="s">
        <v>317</v>
      </c>
      <c r="I6" s="121" t="s">
        <v>318</v>
      </c>
    </row>
    <row r="7" ht="17.25" customHeight="1" spans="1:9">
      <c r="A7" s="125" t="s">
        <v>82</v>
      </c>
      <c r="B7" s="126" t="s">
        <v>83</v>
      </c>
      <c r="C7" s="125" t="s">
        <v>84</v>
      </c>
      <c r="D7" s="127" t="s">
        <v>85</v>
      </c>
      <c r="E7" s="125" t="s">
        <v>86</v>
      </c>
      <c r="F7" s="126" t="s">
        <v>87</v>
      </c>
      <c r="G7" s="128" t="s">
        <v>88</v>
      </c>
      <c r="H7" s="127" t="s">
        <v>89</v>
      </c>
      <c r="I7" s="127">
        <v>9</v>
      </c>
    </row>
    <row r="8" ht="19.5" customHeight="1" spans="1:9">
      <c r="A8" s="129"/>
      <c r="B8" s="105"/>
      <c r="C8" s="105"/>
      <c r="D8" s="103"/>
      <c r="E8" s="94"/>
      <c r="F8" s="128"/>
      <c r="G8" s="130"/>
      <c r="H8" s="131"/>
      <c r="I8" s="131"/>
    </row>
    <row r="9" ht="19.5" customHeight="1" spans="1:9">
      <c r="A9" s="132" t="s">
        <v>55</v>
      </c>
      <c r="B9" s="133"/>
      <c r="C9" s="133"/>
      <c r="D9" s="134"/>
      <c r="E9" s="135"/>
      <c r="F9" s="135"/>
      <c r="G9" s="130"/>
      <c r="H9" s="131"/>
      <c r="I9" s="131"/>
    </row>
    <row r="10" customHeight="1" spans="1:1">
      <c r="A10" s="136" t="s">
        <v>319</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20" sqref="D20"/>
    </sheetView>
  </sheetViews>
  <sheetFormatPr defaultColWidth="9.14166666666667" defaultRowHeight="14.25" customHeight="1"/>
  <cols>
    <col min="1" max="11" width="12.625" customWidth="1"/>
  </cols>
  <sheetData>
    <row r="1" customHeight="1" spans="1:11">
      <c r="A1" s="74"/>
      <c r="B1" s="74"/>
      <c r="C1" s="74"/>
      <c r="D1" s="74"/>
      <c r="E1" s="74"/>
      <c r="F1" s="74"/>
      <c r="G1" s="74"/>
      <c r="H1" s="74"/>
      <c r="I1" s="74"/>
      <c r="J1" s="74"/>
      <c r="K1" s="74"/>
    </row>
    <row r="2" customHeight="1" spans="4:11">
      <c r="D2" s="75"/>
      <c r="E2" s="75"/>
      <c r="F2" s="75"/>
      <c r="G2" s="75"/>
      <c r="K2" s="76" t="s">
        <v>320</v>
      </c>
    </row>
    <row r="3" ht="41.25" customHeight="1" spans="1:11">
      <c r="A3" s="77" t="str">
        <f>"2025"&amp;"年上级转移支付补助项目支出预算表"</f>
        <v>2025年上级转移支付补助项目支出预算表</v>
      </c>
      <c r="B3" s="77"/>
      <c r="C3" s="77"/>
      <c r="D3" s="77"/>
      <c r="E3" s="77"/>
      <c r="F3" s="77"/>
      <c r="G3" s="77"/>
      <c r="H3" s="77"/>
      <c r="I3" s="77"/>
      <c r="J3" s="77"/>
      <c r="K3" s="77"/>
    </row>
    <row r="4" ht="13.5" customHeight="1" spans="1:11">
      <c r="A4" s="78" t="str">
        <f>"单位名称："&amp;"昆明市东川区动物疫病预防控制中心"</f>
        <v>单位名称：昆明市东川区动物疫病预防控制中心</v>
      </c>
      <c r="B4" s="79"/>
      <c r="C4" s="79"/>
      <c r="D4" s="79"/>
      <c r="E4" s="79"/>
      <c r="F4" s="79"/>
      <c r="G4" s="79"/>
      <c r="H4" s="80"/>
      <c r="I4" s="80"/>
      <c r="J4" s="80"/>
      <c r="K4" s="81" t="s">
        <v>1</v>
      </c>
    </row>
    <row r="5" ht="21.75" customHeight="1" spans="1:11">
      <c r="A5" s="82" t="s">
        <v>256</v>
      </c>
      <c r="B5" s="82" t="s">
        <v>177</v>
      </c>
      <c r="C5" s="82" t="s">
        <v>257</v>
      </c>
      <c r="D5" s="83" t="s">
        <v>178</v>
      </c>
      <c r="E5" s="83" t="s">
        <v>179</v>
      </c>
      <c r="F5" s="83" t="s">
        <v>258</v>
      </c>
      <c r="G5" s="83" t="s">
        <v>259</v>
      </c>
      <c r="H5" s="101" t="s">
        <v>55</v>
      </c>
      <c r="I5" s="84" t="s">
        <v>321</v>
      </c>
      <c r="J5" s="85"/>
      <c r="K5" s="86"/>
    </row>
    <row r="6" ht="21.75" customHeight="1" spans="1:11">
      <c r="A6" s="87"/>
      <c r="B6" s="87"/>
      <c r="C6" s="87"/>
      <c r="D6" s="88"/>
      <c r="E6" s="88"/>
      <c r="F6" s="88"/>
      <c r="G6" s="88"/>
      <c r="H6" s="102"/>
      <c r="I6" s="83" t="s">
        <v>58</v>
      </c>
      <c r="J6" s="83" t="s">
        <v>59</v>
      </c>
      <c r="K6" s="83" t="s">
        <v>60</v>
      </c>
    </row>
    <row r="7" ht="40.5" customHeight="1" spans="1:11">
      <c r="A7" s="90"/>
      <c r="B7" s="90"/>
      <c r="C7" s="90"/>
      <c r="D7" s="91"/>
      <c r="E7" s="91"/>
      <c r="F7" s="91"/>
      <c r="G7" s="91"/>
      <c r="H7" s="92"/>
      <c r="I7" s="91" t="s">
        <v>57</v>
      </c>
      <c r="J7" s="91"/>
      <c r="K7" s="91"/>
    </row>
    <row r="8" ht="15" customHeight="1" spans="1:11">
      <c r="A8" s="93">
        <v>1</v>
      </c>
      <c r="B8" s="93">
        <v>2</v>
      </c>
      <c r="C8" s="93">
        <v>3</v>
      </c>
      <c r="D8" s="93">
        <v>4</v>
      </c>
      <c r="E8" s="93">
        <v>5</v>
      </c>
      <c r="F8" s="93">
        <v>6</v>
      </c>
      <c r="G8" s="93">
        <v>7</v>
      </c>
      <c r="H8" s="93">
        <v>8</v>
      </c>
      <c r="I8" s="93">
        <v>9</v>
      </c>
      <c r="J8" s="109">
        <v>10</v>
      </c>
      <c r="K8" s="109">
        <v>11</v>
      </c>
    </row>
    <row r="9" ht="18.75" customHeight="1" spans="1:11">
      <c r="A9" s="103"/>
      <c r="B9" s="94"/>
      <c r="C9" s="103"/>
      <c r="D9" s="103"/>
      <c r="E9" s="103"/>
      <c r="F9" s="103"/>
      <c r="G9" s="103"/>
      <c r="H9" s="104"/>
      <c r="I9" s="110"/>
      <c r="J9" s="110"/>
      <c r="K9" s="104"/>
    </row>
    <row r="10" ht="18.75" customHeight="1" spans="1:11">
      <c r="A10" s="105"/>
      <c r="B10" s="94"/>
      <c r="C10" s="94"/>
      <c r="D10" s="94"/>
      <c r="E10" s="94"/>
      <c r="F10" s="94"/>
      <c r="G10" s="94"/>
      <c r="H10" s="96"/>
      <c r="I10" s="96"/>
      <c r="J10" s="96"/>
      <c r="K10" s="104"/>
    </row>
    <row r="11" ht="18.75" customHeight="1" spans="1:11">
      <c r="A11" s="106" t="s">
        <v>165</v>
      </c>
      <c r="B11" s="107"/>
      <c r="C11" s="107"/>
      <c r="D11" s="107"/>
      <c r="E11" s="107"/>
      <c r="F11" s="107"/>
      <c r="G11" s="108"/>
      <c r="H11" s="96"/>
      <c r="I11" s="96"/>
      <c r="J11" s="96"/>
      <c r="K11" s="104"/>
    </row>
    <row r="12" customHeight="1" spans="1:1">
      <c r="A12" s="100" t="s">
        <v>322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F36" sqref="F36"/>
    </sheetView>
  </sheetViews>
  <sheetFormatPr defaultColWidth="9.14166666666667" defaultRowHeight="14.25" customHeight="1" outlineLevelCol="6"/>
  <cols>
    <col min="1" max="7" width="19.125" customWidth="1"/>
  </cols>
  <sheetData>
    <row r="1" customHeight="1" spans="1:7">
      <c r="A1" s="74"/>
      <c r="B1" s="74"/>
      <c r="C1" s="74"/>
      <c r="D1" s="74"/>
      <c r="E1" s="74"/>
      <c r="F1" s="74"/>
      <c r="G1" s="74"/>
    </row>
    <row r="2" ht="13.5" customHeight="1" spans="4:7">
      <c r="D2" s="75"/>
      <c r="G2" s="76" t="s">
        <v>323</v>
      </c>
    </row>
    <row r="3" ht="41.25" customHeight="1" spans="1:7">
      <c r="A3" s="77" t="str">
        <f>"2025"&amp;"年部门项目中期规划预算表"</f>
        <v>2025年部门项目中期规划预算表</v>
      </c>
      <c r="B3" s="77"/>
      <c r="C3" s="77"/>
      <c r="D3" s="77"/>
      <c r="E3" s="77"/>
      <c r="F3" s="77"/>
      <c r="G3" s="77"/>
    </row>
    <row r="4" ht="13.5" customHeight="1" spans="1:7">
      <c r="A4" s="78" t="str">
        <f>"单位名称："&amp;"昆明市东川区动物疫病预防控制中心"</f>
        <v>单位名称：昆明市东川区动物疫病预防控制中心</v>
      </c>
      <c r="B4" s="79"/>
      <c r="C4" s="79"/>
      <c r="D4" s="79"/>
      <c r="E4" s="80"/>
      <c r="F4" s="80"/>
      <c r="G4" s="81" t="s">
        <v>1</v>
      </c>
    </row>
    <row r="5" ht="21.75" customHeight="1" spans="1:7">
      <c r="A5" s="82" t="s">
        <v>257</v>
      </c>
      <c r="B5" s="82" t="s">
        <v>256</v>
      </c>
      <c r="C5" s="82" t="s">
        <v>177</v>
      </c>
      <c r="D5" s="83" t="s">
        <v>324</v>
      </c>
      <c r="E5" s="84" t="s">
        <v>58</v>
      </c>
      <c r="F5" s="85"/>
      <c r="G5" s="86"/>
    </row>
    <row r="6" ht="21.75" customHeight="1" spans="1:7">
      <c r="A6" s="87"/>
      <c r="B6" s="87"/>
      <c r="C6" s="87"/>
      <c r="D6" s="88"/>
      <c r="E6" s="89" t="str">
        <f>"2025"&amp;"年"</f>
        <v>2025年</v>
      </c>
      <c r="F6" s="83" t="str">
        <f>("2025"+1)&amp;"年"</f>
        <v>2026年</v>
      </c>
      <c r="G6" s="83" t="str">
        <f>("2025"+2)&amp;"年"</f>
        <v>2027年</v>
      </c>
    </row>
    <row r="7" ht="40.5" customHeight="1" spans="1:7">
      <c r="A7" s="90"/>
      <c r="B7" s="90"/>
      <c r="C7" s="90"/>
      <c r="D7" s="91"/>
      <c r="E7" s="92"/>
      <c r="F7" s="91" t="s">
        <v>57</v>
      </c>
      <c r="G7" s="91"/>
    </row>
    <row r="8" ht="15" customHeight="1" spans="1:7">
      <c r="A8" s="93">
        <v>1</v>
      </c>
      <c r="B8" s="93">
        <v>2</v>
      </c>
      <c r="C8" s="93">
        <v>3</v>
      </c>
      <c r="D8" s="93">
        <v>4</v>
      </c>
      <c r="E8" s="93">
        <v>5</v>
      </c>
      <c r="F8" s="93">
        <v>6</v>
      </c>
      <c r="G8" s="93">
        <v>7</v>
      </c>
    </row>
    <row r="9" ht="17.25" customHeight="1" spans="1:7">
      <c r="A9" s="94"/>
      <c r="B9" s="95"/>
      <c r="C9" s="95"/>
      <c r="D9" s="94"/>
      <c r="E9" s="96"/>
      <c r="F9" s="96"/>
      <c r="G9" s="96"/>
    </row>
    <row r="10" ht="18.75" customHeight="1" spans="1:7">
      <c r="A10" s="94"/>
      <c r="B10" s="94"/>
      <c r="C10" s="94"/>
      <c r="D10" s="94"/>
      <c r="E10" s="96"/>
      <c r="F10" s="96"/>
      <c r="G10" s="96"/>
    </row>
    <row r="11" ht="18.75" customHeight="1" spans="1:7">
      <c r="A11" s="97" t="s">
        <v>55</v>
      </c>
      <c r="B11" s="98" t="s">
        <v>325</v>
      </c>
      <c r="C11" s="98"/>
      <c r="D11" s="99"/>
      <c r="E11" s="96"/>
      <c r="F11" s="96"/>
      <c r="G11" s="96"/>
    </row>
    <row r="12" customHeight="1" spans="1:1">
      <c r="A12" s="100" t="s">
        <v>326</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opLeftCell="A6" workbookViewId="0">
      <selection activeCell="L6" sqref="L6"/>
    </sheetView>
  </sheetViews>
  <sheetFormatPr defaultColWidth="8.575" defaultRowHeight="14.25" customHeight="1"/>
  <cols>
    <col min="1" max="1" width="12" style="1" customWidth="1"/>
    <col min="2" max="2" width="17.5" style="1" customWidth="1"/>
    <col min="3" max="3" width="20.25" style="1" customWidth="1"/>
    <col min="4" max="4" width="13.25" style="1" customWidth="1"/>
    <col min="5" max="5" width="12.375" style="1" customWidth="1"/>
    <col min="6" max="6" width="11.375" style="1" customWidth="1"/>
    <col min="7" max="7" width="16.425" style="1" customWidth="1"/>
    <col min="8" max="8" width="30" style="1" customWidth="1"/>
    <col min="9" max="9" width="29.625" style="1" customWidth="1"/>
    <col min="10" max="10" width="22.375" style="1" customWidth="1"/>
    <col min="11" max="11" width="19" style="1" customWidth="1"/>
    <col min="12" max="16384" width="8.575" style="1"/>
  </cols>
  <sheetData>
    <row r="1" s="1" customFormat="1" customHeight="1" spans="1:10">
      <c r="A1" s="2"/>
      <c r="B1" s="2"/>
      <c r="C1" s="2"/>
      <c r="D1" s="2"/>
      <c r="E1" s="2"/>
      <c r="F1" s="2"/>
      <c r="G1" s="2"/>
      <c r="H1" s="2"/>
      <c r="I1" s="2"/>
      <c r="J1" s="61" t="s">
        <v>327</v>
      </c>
    </row>
    <row r="2" s="1" customFormat="1" ht="41.25" customHeight="1" spans="1:10">
      <c r="A2" s="3" t="s">
        <v>328</v>
      </c>
      <c r="B2" s="4"/>
      <c r="C2" s="4"/>
      <c r="D2" s="4"/>
      <c r="E2" s="4"/>
      <c r="F2" s="4"/>
      <c r="G2" s="4"/>
      <c r="H2" s="4"/>
      <c r="I2" s="4"/>
      <c r="J2" s="4"/>
    </row>
    <row r="3" s="1" customFormat="1" ht="17.25" customHeight="1" spans="1:10">
      <c r="A3" s="5" t="s">
        <v>276</v>
      </c>
      <c r="B3" s="5"/>
      <c r="C3" s="6"/>
      <c r="D3" s="7"/>
      <c r="E3" s="7"/>
      <c r="F3" s="7"/>
      <c r="G3" s="7"/>
      <c r="H3" s="7"/>
      <c r="I3" s="7"/>
      <c r="J3" s="62" t="s">
        <v>1</v>
      </c>
    </row>
    <row r="4" s="1" customFormat="1" ht="30" customHeight="1" spans="1:10">
      <c r="A4" s="8" t="s">
        <v>329</v>
      </c>
      <c r="B4" s="9">
        <v>125016</v>
      </c>
      <c r="C4" s="10"/>
      <c r="D4" s="10"/>
      <c r="E4" s="11"/>
      <c r="F4" s="12" t="s">
        <v>330</v>
      </c>
      <c r="G4" s="11"/>
      <c r="H4" s="13" t="s">
        <v>70</v>
      </c>
      <c r="I4" s="10"/>
      <c r="J4" s="11"/>
    </row>
    <row r="5" s="1" customFormat="1" ht="32.25" customHeight="1" spans="1:10">
      <c r="A5" s="14" t="s">
        <v>331</v>
      </c>
      <c r="B5" s="15"/>
      <c r="C5" s="15"/>
      <c r="D5" s="15"/>
      <c r="E5" s="15"/>
      <c r="F5" s="15"/>
      <c r="G5" s="15"/>
      <c r="H5" s="15"/>
      <c r="I5" s="63"/>
      <c r="J5" s="64" t="s">
        <v>332</v>
      </c>
    </row>
    <row r="6" s="1" customFormat="1" ht="163" customHeight="1" spans="1:10">
      <c r="A6" s="16" t="s">
        <v>333</v>
      </c>
      <c r="B6" s="17" t="s">
        <v>334</v>
      </c>
      <c r="C6" s="18" t="s">
        <v>335</v>
      </c>
      <c r="D6" s="19"/>
      <c r="E6" s="19"/>
      <c r="F6" s="19"/>
      <c r="G6" s="19"/>
      <c r="H6" s="19"/>
      <c r="I6" s="41"/>
      <c r="J6" s="65" t="s">
        <v>336</v>
      </c>
    </row>
    <row r="7" s="1" customFormat="1" ht="94" customHeight="1" spans="1:10">
      <c r="A7" s="20"/>
      <c r="B7" s="21" t="str">
        <f>"总体绩效目标（"&amp;"2025"&amp;"-"&amp;("2025"+2)&amp;"年期间）"</f>
        <v>总体绩效目标（2025-2027年期间）</v>
      </c>
      <c r="C7" s="22" t="s">
        <v>337</v>
      </c>
      <c r="D7" s="22"/>
      <c r="E7" s="22"/>
      <c r="F7" s="22"/>
      <c r="G7" s="22"/>
      <c r="H7" s="22"/>
      <c r="I7" s="22"/>
      <c r="J7" s="65" t="s">
        <v>338</v>
      </c>
    </row>
    <row r="8" s="1" customFormat="1" ht="87" customHeight="1" spans="1:10">
      <c r="A8" s="17" t="s">
        <v>339</v>
      </c>
      <c r="B8" s="23" t="str">
        <f>"预算年度（"&amp;"2025"&amp;"年）绩效目标"</f>
        <v>预算年度（2025年）绩效目标</v>
      </c>
      <c r="C8" s="24" t="s">
        <v>340</v>
      </c>
      <c r="D8" s="24"/>
      <c r="E8" s="24"/>
      <c r="F8" s="24"/>
      <c r="G8" s="24"/>
      <c r="H8" s="24"/>
      <c r="I8" s="24"/>
      <c r="J8" s="66" t="s">
        <v>341</v>
      </c>
    </row>
    <row r="9" s="1" customFormat="1" ht="32.25" customHeight="1" spans="1:10">
      <c r="A9" s="25" t="s">
        <v>342</v>
      </c>
      <c r="B9" s="26"/>
      <c r="C9" s="26"/>
      <c r="D9" s="26"/>
      <c r="E9" s="26"/>
      <c r="F9" s="26"/>
      <c r="G9" s="26"/>
      <c r="H9" s="26"/>
      <c r="I9" s="26"/>
      <c r="J9" s="67"/>
    </row>
    <row r="10" s="1" customFormat="1" ht="32.25" customHeight="1" spans="1:10">
      <c r="A10" s="27" t="s">
        <v>343</v>
      </c>
      <c r="B10" s="28"/>
      <c r="C10" s="29" t="s">
        <v>344</v>
      </c>
      <c r="D10" s="30"/>
      <c r="E10" s="30"/>
      <c r="F10" s="30"/>
      <c r="G10" s="31"/>
      <c r="H10" s="14" t="s">
        <v>345</v>
      </c>
      <c r="I10" s="15"/>
      <c r="J10" s="63"/>
    </row>
    <row r="11" s="1" customFormat="1" ht="32.25" customHeight="1" spans="1:10">
      <c r="A11" s="32"/>
      <c r="B11" s="33"/>
      <c r="C11" s="34"/>
      <c r="D11" s="35"/>
      <c r="E11" s="35"/>
      <c r="F11" s="35"/>
      <c r="G11" s="36"/>
      <c r="H11" s="17" t="s">
        <v>346</v>
      </c>
      <c r="I11" s="17" t="s">
        <v>347</v>
      </c>
      <c r="J11" s="17" t="s">
        <v>348</v>
      </c>
    </row>
    <row r="12" s="1" customFormat="1" ht="24" customHeight="1" spans="1:10">
      <c r="A12" s="37" t="s">
        <v>55</v>
      </c>
      <c r="B12" s="38"/>
      <c r="C12" s="38"/>
      <c r="D12" s="38"/>
      <c r="E12" s="38"/>
      <c r="F12" s="38"/>
      <c r="G12" s="39"/>
      <c r="H12" s="40">
        <f>H13</f>
        <v>2652711.57</v>
      </c>
      <c r="I12" s="40">
        <f>I13</f>
        <v>2652711.57</v>
      </c>
      <c r="J12" s="40" t="s">
        <v>325</v>
      </c>
    </row>
    <row r="13" s="1" customFormat="1" ht="103" customHeight="1" spans="1:10">
      <c r="A13" s="18" t="s">
        <v>349</v>
      </c>
      <c r="B13" s="41"/>
      <c r="C13" s="18" t="s">
        <v>350</v>
      </c>
      <c r="D13" s="19"/>
      <c r="E13" s="19"/>
      <c r="F13" s="19"/>
      <c r="G13" s="41"/>
      <c r="H13" s="42">
        <v>2652711.57</v>
      </c>
      <c r="I13" s="42">
        <v>2652711.57</v>
      </c>
      <c r="J13" s="68" t="s">
        <v>325</v>
      </c>
    </row>
    <row r="14" s="1" customFormat="1" ht="43" customHeight="1" spans="1:11">
      <c r="A14" s="43" t="s">
        <v>351</v>
      </c>
      <c r="B14" s="44"/>
      <c r="C14" s="44"/>
      <c r="D14" s="44"/>
      <c r="E14" s="44"/>
      <c r="F14" s="44"/>
      <c r="G14" s="44"/>
      <c r="H14" s="44"/>
      <c r="I14" s="44"/>
      <c r="J14" s="69"/>
      <c r="K14" s="70"/>
    </row>
    <row r="15" s="1" customFormat="1" ht="32.25" customHeight="1" spans="1:10">
      <c r="A15" s="45" t="s">
        <v>352</v>
      </c>
      <c r="B15" s="46"/>
      <c r="C15" s="46"/>
      <c r="D15" s="46"/>
      <c r="E15" s="46"/>
      <c r="F15" s="46"/>
      <c r="G15" s="47"/>
      <c r="H15" s="48" t="s">
        <v>353</v>
      </c>
      <c r="I15" s="71" t="s">
        <v>272</v>
      </c>
      <c r="J15" s="48" t="s">
        <v>354</v>
      </c>
    </row>
    <row r="16" s="1" customFormat="1" ht="32.25" customHeight="1" spans="1:10">
      <c r="A16" s="49" t="s">
        <v>265</v>
      </c>
      <c r="B16" s="49" t="s">
        <v>355</v>
      </c>
      <c r="C16" s="50" t="s">
        <v>267</v>
      </c>
      <c r="D16" s="50" t="s">
        <v>268</v>
      </c>
      <c r="E16" s="50" t="s">
        <v>269</v>
      </c>
      <c r="F16" s="50" t="s">
        <v>270</v>
      </c>
      <c r="G16" s="50" t="s">
        <v>271</v>
      </c>
      <c r="H16" s="51"/>
      <c r="I16" s="51"/>
      <c r="J16" s="51"/>
    </row>
    <row r="17" s="1" customFormat="1" ht="36" customHeight="1" spans="1:10">
      <c r="A17" s="52" t="s">
        <v>356</v>
      </c>
      <c r="B17" s="52" t="s">
        <v>325</v>
      </c>
      <c r="C17" s="53" t="s">
        <v>325</v>
      </c>
      <c r="D17" s="52" t="s">
        <v>325</v>
      </c>
      <c r="E17" s="52" t="s">
        <v>325</v>
      </c>
      <c r="F17" s="52" t="s">
        <v>325</v>
      </c>
      <c r="G17" s="52" t="s">
        <v>325</v>
      </c>
      <c r="H17" s="54" t="s">
        <v>325</v>
      </c>
      <c r="I17" s="72" t="s">
        <v>325</v>
      </c>
      <c r="J17" s="54" t="s">
        <v>325</v>
      </c>
    </row>
    <row r="18" s="1" customFormat="1" ht="32.25" customHeight="1" spans="1:10">
      <c r="A18" s="52" t="s">
        <v>325</v>
      </c>
      <c r="B18" s="52" t="s">
        <v>357</v>
      </c>
      <c r="C18" s="53" t="s">
        <v>325</v>
      </c>
      <c r="D18" s="52" t="s">
        <v>325</v>
      </c>
      <c r="E18" s="52" t="s">
        <v>325</v>
      </c>
      <c r="F18" s="52" t="s">
        <v>325</v>
      </c>
      <c r="G18" s="52" t="s">
        <v>325</v>
      </c>
      <c r="H18" s="54" t="s">
        <v>325</v>
      </c>
      <c r="I18" s="72" t="s">
        <v>325</v>
      </c>
      <c r="J18" s="54" t="s">
        <v>325</v>
      </c>
    </row>
    <row r="19" s="1" customFormat="1" ht="48" customHeight="1" spans="1:10">
      <c r="A19" s="52"/>
      <c r="B19" s="52"/>
      <c r="C19" s="53" t="s">
        <v>358</v>
      </c>
      <c r="D19" s="52" t="s">
        <v>359</v>
      </c>
      <c r="E19" s="52">
        <v>21</v>
      </c>
      <c r="F19" s="52" t="s">
        <v>360</v>
      </c>
      <c r="G19" s="52" t="s">
        <v>361</v>
      </c>
      <c r="H19" s="54" t="s">
        <v>362</v>
      </c>
      <c r="I19" s="73" t="s">
        <v>363</v>
      </c>
      <c r="J19" s="54" t="s">
        <v>364</v>
      </c>
    </row>
    <row r="20" s="1" customFormat="1" ht="36" customHeight="1" spans="1:10">
      <c r="A20" s="52"/>
      <c r="B20" s="52"/>
      <c r="C20" s="53" t="s">
        <v>365</v>
      </c>
      <c r="D20" s="52" t="s">
        <v>366</v>
      </c>
      <c r="E20" s="52">
        <v>2</v>
      </c>
      <c r="F20" s="52" t="s">
        <v>367</v>
      </c>
      <c r="G20" s="52" t="s">
        <v>361</v>
      </c>
      <c r="H20" s="54" t="s">
        <v>368</v>
      </c>
      <c r="I20" s="54" t="s">
        <v>369</v>
      </c>
      <c r="J20" s="54" t="s">
        <v>370</v>
      </c>
    </row>
    <row r="21" s="1" customFormat="1" ht="49" customHeight="1" spans="1:10">
      <c r="A21" s="52"/>
      <c r="B21" s="52"/>
      <c r="C21" s="53" t="s">
        <v>371</v>
      </c>
      <c r="D21" s="52" t="s">
        <v>366</v>
      </c>
      <c r="E21" s="52" t="s">
        <v>372</v>
      </c>
      <c r="F21" s="52" t="s">
        <v>373</v>
      </c>
      <c r="G21" s="52" t="s">
        <v>361</v>
      </c>
      <c r="H21" s="54" t="s">
        <v>374</v>
      </c>
      <c r="I21" s="54" t="s">
        <v>375</v>
      </c>
      <c r="J21" s="54" t="s">
        <v>376</v>
      </c>
    </row>
    <row r="22" s="1" customFormat="1" ht="42" customHeight="1" spans="1:10">
      <c r="A22" s="52"/>
      <c r="B22" s="52"/>
      <c r="C22" s="53" t="s">
        <v>377</v>
      </c>
      <c r="D22" s="52" t="s">
        <v>359</v>
      </c>
      <c r="E22" s="52">
        <v>70</v>
      </c>
      <c r="F22" s="52" t="s">
        <v>373</v>
      </c>
      <c r="G22" s="52" t="s">
        <v>361</v>
      </c>
      <c r="H22" s="54" t="s">
        <v>374</v>
      </c>
      <c r="I22" s="54" t="s">
        <v>378</v>
      </c>
      <c r="J22" s="54" t="s">
        <v>379</v>
      </c>
    </row>
    <row r="23" s="1" customFormat="1" ht="54" customHeight="1" spans="1:10">
      <c r="A23" s="52"/>
      <c r="B23" s="52"/>
      <c r="C23" s="53" t="s">
        <v>380</v>
      </c>
      <c r="D23" s="52" t="s">
        <v>366</v>
      </c>
      <c r="E23" s="52" t="s">
        <v>372</v>
      </c>
      <c r="F23" s="52" t="s">
        <v>373</v>
      </c>
      <c r="G23" s="52" t="s">
        <v>361</v>
      </c>
      <c r="H23" s="54" t="s">
        <v>381</v>
      </c>
      <c r="I23" s="54" t="s">
        <v>382</v>
      </c>
      <c r="J23" s="54" t="s">
        <v>383</v>
      </c>
    </row>
    <row r="24" s="1" customFormat="1" ht="41" customHeight="1" spans="1:10">
      <c r="A24" s="52"/>
      <c r="B24" s="52"/>
      <c r="C24" s="53" t="s">
        <v>384</v>
      </c>
      <c r="D24" s="52" t="s">
        <v>359</v>
      </c>
      <c r="E24" s="52">
        <v>1</v>
      </c>
      <c r="F24" s="52" t="s">
        <v>385</v>
      </c>
      <c r="G24" s="52" t="s">
        <v>361</v>
      </c>
      <c r="H24" s="54" t="s">
        <v>386</v>
      </c>
      <c r="I24" s="54" t="s">
        <v>387</v>
      </c>
      <c r="J24" s="54" t="s">
        <v>388</v>
      </c>
    </row>
    <row r="25" s="1" customFormat="1" ht="56" customHeight="1" spans="1:10">
      <c r="A25" s="52"/>
      <c r="B25" s="52"/>
      <c r="C25" s="53" t="s">
        <v>389</v>
      </c>
      <c r="D25" s="52" t="s">
        <v>359</v>
      </c>
      <c r="E25" s="52">
        <v>10</v>
      </c>
      <c r="F25" s="52" t="s">
        <v>367</v>
      </c>
      <c r="G25" s="52" t="s">
        <v>361</v>
      </c>
      <c r="H25" s="54" t="s">
        <v>386</v>
      </c>
      <c r="I25" s="54" t="s">
        <v>390</v>
      </c>
      <c r="J25" s="54" t="s">
        <v>391</v>
      </c>
    </row>
    <row r="26" s="1" customFormat="1" ht="24" customHeight="1" spans="1:10">
      <c r="A26" s="52" t="s">
        <v>325</v>
      </c>
      <c r="B26" s="52" t="s">
        <v>392</v>
      </c>
      <c r="C26" s="53" t="s">
        <v>325</v>
      </c>
      <c r="D26" s="52" t="s">
        <v>325</v>
      </c>
      <c r="E26" s="52" t="s">
        <v>325</v>
      </c>
      <c r="F26" s="52" t="s">
        <v>325</v>
      </c>
      <c r="G26" s="52" t="s">
        <v>325</v>
      </c>
      <c r="H26" s="54" t="s">
        <v>325</v>
      </c>
      <c r="I26" s="72" t="s">
        <v>325</v>
      </c>
      <c r="J26" s="54" t="s">
        <v>325</v>
      </c>
    </row>
    <row r="27" s="1" customFormat="1" ht="24" customHeight="1" spans="1:10">
      <c r="A27" s="52"/>
      <c r="B27" s="52"/>
      <c r="C27" s="53" t="s">
        <v>393</v>
      </c>
      <c r="D27" s="52" t="s">
        <v>359</v>
      </c>
      <c r="E27" s="52" t="s">
        <v>394</v>
      </c>
      <c r="F27" s="52" t="s">
        <v>373</v>
      </c>
      <c r="G27" s="52" t="s">
        <v>361</v>
      </c>
      <c r="H27" s="54" t="s">
        <v>381</v>
      </c>
      <c r="I27" s="54" t="s">
        <v>395</v>
      </c>
      <c r="J27" s="54" t="s">
        <v>396</v>
      </c>
    </row>
    <row r="28" s="1" customFormat="1" ht="24" customHeight="1" spans="1:10">
      <c r="A28" s="52" t="s">
        <v>325</v>
      </c>
      <c r="B28" s="52" t="s">
        <v>397</v>
      </c>
      <c r="C28" s="53" t="s">
        <v>325</v>
      </c>
      <c r="D28" s="52" t="s">
        <v>325</v>
      </c>
      <c r="E28" s="52" t="s">
        <v>325</v>
      </c>
      <c r="F28" s="52" t="s">
        <v>325</v>
      </c>
      <c r="G28" s="52" t="s">
        <v>325</v>
      </c>
      <c r="H28" s="54" t="s">
        <v>325</v>
      </c>
      <c r="I28" s="72" t="s">
        <v>325</v>
      </c>
      <c r="J28" s="54" t="s">
        <v>325</v>
      </c>
    </row>
    <row r="29" s="1" customFormat="1" ht="24" customHeight="1" spans="1:10">
      <c r="A29" s="52"/>
      <c r="B29" s="52"/>
      <c r="C29" s="53" t="s">
        <v>398</v>
      </c>
      <c r="D29" s="52" t="s">
        <v>366</v>
      </c>
      <c r="E29" s="52" t="s">
        <v>82</v>
      </c>
      <c r="F29" s="52" t="s">
        <v>399</v>
      </c>
      <c r="G29" s="52" t="s">
        <v>361</v>
      </c>
      <c r="H29" s="54" t="s">
        <v>381</v>
      </c>
      <c r="I29" s="54" t="s">
        <v>400</v>
      </c>
      <c r="J29" s="54" t="s">
        <v>400</v>
      </c>
    </row>
    <row r="30" s="1" customFormat="1" ht="24" customHeight="1" spans="1:10">
      <c r="A30" s="52" t="s">
        <v>325</v>
      </c>
      <c r="B30" s="52" t="s">
        <v>401</v>
      </c>
      <c r="C30" s="53" t="s">
        <v>325</v>
      </c>
      <c r="D30" s="52" t="s">
        <v>325</v>
      </c>
      <c r="E30" s="52" t="s">
        <v>325</v>
      </c>
      <c r="F30" s="52" t="s">
        <v>325</v>
      </c>
      <c r="G30" s="52" t="s">
        <v>325</v>
      </c>
      <c r="H30" s="54" t="s">
        <v>325</v>
      </c>
      <c r="I30" s="72" t="s">
        <v>325</v>
      </c>
      <c r="J30" s="54" t="s">
        <v>325</v>
      </c>
    </row>
    <row r="31" s="1" customFormat="1" ht="24" customHeight="1" spans="1:10">
      <c r="A31" s="52" t="s">
        <v>325</v>
      </c>
      <c r="B31" s="52" t="s">
        <v>325</v>
      </c>
      <c r="C31" s="53" t="s">
        <v>402</v>
      </c>
      <c r="D31" s="52" t="s">
        <v>366</v>
      </c>
      <c r="E31" s="42">
        <v>2652711.57</v>
      </c>
      <c r="F31" s="52" t="s">
        <v>293</v>
      </c>
      <c r="G31" s="52" t="s">
        <v>361</v>
      </c>
      <c r="H31" s="54" t="s">
        <v>381</v>
      </c>
      <c r="I31" s="54" t="s">
        <v>403</v>
      </c>
      <c r="J31" s="54" t="s">
        <v>404</v>
      </c>
    </row>
    <row r="32" s="1" customFormat="1" ht="24" customHeight="1" spans="1:10">
      <c r="A32" s="52" t="s">
        <v>405</v>
      </c>
      <c r="B32" s="52" t="s">
        <v>325</v>
      </c>
      <c r="C32" s="53" t="s">
        <v>325</v>
      </c>
      <c r="D32" s="52" t="s">
        <v>325</v>
      </c>
      <c r="E32" s="52" t="s">
        <v>325</v>
      </c>
      <c r="F32" s="52" t="s">
        <v>325</v>
      </c>
      <c r="G32" s="52" t="s">
        <v>325</v>
      </c>
      <c r="H32" s="54" t="s">
        <v>325</v>
      </c>
      <c r="I32" s="72" t="s">
        <v>325</v>
      </c>
      <c r="J32" s="54" t="s">
        <v>325</v>
      </c>
    </row>
    <row r="33" s="1" customFormat="1" ht="24" customHeight="1" spans="1:10">
      <c r="A33" s="52" t="s">
        <v>325</v>
      </c>
      <c r="B33" s="52" t="s">
        <v>406</v>
      </c>
      <c r="C33" s="53" t="s">
        <v>325</v>
      </c>
      <c r="D33" s="52" t="s">
        <v>325</v>
      </c>
      <c r="E33" s="52" t="s">
        <v>325</v>
      </c>
      <c r="F33" s="52" t="s">
        <v>325</v>
      </c>
      <c r="G33" s="52" t="s">
        <v>325</v>
      </c>
      <c r="H33" s="54" t="s">
        <v>325</v>
      </c>
      <c r="I33" s="72" t="s">
        <v>325</v>
      </c>
      <c r="J33" s="54" t="s">
        <v>325</v>
      </c>
    </row>
    <row r="34" s="1" customFormat="1" ht="32" customHeight="1" spans="1:10">
      <c r="A34" s="52"/>
      <c r="B34" s="52"/>
      <c r="C34" s="53" t="s">
        <v>407</v>
      </c>
      <c r="D34" s="52" t="s">
        <v>366</v>
      </c>
      <c r="E34" s="52">
        <v>0</v>
      </c>
      <c r="F34" s="52" t="s">
        <v>367</v>
      </c>
      <c r="G34" s="52" t="s">
        <v>361</v>
      </c>
      <c r="H34" s="54" t="s">
        <v>381</v>
      </c>
      <c r="I34" s="54" t="s">
        <v>408</v>
      </c>
      <c r="J34" s="54" t="s">
        <v>409</v>
      </c>
    </row>
    <row r="35" s="1" customFormat="1" ht="30" customHeight="1" spans="1:10">
      <c r="A35" s="52" t="s">
        <v>325</v>
      </c>
      <c r="B35" s="52" t="s">
        <v>410</v>
      </c>
      <c r="C35" s="53" t="s">
        <v>325</v>
      </c>
      <c r="D35" s="52" t="s">
        <v>325</v>
      </c>
      <c r="E35" s="52" t="s">
        <v>325</v>
      </c>
      <c r="F35" s="52" t="s">
        <v>325</v>
      </c>
      <c r="G35" s="52" t="s">
        <v>325</v>
      </c>
      <c r="H35" s="54" t="s">
        <v>325</v>
      </c>
      <c r="I35" s="72" t="s">
        <v>325</v>
      </c>
      <c r="J35" s="54" t="s">
        <v>325</v>
      </c>
    </row>
    <row r="36" s="1" customFormat="1" ht="93" customHeight="1" spans="1:10">
      <c r="A36" s="52"/>
      <c r="B36" s="52"/>
      <c r="C36" s="53" t="s">
        <v>411</v>
      </c>
      <c r="D36" s="52" t="s">
        <v>359</v>
      </c>
      <c r="E36" s="52" t="s">
        <v>412</v>
      </c>
      <c r="F36" s="52" t="s">
        <v>373</v>
      </c>
      <c r="G36" s="52" t="s">
        <v>361</v>
      </c>
      <c r="H36" s="55" t="s">
        <v>381</v>
      </c>
      <c r="I36" s="55" t="s">
        <v>413</v>
      </c>
      <c r="J36" s="55" t="s">
        <v>413</v>
      </c>
    </row>
    <row r="37" s="1" customFormat="1" ht="75" customHeight="1" spans="1:10">
      <c r="A37" s="52"/>
      <c r="B37" s="52"/>
      <c r="C37" s="56" t="s">
        <v>414</v>
      </c>
      <c r="D37" s="57" t="s">
        <v>359</v>
      </c>
      <c r="E37" s="57" t="s">
        <v>412</v>
      </c>
      <c r="F37" s="57" t="s">
        <v>373</v>
      </c>
      <c r="G37" s="58" t="s">
        <v>361</v>
      </c>
      <c r="H37" s="59" t="s">
        <v>381</v>
      </c>
      <c r="I37" s="59" t="s">
        <v>413</v>
      </c>
      <c r="J37" s="59" t="s">
        <v>413</v>
      </c>
    </row>
    <row r="38" s="1" customFormat="1" ht="30" customHeight="1" spans="1:10">
      <c r="A38" s="52" t="s">
        <v>415</v>
      </c>
      <c r="B38" s="52" t="s">
        <v>325</v>
      </c>
      <c r="C38" s="53" t="s">
        <v>325</v>
      </c>
      <c r="D38" s="52" t="s">
        <v>325</v>
      </c>
      <c r="E38" s="52" t="s">
        <v>325</v>
      </c>
      <c r="F38" s="52" t="s">
        <v>325</v>
      </c>
      <c r="G38" s="52" t="s">
        <v>325</v>
      </c>
      <c r="H38" s="54" t="s">
        <v>325</v>
      </c>
      <c r="I38" s="72" t="s">
        <v>325</v>
      </c>
      <c r="J38" s="54" t="s">
        <v>325</v>
      </c>
    </row>
    <row r="39" s="1" customFormat="1" ht="30" customHeight="1" spans="1:10">
      <c r="A39" s="52" t="s">
        <v>325</v>
      </c>
      <c r="B39" s="52" t="s">
        <v>416</v>
      </c>
      <c r="C39" s="53" t="s">
        <v>325</v>
      </c>
      <c r="D39" s="52" t="s">
        <v>325</v>
      </c>
      <c r="E39" s="52" t="s">
        <v>325</v>
      </c>
      <c r="F39" s="52" t="s">
        <v>325</v>
      </c>
      <c r="G39" s="52" t="s">
        <v>325</v>
      </c>
      <c r="H39" s="54" t="s">
        <v>325</v>
      </c>
      <c r="I39" s="72" t="s">
        <v>325</v>
      </c>
      <c r="J39" s="54" t="s">
        <v>325</v>
      </c>
    </row>
    <row r="40" s="1" customFormat="1" ht="51" customHeight="1" spans="1:10">
      <c r="A40" s="52"/>
      <c r="B40" s="52"/>
      <c r="C40" s="53" t="s">
        <v>417</v>
      </c>
      <c r="D40" s="60" t="s">
        <v>359</v>
      </c>
      <c r="E40" s="60">
        <v>85</v>
      </c>
      <c r="F40" s="60" t="s">
        <v>373</v>
      </c>
      <c r="G40" s="53" t="s">
        <v>361</v>
      </c>
      <c r="H40" s="53" t="s">
        <v>381</v>
      </c>
      <c r="I40" s="53" t="s">
        <v>418</v>
      </c>
      <c r="J40" s="53" t="s">
        <v>419</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2025-02-26T00:15:00Z</dcterms:created>
  <dcterms:modified xsi:type="dcterms:W3CDTF">2025-05-09T09:29:51Z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F47BF0E3B4534922A41C22552B284823_12</vt:lpwstr>
  </property>
  <property fmtid="{D5CDD505-2E9C-101B-9397-08002B2CF9AE}" pid="3" name="KSOProductBuildVer">
    <vt:lpwstr>2052-11.8.6.8722</vt:lpwstr>
  </property>
</Properties>
</file>