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<sst xmlns="http://schemas.openxmlformats.org/spreadsheetml/2006/main" count="1096" uniqueCount="447">
  <si>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</si>
  <si>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</si>
  <si>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</si>
  <si>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</si>
  <si>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</si>
  <si>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</si>
  <si>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</si>
  <si>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</si>
  <si>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</si>
  <si>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</si>
  <si>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</si>
  <si>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</si>
  <si>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</si>
  <si>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</si>
  <si>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</si>
  <si>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</si>
  <si>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</si>
  <si>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</si>
  <si>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</si>
  <si>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</si>
  <si>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</si>
  <si>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</si>
  <si>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</si>
  <si>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</si>
  <si>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</si>
  <si>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</si>
  <si>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</si>
  <si>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</si>
  <si>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</si>
  <si>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</si>
  <si>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</si>
  <si>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</si>
  <si>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</si>
  <si>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</si>
  <si>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</si>
  <si>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</si>
  <si>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</si>
  <si>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</si>
  <si>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</si>
  <si>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</si>
  <si>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</si>
  <si>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</si>
  <si>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</si>
  <si>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</si>
  <si>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</si>
  <si>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</si>
  <si>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</si>
  <si>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</si>
  <si>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</si>
  <si>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</si>
  <si>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</si>
  <si>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</si>
  <si>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</si>
  <si>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</si>
  <si>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</si>
  <si>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</si>
  <si>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</si>
  <si>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</si>
  <si>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</si>
  <si>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</si>
  <si>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</si>
  <si>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</si>
  <si>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</si>
  <si>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</si>
  <si>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</si>
  <si>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</si>
  <si>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</si>
  <si>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</si>
  <si>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</si>
  <si>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125009</t>
  </si>
  <si>
    <t>昆明市东川区种子管理站</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</si>
  <si>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</si>
  <si>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</si>
  <si>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</si>
  <si>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</si>
  <si>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</si>
  <si>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</si>
  <si>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</si>
  <si>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</si>
  <si>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</si>
  <si>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</si>
  <si>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</si>
  <si>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</si>
  <si>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</si>
  <si>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</si>
  <si>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</si>
  <si>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</si>
  <si>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</si>
  <si>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</si>
  <si>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</si>
  <si>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</si>
  <si>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</si>
  <si>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</si>
  <si>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</si>
  <si>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</si>
  <si>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</si>
  <si>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</si>
  <si>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</si>
  <si>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</si>
  <si>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</si>
  <si>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</si>
  <si>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</si>
  <si>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</si>
  <si>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</si>
  <si>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</si>
  <si>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</si>
  <si>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</si>
  <si>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</si>
  <si>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</si>
  <si>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</si>
  <si>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</si>
  <si>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</si>
  <si>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</si>
  <si>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</si>
  <si>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</si>
  <si>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</si>
  <si>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</si>
  <si>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</si>
  <si>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</si>
  <si>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</si>
  <si>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</si>
  <si>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</si>
  <si>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</si>
  <si>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</si>
  <si>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</si>
  <si>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</si>
  <si>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</si>
  <si>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2130119</t>
  </si>
  <si>
    <t>防灾救灾</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</si>
  <si>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</si>
  <si>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</si>
  <si>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</si>
  <si>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</si>
  <si>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</si>
  <si>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</si>
  <si>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</si>
  <si>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</si>
  <si>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</si>
  <si>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</si>
  <si>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</si>
  <si>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</si>
  <si>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</si>
  <si>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</si>
  <si>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</si>
  <si>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</si>
  <si>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</si>
  <si>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</si>
  <si>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</si>
  <si>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</si>
  <si>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</si>
  <si>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</si>
  <si>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</si>
  <si>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</si>
  <si>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</si>
  <si>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</si>
  <si>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</si>
  <si>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</si>
  <si>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</si>
  <si>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</si>
  <si>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</si>
  <si>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</si>
  <si>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</si>
  <si>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</si>
  <si>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</si>
  <si>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</si>
  <si>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</si>
  <si>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</si>
  <si>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</si>
  <si>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</si>
  <si>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</si>
  <si>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</si>
  <si>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</si>
  <si>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</si>
  <si>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</si>
  <si>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</si>
  <si>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</si>
  <si>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</si>
  <si>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</si>
  <si>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</si>
  <si>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</si>
  <si>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</si>
  <si>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</si>
  <si>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</si>
  <si>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</si>
  <si>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</si>
  <si>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</si>
  <si>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</si>
  <si>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</si>
  <si>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</si>
  <si>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</si>
  <si>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</si>
  <si>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</si>
  <si>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</si>
  <si>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</si>
  <si>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</si>
  <si>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</si>
  <si>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</si>
  <si>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</si>
  <si>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</si>
  <si>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</si>
  <si>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</si>
  <si>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昆明市东川区农业农村局</t>
  </si>
  <si>
    <t>530113210000000004705</t>
  </si>
  <si>
    <t>事业人员工资支出</t>
  </si>
  <si>
    <t>30101</t>
  </si>
  <si>
    <t>基本工资</t>
  </si>
  <si>
    <t>30102</t>
  </si>
  <si>
    <t>津贴补贴</t>
  </si>
  <si>
    <t>30103</t>
  </si>
  <si>
    <t>奖金</t>
  </si>
  <si>
    <t>30107</t>
  </si>
  <si>
    <t>绩效工资</t>
  </si>
  <si>
    <t>530113210000000004706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</si>
  <si>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</si>
  <si>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</si>
  <si>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</si>
  <si>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</si>
  <si>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</si>
  <si>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</si>
  <si>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</si>
  <si>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</si>
  <si>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</si>
  <si>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</si>
  <si>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</si>
  <si>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530113210000000004707</t>
  </si>
  <si>
    <t>30113</t>
  </si>
  <si>
    <t>530113210000000004708</t>
  </si>
  <si>
    <t>抚恤金</t>
  </si>
  <si>
    <t>30304</t>
  </si>
  <si>
    <t>530113210000000004709</t>
  </si>
  <si>
    <t>30217</t>
  </si>
  <si>
    <t>530113210000000004711</t>
  </si>
  <si>
    <t>工会经费</t>
  </si>
  <si>
    <t>30228</t>
  </si>
  <si>
    <t>530113210000000004712</t>
  </si>
  <si>
    <t>离退休公用经费</t>
  </si>
  <si>
    <t>30299</t>
  </si>
  <si>
    <t>其他商品和服务支出</t>
  </si>
  <si>
    <t>530113210000000004714</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</si>
  <si>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</si>
  <si>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</si>
  <si>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</si>
  <si>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</si>
  <si>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</si>
  <si>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</si>
  <si>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</si>
  <si>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</si>
  <si>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</si>
  <si>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</si>
  <si>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</si>
  <si>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</si>
  <si>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</si>
  <si>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</si>
  <si>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</si>
  <si>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</si>
  <si>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</si>
  <si>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</si>
  <si>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</si>
  <si>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530113221100000301815</t>
  </si>
  <si>
    <t>离退休生活补助</t>
  </si>
  <si>
    <t>30305</t>
  </si>
  <si>
    <t>生活补助</t>
  </si>
  <si>
    <t>530113231100001496695</t>
  </si>
  <si>
    <t>事业人员绩效奖励</t>
  </si>
  <si>
    <t>530113241100002196277</t>
  </si>
  <si>
    <t>公车购置及运维费</t>
  </si>
  <si>
    <t>30231</t>
  </si>
  <si>
    <t>公务用车运行维护费</t>
  </si>
  <si>
    <t>05-1表</t>
  </si>
  <si>
    <t>项目分类</t>
  </si>
  <si>
    <t>项目单位</t>
  </si>
  <si>
    <t>经济科目编码</t>
  </si>
  <si>
    <t>经济科目名称</t>
  </si>
  <si>
    <t>本年拨款</t>
  </si>
  <si>
    <t>其中：本次下达</t>
  </si>
  <si>
    <t>专项业务类</t>
  </si>
  <si>
    <t>530113200000000000104</t>
  </si>
  <si>
    <t>东川区救灾备荒种子储备专项资金</t>
  </si>
  <si>
    <t>30218</t>
  </si>
  <si>
    <t>专用材料费</t>
  </si>
  <si>
    <t>05-2表</t>
  </si>
  <si>
    <t>项目年度绩效目标</t>
  </si>
  <si>
    <t>一级指标</t>
  </si>
  <si>
    <t>二级指标</t>
  </si>
  <si>
    <t>三级指标</t>
  </si>
  <si>
    <t>指标性质</t>
  </si>
  <si>
    <t>指标值</t>
  </si>
  <si>
    <t>度量单位</t>
  </si>
  <si>
    <t>指标属性</t>
  </si>
  <si>
    <t>指标内容</t>
  </si>
  <si>
    <t>救灾备荒种子的储备，对恢复农业生产为灾区提供了最急需最有力的物资（种子）供应。该项目的实施可有效地减少和抵御自然灾害对农业生产造成的损失,为顺利开展农业生产救灾和粮食生产应急提供保障，使土地得到有效利用，保持水土不流失，极大地坚定农民抗灾救灾的决心，对稳定粮食生产起到积极作用。2025年全区玉米计划播种面积10.5万亩，按播种面积3%测算储备用种量，算出需储备3150亩玉米用种量，每亩需种子2千克，需要6300千克玉米种，每千克玉米种按45元预算，需要资金28.35万元；水稻计划播种面积1.5万亩，按播种面积3%测算储备用种量，算出需储备450亩水稻用种量，每亩需种2千克，需要900千克水稻种，每千克水稻种按60元预算，需要资金5.4万元，杂交玉米及水稻共需要储备资金33.75万元。</t>
  </si>
  <si>
    <t>产出指标</t>
  </si>
  <si>
    <t>数量指标</t>
  </si>
  <si>
    <t>杂交玉米种子储备数量</t>
  </si>
  <si>
    <t>&gt;=</t>
  </si>
  <si>
    <t>720</t>
  </si>
  <si>
    <t>公斤</t>
  </si>
  <si>
    <t>定量指标</t>
  </si>
  <si>
    <t>2021年全区玉米计划播种面积10.5万亩，按播种面积3%测算储备用种量，算出需储备3150亩玉米用种量，每亩需种子2千克，需要6300千克玉米种，每千克玉米种按45元预算，需要资金28.35万元。</t>
  </si>
  <si>
    <t>杂交水稻种子储备数量</t>
  </si>
  <si>
    <t>320</t>
  </si>
  <si>
    <t>全区水稻计划播种面积1.5万亩，按播种面积3%测算储备用种量，算出需储备450亩水稻用种量，每亩需种2千克，需要900千克水稻种，每千克水稻种按60元预算，需要资金5.4万元。</t>
  </si>
  <si>
    <t>质量指标</t>
  </si>
  <si>
    <t>杂交玉米种子纯度</t>
  </si>
  <si>
    <t>96</t>
  </si>
  <si>
    <t>%</t>
  </si>
  <si>
    <t>杂交玉米种子纯度&gt;=96%</t>
  </si>
  <si>
    <t>杂交玉米种子净度</t>
  </si>
  <si>
    <t>98</t>
  </si>
  <si>
    <t>杂交玉米种子净度&gt;=98%</t>
  </si>
  <si>
    <t>杂交玉米种子发芽率</t>
  </si>
  <si>
    <t>85</t>
  </si>
  <si>
    <t>杂交玉米种子发芽率&gt;=85%</t>
  </si>
  <si>
    <t>杂交玉米、水稻种子水份</t>
  </si>
  <si>
    <t>&lt;=</t>
  </si>
  <si>
    <t>杂交玉米、水稻种子水份&gt;=13%</t>
  </si>
  <si>
    <t>杂交水稻种子纯度</t>
  </si>
  <si>
    <t>杂交水稻种子纯度&gt;=96%</t>
  </si>
  <si>
    <t>杂交水稻种子净度</t>
  </si>
  <si>
    <t>杂交水稻种子净度&gt;=98%</t>
  </si>
  <si>
    <t>时效指标</t>
  </si>
  <si>
    <t>杂交玉米水稻储备时间</t>
  </si>
  <si>
    <t>=</t>
  </si>
  <si>
    <t>年</t>
  </si>
  <si>
    <t>救灾备荒种子实行常年储备，按照种子生产周期，每年更换一次。</t>
  </si>
  <si>
    <t>成本指标</t>
  </si>
  <si>
    <t>社会成本指标</t>
  </si>
  <si>
    <t>50000</t>
  </si>
  <si>
    <t>元</t>
  </si>
  <si>
    <t>2025年全区玉米计划播种面积10.5万亩，按播种面积3%测算储备用种量，需储备3150亩玉米用种量，每亩需种子2千克，需要6300千克玉米种，每千克玉米种按45元，需要资金28.35万元；水稻计划播种面积1.5万亩，按播种面积3%测算储备用种量，需储备450亩水稻用种量，每亩需种2千克，需要900千克水稻种，每千克水稻种按60元，需要资金5.4万元，玉米及水稻共需要储备资金33.75万元。</t>
  </si>
  <si>
    <t>效益指标</t>
  </si>
  <si>
    <t>经济效益</t>
  </si>
  <si>
    <t>受灾后保证救灾杂交玉米种子供应</t>
  </si>
  <si>
    <t>360</t>
  </si>
  <si>
    <t>亩</t>
  </si>
  <si>
    <t>救灾备荒种子的储备，对恢复农业生产为灾区提供了最急需最有力的物资（种子）供应。</t>
  </si>
  <si>
    <t>受灾后保证救灾杂交水稻种子供应</t>
  </si>
  <si>
    <t>214</t>
  </si>
  <si>
    <t>满意度指标</t>
  </si>
  <si>
    <t>服务对象满意度</t>
  </si>
  <si>
    <t>受益玉米、水稻种植户</t>
  </si>
  <si>
    <t>90</t>
  </si>
  <si>
    <t>问卷调查</t>
  </si>
  <si>
    <t>06表</t>
  </si>
  <si>
    <t>政府性基金预算支出预算表</t>
  </si>
  <si>
    <t>单位名称：昆明市发展和改革委员会</t>
  </si>
  <si>
    <t>政府性基金预算支出</t>
  </si>
  <si>
    <t>备注：昆明市东川区种子管理站2025年度无政府性基金预算支出情况，此表无数据。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</si>
  <si>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</si>
  <si>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</si>
  <si>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</si>
  <si>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</si>
  <si>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</si>
  <si>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</si>
  <si>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</si>
  <si>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</si>
  <si>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</si>
  <si>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</si>
  <si>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</si>
  <si>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车辆保险</t>
  </si>
  <si>
    <t>机动车保险服务</t>
  </si>
  <si>
    <t>车辆燃油费及维修费</t>
  </si>
  <si>
    <t>维修和保养服务</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</si>
  <si>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</si>
  <si>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</si>
  <si>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</si>
  <si>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</si>
  <si>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</si>
  <si>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</si>
  <si>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</si>
  <si>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</si>
  <si>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备注：昆明市东川区种子管理站2025年度无政府购买服务预算情况，此表无数据。</t>
  </si>
  <si>
    <t>09-1表</t>
  </si>
  <si>
    <t>单位名称（项目）</t>
  </si>
  <si>
    <t>地区</t>
  </si>
  <si>
    <t>备注：昆明市东川区种子管理站2025年度无对下转移支付预算情况，此表无数据。</t>
  </si>
  <si>
    <t>09-2表</t>
  </si>
  <si>
    <t>备注：昆明市东川区种子管理站2025年度无对下转移支付绩效目标情况，此表无数据。</t>
  </si>
  <si>
    <t xml:space="preserve">10表
</t>
  </si>
  <si>
    <t>资产类别</t>
  </si>
  <si>
    <t>资产分类代码.名称</t>
  </si>
  <si>
    <t>资产名称</t>
  </si>
  <si>
    <t>计量单位</t>
  </si>
  <si>
    <t>财政部门批复数（元）</t>
  </si>
  <si>
    <t>单价</t>
  </si>
  <si>
    <t>金额</t>
  </si>
  <si>
    <t>备注：昆明市东川区种子管理站2025年度无新增资产配置预算情况，此表无数据。</t>
  </si>
  <si>
    <t>11表</t>
  </si>
  <si>
    <t>上级补助</t>
  </si>
  <si>
    <t>备注：昆明市东川区种子管理站2025年度无上级补助项目支出预算情况，此表无数据。</t>
  </si>
  <si>
    <t>12表</t>
  </si>
  <si>
    <t>项目级次</t>
  </si>
  <si>
    <t>311 专项业务类</t>
  </si>
  <si>
    <t>本级</t>
  </si>
  <si>
    <t/>
  </si>
  <si>
    <t>13表</t>
  </si>
  <si>
    <t>2025年部门整体支出绩效目标</t>
  </si>
  <si>
    <t>单位名称：昆明市东川区种子管理站</t>
  </si>
  <si>
    <t>部门编码</t>
  </si>
  <si>
    <t>部门名称</t>
  </si>
  <si>
    <t>内容</t>
  </si>
  <si>
    <t>说明</t>
  </si>
  <si>
    <t>部门总体目标</t>
  </si>
  <si>
    <t>部门职责</t>
  </si>
  <si>
    <t>贯彻执行国家和省、市有关种子管理的法律规定；制定种子发展规划和年度计划成本，并组织实施；负责种子生产、经营、质量监督管理，核发和管理《种子生产许可证》、《种子经营许可证》和《种子质量合格证》；负责新品种及配套技术的引进、试验、示范和认定工作；培训种子技术人员和管理人员；受理对种子经营和质量问题技术鉴定和调解；查处违反种子管理规定的单位和个人。</t>
  </si>
  <si>
    <t>根据三定方案归纳</t>
  </si>
  <si>
    <t>1、加强种子市场监管，完善农作物种子备案管理制度；
2、进一步完善种子科技示范基地建设，加强品种引进试验示范认定工作；                                                                                                                          3、进一步完善救灾备荒种子储备制度。</t>
  </si>
  <si>
    <t>根据部门职责，中长期规划，各级党委，各级政府要求归纳</t>
  </si>
  <si>
    <t>部门年度目标</t>
  </si>
  <si>
    <t>1、加强种子市场监管，完善农作物种子备案管理制度；                                                                                                                                                           2、良种抽样检测；                                                                                                                                                                          3、按备荒救灾制度和资金储备好备荒救灾种子；                                                                                                                                                 4、积极进行良种纠纷调解应急工作。</t>
  </si>
  <si>
    <t>部门年度重点工作任务对应的目标或措施预计的产出和效果，每项工作任务都有明确的一项或几项目标。</t>
  </si>
  <si>
    <t>二、部门年度重点工作任务</t>
  </si>
  <si>
    <t>部门职能职责</t>
  </si>
  <si>
    <t>主要内容</t>
  </si>
  <si>
    <t>对应项目</t>
  </si>
  <si>
    <t>纳入预算金额（元）</t>
  </si>
  <si>
    <t>总额</t>
  </si>
  <si>
    <t>财政拨款</t>
  </si>
  <si>
    <t>其他资金</t>
  </si>
  <si>
    <t>机构正常运转基本支出经费</t>
  </si>
  <si>
    <t>救灾备荒种子的储备，对恢复农业生产为灾区提供了最急需最有力的物资（种子）供应，按全区玉米、水稻计划播种面，按播种面积3%测算储备用种量，通过该项目的实施有效地减少和抵御自然灾害对农业生产造成的损失,极大地坚定农民抗灾救灾的决心，稳定粮食播种面积，提高粮食产量，提高我区农业生产抗御自然灾害的综合能力。</t>
  </si>
  <si>
    <t>三、部门整体支出绩效指标</t>
  </si>
  <si>
    <t>绩效指标</t>
  </si>
  <si>
    <t>评（扣）分标准</t>
  </si>
  <si>
    <t>绩效指标设定依据及指标值数据来源</t>
  </si>
  <si>
    <t xml:space="preserve">二级指标 </t>
  </si>
  <si>
    <t>全年申报基本支出的在职及离退休人数</t>
  </si>
  <si>
    <t>人</t>
  </si>
  <si>
    <t>20分，全部完成得满分，未完成按权重扣分</t>
  </si>
  <si>
    <t>在职及退休人员16人以上基本支出</t>
  </si>
  <si>
    <t>按2024年10月实际在职及离退休人员工资等进行测算的基本支出</t>
  </si>
  <si>
    <t>各项工作完成率</t>
  </si>
  <si>
    <t>95</t>
  </si>
  <si>
    <t>15分，全部完成得15分，未完成按权重扣分</t>
  </si>
  <si>
    <t>按要求完成各项工作</t>
  </si>
  <si>
    <t>重点工作目标督查分解考核任务</t>
  </si>
  <si>
    <t>各项工作完成时间</t>
  </si>
  <si>
    <t>2025年度内完成各项年度工作指标</t>
  </si>
  <si>
    <t>20分，全部完成得20分，未完成按权重扣分</t>
  </si>
  <si>
    <t>全年一般公共预算支出数</t>
  </si>
  <si>
    <t>预算下达通知书</t>
  </si>
  <si>
    <t>社会效益</t>
  </si>
  <si>
    <t>确保了全区农业生产安全、种子种植安全、供种数量安全、种子质量安全和种子产业安全，为农业科技推广工作的顺利开展打下了基础。</t>
  </si>
  <si>
    <t>根据部门总体目标和年度重点工作要求进行细化分解</t>
  </si>
  <si>
    <t>社会公众或服务对象满意度</t>
  </si>
  <si>
    <t>服务对象满意情况</t>
  </si>
  <si>
    <t>问卷调查参照财政部部门整体支出绩效评价共性指标体系框架</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</si>
</sst>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yyyy\-mm\-dd\ hh:mm:ss"/>
    <numFmt numFmtId="178" formatCode="hh:mm:ss"/>
    <numFmt numFmtId="179" formatCode="yyyy\-mm\-dd"/>
    <numFmt numFmtId="180" formatCode="#,##0;\-#,##0;;@"/>
    <numFmt numFmtId="181" formatCode="#,##0.00_ "/>
  </numFmts>
  <fonts count="44">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10"/>
      <color indexed="8"/>
      <name val="宋体"/>
      <charset val="134"/>
    </font>
    <font>
      <b/>
      <sz val="23"/>
      <color rgb="FF000000"/>
      <name val="宋体"/>
      <charset val="134"/>
    </font>
    <font>
      <sz val="16"/>
      <color theme="1"/>
      <name val="仿宋_GB2312"/>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9"/>
      <name val="宋体"/>
      <charset val="134"/>
    </font>
    <font>
      <b/>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0">
    <xf numFmtId="0" fontId="0" fillId="0" borderId="0"/>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31"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4" fillId="0" borderId="3">
      <alignment horizontal="right" vertical="center"/>
    </xf>
    <xf numFmtId="0" fontId="23" fillId="10"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4" fillId="0" borderId="3">
      <alignment horizontal="right" vertical="center"/>
    </xf>
    <xf numFmtId="0" fontId="39" fillId="0" borderId="0" applyNumberFormat="0" applyFill="0" applyBorder="0" applyAlignment="0" applyProtection="0">
      <alignment vertical="center"/>
    </xf>
    <xf numFmtId="0" fontId="0" fillId="24" borderId="23" applyNumberFormat="0" applyFont="0" applyAlignment="0" applyProtection="0">
      <alignment vertical="center"/>
    </xf>
    <xf numFmtId="0" fontId="28" fillId="20"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18" applyNumberFormat="0" applyFill="0" applyAlignment="0" applyProtection="0">
      <alignment vertical="center"/>
    </xf>
    <xf numFmtId="0" fontId="29" fillId="0" borderId="18" applyNumberFormat="0" applyFill="0" applyAlignment="0" applyProtection="0">
      <alignment vertical="center"/>
    </xf>
    <xf numFmtId="0" fontId="28" fillId="8" borderId="0" applyNumberFormat="0" applyBorder="0" applyAlignment="0" applyProtection="0">
      <alignment vertical="center"/>
    </xf>
    <xf numFmtId="0" fontId="35" fillId="0" borderId="21" applyNumberFormat="0" applyFill="0" applyAlignment="0" applyProtection="0">
      <alignment vertical="center"/>
    </xf>
    <xf numFmtId="0" fontId="28" fillId="19" borderId="0" applyNumberFormat="0" applyBorder="0" applyAlignment="0" applyProtection="0">
      <alignment vertical="center"/>
    </xf>
    <xf numFmtId="0" fontId="40" fillId="5" borderId="22" applyNumberFormat="0" applyAlignment="0" applyProtection="0">
      <alignment vertical="center"/>
    </xf>
    <xf numFmtId="0" fontId="26" fillId="5" borderId="17" applyNumberFormat="0" applyAlignment="0" applyProtection="0">
      <alignment vertical="center"/>
    </xf>
    <xf numFmtId="0" fontId="34" fillId="16" borderId="20" applyNumberFormat="0" applyAlignment="0" applyProtection="0">
      <alignment vertical="center"/>
    </xf>
    <xf numFmtId="0" fontId="23" fillId="25" borderId="0" applyNumberFormat="0" applyBorder="0" applyAlignment="0" applyProtection="0">
      <alignment vertical="center"/>
    </xf>
    <xf numFmtId="0" fontId="28" fillId="15" borderId="0" applyNumberFormat="0" applyBorder="0" applyAlignment="0" applyProtection="0">
      <alignment vertical="center"/>
    </xf>
    <xf numFmtId="0" fontId="33" fillId="0" borderId="19" applyNumberFormat="0" applyFill="0" applyAlignment="0" applyProtection="0">
      <alignment vertical="center"/>
    </xf>
    <xf numFmtId="0" fontId="25" fillId="0" borderId="16" applyNumberFormat="0" applyFill="0" applyAlignment="0" applyProtection="0">
      <alignment vertical="center"/>
    </xf>
    <xf numFmtId="0" fontId="32" fillId="12" borderId="0" applyNumberFormat="0" applyBorder="0" applyAlignment="0" applyProtection="0">
      <alignment vertical="center"/>
    </xf>
    <xf numFmtId="0" fontId="42" fillId="28" borderId="0" applyNumberFormat="0" applyBorder="0" applyAlignment="0" applyProtection="0">
      <alignment vertical="center"/>
    </xf>
    <xf numFmtId="10" fontId="24" fillId="0" borderId="3">
      <alignment horizontal="right" vertical="center"/>
    </xf>
    <xf numFmtId="0" fontId="23" fillId="11" borderId="0" applyNumberFormat="0" applyBorder="0" applyAlignment="0" applyProtection="0">
      <alignment vertical="center"/>
    </xf>
    <xf numFmtId="0" fontId="28" fillId="31" borderId="0" applyNumberFormat="0" applyBorder="0" applyAlignment="0" applyProtection="0">
      <alignment vertical="center"/>
    </xf>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3" fillId="22" borderId="0" applyNumberFormat="0" applyBorder="0" applyAlignment="0" applyProtection="0">
      <alignment vertical="center"/>
    </xf>
    <xf numFmtId="0" fontId="28" fillId="29" borderId="0" applyNumberFormat="0" applyBorder="0" applyAlignment="0" applyProtection="0">
      <alignment vertical="center"/>
    </xf>
    <xf numFmtId="0" fontId="28" fillId="21" borderId="0" applyNumberFormat="0" applyBorder="0" applyAlignment="0" applyProtection="0">
      <alignment vertical="center"/>
    </xf>
    <xf numFmtId="0" fontId="23" fillId="18" borderId="0" applyNumberFormat="0" applyBorder="0" applyAlignment="0" applyProtection="0">
      <alignment vertical="center"/>
    </xf>
    <xf numFmtId="0" fontId="23" fillId="7" borderId="0" applyNumberFormat="0" applyBorder="0" applyAlignment="0" applyProtection="0">
      <alignment vertical="center"/>
    </xf>
    <xf numFmtId="0" fontId="28" fillId="27" borderId="0" applyNumberFormat="0" applyBorder="0" applyAlignment="0" applyProtection="0">
      <alignment vertical="center"/>
    </xf>
    <xf numFmtId="0" fontId="23" fillId="4" borderId="0" applyNumberFormat="0" applyBorder="0" applyAlignment="0" applyProtection="0">
      <alignment vertical="center"/>
    </xf>
    <xf numFmtId="0" fontId="28" fillId="26" borderId="0" applyNumberFormat="0" applyBorder="0" applyAlignment="0" applyProtection="0">
      <alignment vertical="center"/>
    </xf>
    <xf numFmtId="0" fontId="28" fillId="32"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Alignment="0" applyProtection="0">
      <alignment vertical="center"/>
    </xf>
    <xf numFmtId="176" fontId="24" fillId="0" borderId="3">
      <alignment horizontal="right" vertical="center"/>
    </xf>
    <xf numFmtId="49" fontId="24" fillId="0" borderId="3">
      <alignment horizontal="left" vertical="center" wrapText="1"/>
    </xf>
    <xf numFmtId="176" fontId="24" fillId="0" borderId="3">
      <alignment horizontal="right" vertical="center"/>
    </xf>
    <xf numFmtId="178" fontId="24" fillId="0" borderId="3">
      <alignment horizontal="right" vertical="center"/>
    </xf>
    <xf numFmtId="180" fontId="24" fillId="0" borderId="3">
      <alignment horizontal="right" vertical="center"/>
    </xf>
    <xf numFmtId="0" fontId="43" fillId="0" borderId="0"/>
    <xf numFmtId="0" fontId="43" fillId="0" borderId="0"/>
    <xf numFmtId="0" fontId="24" fillId="0" borderId="0">
      <alignment vertical="top"/>
      <protection locked="0"/>
    </xf>
  </cellStyleXfs>
  <cellXfs count="242">
    <xf numFmtId="0" fontId="0" fillId="0" borderId="0" xfId="0" applyFont="1" applyBorder="1"/>
    <xf numFmtId="0" fontId="1" fillId="0" borderId="0" xfId="0" applyFont="1" applyFill="1" applyBorder="1" applyAlignment="1"/>
    <xf numFmtId="0" fontId="2" fillId="0" borderId="1" xfId="0" applyFont="1" applyFill="1" applyBorder="1" applyAlignment="1">
      <alignment horizontal="center" vertical="center"/>
    </xf>
    <xf numFmtId="0" fontId="3"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4" fontId="3" fillId="2" borderId="3" xfId="0" applyNumberFormat="1" applyFont="1" applyFill="1" applyBorder="1" applyAlignment="1" applyProtection="1">
      <alignment horizontal="right" vertical="center"/>
      <protection locked="0"/>
    </xf>
    <xf numFmtId="0" fontId="3" fillId="0" borderId="4"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7" fillId="0" borderId="3" xfId="0" applyFont="1" applyFill="1" applyBorder="1" applyAlignment="1" applyProtection="1">
      <alignment horizontal="left"/>
    </xf>
    <xf numFmtId="4" fontId="3" fillId="0" borderId="3" xfId="0" applyNumberFormat="1" applyFont="1" applyFill="1" applyBorder="1" applyAlignment="1" applyProtection="1">
      <alignment horizontal="right" vertical="center"/>
    </xf>
    <xf numFmtId="0" fontId="8" fillId="0" borderId="3" xfId="0"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xf>
    <xf numFmtId="0" fontId="3" fillId="0" borderId="3" xfId="59" applyFont="1" applyFill="1" applyBorder="1" applyAlignment="1" applyProtection="1">
      <alignment horizontal="center" vertical="center" wrapText="1"/>
      <protection locked="0"/>
    </xf>
    <xf numFmtId="0" fontId="3" fillId="3" borderId="3" xfId="59" applyFont="1" applyFill="1" applyBorder="1" applyAlignment="1" applyProtection="1">
      <alignment horizontal="left" vertical="center" wrapText="1"/>
      <protection locked="0"/>
    </xf>
    <xf numFmtId="0" fontId="3" fillId="0" borderId="7" xfId="59" applyFont="1" applyFill="1" applyBorder="1" applyAlignment="1" applyProtection="1">
      <alignment horizontal="center" vertical="center" wrapText="1"/>
    </xf>
    <xf numFmtId="181" fontId="3" fillId="0" borderId="3" xfId="59" applyNumberFormat="1" applyFont="1" applyFill="1" applyBorder="1" applyAlignment="1" applyProtection="1">
      <alignment horizontal="center" vertical="center" wrapText="1"/>
      <protection locked="0"/>
    </xf>
    <xf numFmtId="0" fontId="10" fillId="0" borderId="0" xfId="57" applyNumberFormat="1" applyFont="1" applyFill="1" applyBorder="1" applyAlignment="1" applyProtection="1">
      <alignment horizontal="right" vertical="center"/>
    </xf>
    <xf numFmtId="0" fontId="3" fillId="0" borderId="2" xfId="0" applyFont="1" applyFill="1" applyBorder="1" applyAlignment="1" applyProtection="1">
      <alignment horizontal="right" vertical="center" wrapText="1"/>
    </xf>
    <xf numFmtId="0" fontId="7" fillId="0" borderId="6"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49" fontId="7" fillId="0" borderId="3" xfId="0" applyNumberFormat="1" applyFont="1" applyFill="1" applyBorder="1" applyAlignment="1" applyProtection="1">
      <alignment vertical="center" wrapText="1"/>
    </xf>
    <xf numFmtId="0" fontId="7" fillId="0" borderId="3" xfId="0" applyFont="1" applyFill="1" applyBorder="1" applyAlignment="1" applyProtection="1">
      <alignment vertical="center" wrapText="1"/>
    </xf>
    <xf numFmtId="49" fontId="9" fillId="0" borderId="3" xfId="0" applyNumberFormat="1" applyFont="1" applyFill="1" applyBorder="1" applyAlignment="1" applyProtection="1">
      <alignment horizontal="center" vertical="center"/>
    </xf>
    <xf numFmtId="0" fontId="3" fillId="0" borderId="7" xfId="59" applyFont="1" applyFill="1" applyBorder="1" applyAlignment="1" applyProtection="1">
      <alignment horizontal="left" vertical="center" wrapText="1"/>
    </xf>
    <xf numFmtId="0" fontId="0" fillId="0" borderId="0" xfId="0" applyFont="1" applyBorder="1" applyAlignment="1">
      <alignment horizontal="center" vertical="center"/>
    </xf>
    <xf numFmtId="49" fontId="5" fillId="0" borderId="0" xfId="0" applyNumberFormat="1" applyFont="1" applyBorder="1"/>
    <xf numFmtId="0" fontId="3" fillId="0" borderId="0" xfId="0" applyFont="1" applyBorder="1" applyAlignment="1" applyProtection="1">
      <alignment horizontal="right" vertical="center"/>
      <protection locked="0"/>
    </xf>
    <xf numFmtId="0" fontId="11"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0" xfId="0" applyFont="1" applyBorder="1"/>
    <xf numFmtId="0" fontId="3" fillId="0" borderId="0" xfId="0" applyFont="1" applyBorder="1" applyAlignment="1" applyProtection="1">
      <alignment horizontal="right"/>
      <protection locked="0"/>
    </xf>
    <xf numFmtId="0" fontId="7" fillId="0" borderId="8"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8" xfId="0" applyFont="1" applyBorder="1" applyAlignment="1">
      <alignment horizontal="center" vertical="center"/>
    </xf>
    <xf numFmtId="0" fontId="7" fillId="2" borderId="7"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5" fillId="0" borderId="3" xfId="0" applyFont="1" applyBorder="1" applyAlignment="1">
      <alignment horizontal="center" vertical="center"/>
    </xf>
    <xf numFmtId="0" fontId="3" fillId="2" borderId="3"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4" fontId="3" fillId="0" borderId="3" xfId="0" applyNumberFormat="1" applyFont="1" applyBorder="1" applyAlignment="1" applyProtection="1">
      <alignment horizontal="right"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7" fillId="2" borderId="8" xfId="0" applyFont="1" applyFill="1" applyBorder="1" applyAlignment="1">
      <alignment horizontal="center" vertical="center"/>
    </xf>
    <xf numFmtId="0" fontId="7" fillId="0" borderId="9" xfId="0" applyFont="1" applyBorder="1" applyAlignment="1">
      <alignment horizontal="center" vertical="center"/>
    </xf>
    <xf numFmtId="0" fontId="3" fillId="0" borderId="3" xfId="0" applyFont="1" applyBorder="1" applyAlignment="1">
      <alignment horizontal="left" vertical="center" wrapText="1"/>
    </xf>
    <xf numFmtId="4" fontId="3" fillId="0" borderId="3" xfId="0" applyNumberFormat="1" applyFont="1" applyBorder="1" applyAlignment="1">
      <alignment horizontal="right" vertical="center" wrapText="1"/>
    </xf>
    <xf numFmtId="0" fontId="3" fillId="0" borderId="3"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2" borderId="6" xfId="0" applyFont="1" applyFill="1" applyBorder="1" applyAlignment="1">
      <alignment horizontal="left" vertical="center"/>
    </xf>
    <xf numFmtId="0" fontId="12" fillId="0" borderId="0" xfId="0" applyFont="1" applyAlignment="1">
      <alignment horizontal="justify"/>
    </xf>
    <xf numFmtId="0" fontId="12" fillId="0" borderId="0" xfId="0" applyFont="1" applyBorder="1" applyAlignment="1">
      <alignment horizontal="justify"/>
    </xf>
    <xf numFmtId="0" fontId="5" fillId="0" borderId="3" xfId="0" applyFont="1" applyBorder="1" applyAlignment="1" applyProtection="1">
      <alignment horizontal="center" vertical="center"/>
      <protection locked="0"/>
    </xf>
    <xf numFmtId="4" fontId="13" fillId="0" borderId="3"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2"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3"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wrapText="1"/>
      <protection locked="0"/>
    </xf>
    <xf numFmtId="0" fontId="5" fillId="0" borderId="3" xfId="0"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right" vertical="center"/>
      <protection locked="0"/>
    </xf>
    <xf numFmtId="0" fontId="5" fillId="2" borderId="3" xfId="0" applyFont="1" applyFill="1" applyBorder="1" applyAlignment="1" applyProtection="1">
      <alignment horizontal="right" vertical="center" wrapText="1"/>
      <protection locked="0"/>
    </xf>
    <xf numFmtId="0" fontId="3" fillId="2" borderId="3"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3" fontId="3" fillId="2" borderId="3" xfId="0" applyNumberFormat="1" applyFont="1" applyFill="1" applyBorder="1" applyAlignment="1" applyProtection="1">
      <alignment horizontal="right" vertical="center"/>
      <protection locked="0"/>
    </xf>
    <xf numFmtId="4" fontId="3" fillId="0" borderId="3" xfId="0" applyNumberFormat="1"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3" xfId="0" applyFont="1" applyBorder="1" applyAlignment="1" applyProtection="1">
      <alignment horizontal="left"/>
      <protection locked="0"/>
    </xf>
    <xf numFmtId="0" fontId="3" fillId="0" borderId="3" xfId="0" applyFont="1" applyBorder="1" applyAlignment="1">
      <alignment horizontal="left"/>
    </xf>
    <xf numFmtId="0" fontId="3" fillId="2" borderId="3"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3" xfId="0" applyFont="1" applyBorder="1" applyAlignment="1" applyProtection="1">
      <alignment horizontal="center" vertical="center"/>
      <protection locked="0"/>
    </xf>
    <xf numFmtId="0" fontId="3" fillId="0" borderId="3" xfId="0" applyFont="1" applyBorder="1" applyAlignment="1">
      <alignment vertical="center" wrapText="1"/>
    </xf>
    <xf numFmtId="0" fontId="3" fillId="2" borderId="3"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6" fillId="0" borderId="0" xfId="0" applyFont="1" applyBorder="1" applyAlignment="1">
      <alignment horizontal="center" vertical="center" wrapText="1"/>
    </xf>
    <xf numFmtId="0" fontId="3" fillId="0" borderId="0" xfId="0" applyFont="1" applyBorder="1" applyAlignment="1">
      <alignment horizontal="left" vertical="center" wrapText="1"/>
    </xf>
    <xf numFmtId="0" fontId="7"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7" fillId="0" borderId="10" xfId="0" applyFont="1" applyBorder="1" applyAlignment="1">
      <alignment horizontal="center" vertical="center" wrapText="1"/>
    </xf>
    <xf numFmtId="0" fontId="5" fillId="0" borderId="4" xfId="0" applyFont="1" applyBorder="1" applyAlignment="1">
      <alignment horizontal="center" vertical="center"/>
    </xf>
    <xf numFmtId="176" fontId="13" fillId="0" borderId="3" xfId="0" applyNumberFormat="1" applyFont="1" applyBorder="1" applyAlignment="1">
      <alignment horizontal="right" vertical="center"/>
    </xf>
    <xf numFmtId="0" fontId="7"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Border="1" applyProtection="1">
      <protection locked="0"/>
    </xf>
    <xf numFmtId="0" fontId="11" fillId="0" borderId="0" xfId="0" applyFont="1" applyBorder="1" applyAlignment="1">
      <alignment horizontal="center" vertical="center" wrapText="1"/>
    </xf>
    <xf numFmtId="0" fontId="7" fillId="0" borderId="0" xfId="0" applyFont="1" applyBorder="1" applyProtection="1">
      <protection locked="0"/>
    </xf>
    <xf numFmtId="0" fontId="7" fillId="0" borderId="11" xfId="0"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3" fillId="0" borderId="7" xfId="0" applyFont="1" applyBorder="1" applyAlignment="1">
      <alignment horizontal="left" vertical="center" wrapText="1"/>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pplyProtection="1">
      <alignment horizontal="left" vertical="center"/>
      <protection locked="0"/>
    </xf>
    <xf numFmtId="0" fontId="3" fillId="0" borderId="15" xfId="0" applyFont="1" applyBorder="1" applyAlignment="1">
      <alignment horizontal="left" vertical="center"/>
    </xf>
    <xf numFmtId="0" fontId="3" fillId="0" borderId="0" xfId="0" applyFont="1" applyBorder="1" applyAlignment="1" applyProtection="1">
      <alignment vertical="top" wrapText="1"/>
      <protection locked="0"/>
    </xf>
    <xf numFmtId="0" fontId="11" fillId="0" borderId="0"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3" fillId="2" borderId="13"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7" fillId="0" borderId="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3" fillId="0" borderId="3" xfId="56" applyNumberFormat="1" applyFont="1" applyBorder="1" applyAlignment="1">
      <alignment horizontal="center" vertical="center"/>
    </xf>
    <xf numFmtId="180" fontId="13" fillId="0" borderId="3" xfId="0" applyNumberFormat="1" applyFont="1" applyBorder="1" applyAlignment="1">
      <alignment horizontal="center" vertical="center"/>
    </xf>
    <xf numFmtId="3" fontId="3" fillId="0" borderId="13" xfId="0" applyNumberFormat="1" applyFont="1" applyBorder="1" applyAlignment="1">
      <alignment horizontal="right" vertical="center"/>
    </xf>
    <xf numFmtId="0" fontId="3" fillId="2" borderId="13" xfId="0" applyFont="1" applyFill="1" applyBorder="1" applyAlignment="1">
      <alignment horizontal="right" vertical="center"/>
    </xf>
    <xf numFmtId="0" fontId="3" fillId="2" borderId="0" xfId="0" applyFont="1" applyFill="1" applyBorder="1" applyAlignment="1">
      <alignment horizontal="left" vertical="center"/>
    </xf>
    <xf numFmtId="176" fontId="13" fillId="0" borderId="0" xfId="0" applyNumberFormat="1" applyFont="1" applyBorder="1" applyAlignment="1">
      <alignment horizontal="left" vertical="center"/>
    </xf>
    <xf numFmtId="0" fontId="3"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5"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7" fillId="0" borderId="8" xfId="0"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wrapText="1"/>
      <protection locked="0"/>
    </xf>
    <xf numFmtId="0" fontId="7" fillId="0" borderId="9" xfId="0"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3" fillId="0" borderId="3" xfId="0" applyFont="1" applyBorder="1" applyAlignment="1">
      <alignment horizontal="left" vertical="center" wrapText="1" indent="1"/>
    </xf>
    <xf numFmtId="0" fontId="5" fillId="0" borderId="0" xfId="0" applyFont="1" applyBorder="1" applyAlignment="1">
      <alignment vertical="top"/>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pplyProtection="1">
      <alignment horizontal="center" vertical="center" wrapText="1"/>
      <protection locked="0"/>
    </xf>
    <xf numFmtId="0" fontId="7" fillId="0" borderId="13"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7" fillId="0" borderId="0" xfId="0" applyFont="1" applyBorder="1" applyAlignment="1" applyProtection="1">
      <alignment horizontal="left" vertical="center"/>
      <protection locked="0"/>
    </xf>
    <xf numFmtId="0" fontId="7" fillId="0" borderId="7" xfId="0" applyFont="1" applyBorder="1" applyAlignment="1" applyProtection="1">
      <alignment horizontal="center" vertical="center"/>
      <protection locked="0"/>
    </xf>
    <xf numFmtId="0" fontId="3" fillId="0" borderId="3"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49" fontId="13" fillId="0" borderId="3" xfId="53" applyNumberFormat="1" applyFont="1" applyBorder="1">
      <alignment horizontal="left" vertical="center" wrapText="1"/>
    </xf>
    <xf numFmtId="0" fontId="7" fillId="0" borderId="6"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9" fillId="0" borderId="0"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14" fillId="2" borderId="3" xfId="0" applyFont="1" applyFill="1" applyBorder="1" applyAlignment="1" applyProtection="1">
      <alignment vertical="top" wrapText="1"/>
      <protection locked="0"/>
    </xf>
    <xf numFmtId="49" fontId="7" fillId="0" borderId="4"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0" fontId="3" fillId="0" borderId="3" xfId="0" applyFont="1" applyBorder="1" applyAlignment="1">
      <alignment horizontal="left" vertical="center" wrapText="1" indent="2"/>
    </xf>
    <xf numFmtId="0" fontId="5" fillId="0" borderId="6" xfId="0" applyFont="1" applyBorder="1" applyAlignment="1">
      <alignment horizontal="center" vertical="center"/>
    </xf>
    <xf numFmtId="0" fontId="14" fillId="2" borderId="0" xfId="0" applyFont="1" applyFill="1" applyBorder="1" applyAlignment="1">
      <alignment horizontal="left" vertical="center"/>
    </xf>
    <xf numFmtId="0" fontId="20" fillId="0" borderId="3" xfId="0" applyFont="1" applyBorder="1" applyAlignment="1" applyProtection="1">
      <alignment horizontal="center" vertical="center" wrapText="1"/>
      <protection locked="0"/>
    </xf>
    <xf numFmtId="0" fontId="20" fillId="0" borderId="3"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0" fontId="21" fillId="0" borderId="3" xfId="0" applyFont="1" applyBorder="1" applyAlignment="1">
      <alignment horizontal="center" vertical="center"/>
    </xf>
    <xf numFmtId="0" fontId="21" fillId="0" borderId="3" xfId="0" applyFont="1" applyBorder="1" applyAlignment="1" applyProtection="1">
      <alignment horizontal="center" vertical="center" wrapText="1"/>
      <protection locked="0"/>
    </xf>
    <xf numFmtId="176" fontId="22" fillId="0" borderId="3" xfId="0" applyNumberFormat="1" applyFont="1" applyBorder="1" applyAlignment="1">
      <alignment horizontal="right" vertical="center"/>
    </xf>
    <xf numFmtId="0" fontId="20" fillId="2" borderId="8" xfId="0" applyFont="1" applyFill="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2" borderId="7" xfId="0" applyFont="1" applyFill="1" applyBorder="1" applyAlignment="1" applyProtection="1">
      <alignment horizontal="center" vertical="center" wrapText="1"/>
      <protection locked="0"/>
    </xf>
    <xf numFmtId="0" fontId="20" fillId="0" borderId="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3" fillId="2" borderId="3" xfId="0" applyFont="1" applyFill="1" applyBorder="1" applyAlignment="1">
      <alignment horizontal="left" vertical="center" wrapText="1" indent="1"/>
    </xf>
    <xf numFmtId="0" fontId="3" fillId="2" borderId="3" xfId="0" applyFont="1" applyFill="1" applyBorder="1" applyAlignment="1">
      <alignment horizontal="left" vertical="center" wrapText="1" indent="2"/>
    </xf>
    <xf numFmtId="0" fontId="3" fillId="2" borderId="4"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 fillId="2" borderId="7" xfId="0" applyFont="1" applyFill="1" applyBorder="1" applyAlignment="1">
      <alignment horizontal="left" vertical="center"/>
    </xf>
    <xf numFmtId="0" fontId="3" fillId="2" borderId="3" xfId="0" applyFont="1" applyFill="1" applyBorder="1" applyAlignment="1">
      <alignment horizontal="center" vertical="center"/>
    </xf>
    <xf numFmtId="0" fontId="14" fillId="0" borderId="3" xfId="0" applyFont="1" applyBorder="1" applyAlignment="1" applyProtection="1">
      <alignment vertical="top" wrapText="1"/>
      <protection locked="0"/>
    </xf>
    <xf numFmtId="0" fontId="5" fillId="0" borderId="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3" fillId="2" borderId="13" xfId="0" applyFont="1" applyFill="1" applyBorder="1" applyAlignment="1" applyProtection="1">
      <alignment horizontal="right" vertical="center"/>
      <protection locked="0"/>
    </xf>
    <xf numFmtId="0" fontId="3" fillId="0" borderId="3" xfId="0" applyFont="1" applyBorder="1" applyAlignment="1" applyProtection="1">
      <alignment vertical="center"/>
      <protection locked="0"/>
    </xf>
    <xf numFmtId="0" fontId="3" fillId="0" borderId="2" xfId="0" applyFont="1" applyFill="1" applyBorder="1" applyAlignment="1" applyProtection="1" quotePrefix="1">
      <alignment horizontal="righ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常规 3"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2" sqref="D2"/>
    </sheetView>
  </sheetViews>
  <sheetFormatPr defaultColWidth="8.575" defaultRowHeight="12.75" customHeight="1" outlineLevelCol="3"/>
  <cols>
    <col min="1" max="4" width="41" customWidth="1"/>
  </cols>
  <sheetData>
    <row r="1" customHeight="1" spans="1:4">
      <c r="A1" s="46"/>
      <c r="B1" s="46"/>
      <c r="C1" s="46"/>
      <c r="D1" s="46"/>
    </row>
    <row r="2" ht="15" customHeight="1" spans="1:4">
      <c r="A2" s="92"/>
      <c r="B2" s="92"/>
      <c r="C2" s="92"/>
      <c r="D2" s="109" t="s">
        <v>0</v>
      </c>
    </row>
    <row r="3" ht="41.25" customHeight="1" spans="1:1">
      <c r="A3" s="87" t="str">
        <f>"2025"&amp;"年部门财务收支预算总表"</f>
        <v>2025年部门财务收支预算总表</v>
      </c>
    </row>
    <row r="4" ht="17.25" customHeight="1" spans="1:4">
      <c r="A4" s="90" t="str">
        <f>"单位名称："&amp;"昆明市东川区种子管理站"</f>
        <v>单位名称：昆明市东川区种子管理站</v>
      </c>
      <c r="B4" s="207"/>
      <c r="D4" s="184" t="s">
        <v>1</v>
      </c>
    </row>
    <row r="5" ht="23.25" customHeight="1" spans="1:4">
      <c r="A5" s="208" t="s">
        <v>2</v>
      </c>
      <c r="B5" s="209"/>
      <c r="C5" s="208" t="s">
        <v>3</v>
      </c>
      <c r="D5" s="209"/>
    </row>
    <row r="6" ht="24" customHeight="1" spans="1:4">
      <c r="A6" s="208" t="s">
        <v>4</v>
      </c>
      <c r="B6" s="208" t="s">
        <v>5</v>
      </c>
      <c r="C6" s="208" t="s">
        <v>6</v>
      </c>
      <c r="D6" s="208" t="s">
        <v>5</v>
      </c>
    </row>
    <row r="7" ht="17.25" customHeight="1" spans="1:4">
      <c r="A7" s="210" t="s">
        <v>7</v>
      </c>
      <c r="B7" s="124">
        <v>1758155.59</v>
      </c>
      <c r="C7" s="210" t="s">
        <v>8</v>
      </c>
      <c r="D7" s="124"/>
    </row>
    <row r="8" ht="17.25" customHeight="1" spans="1:4">
      <c r="A8" s="210" t="s">
        <v>9</v>
      </c>
      <c r="B8" s="124"/>
      <c r="C8" s="210" t="s">
        <v>10</v>
      </c>
      <c r="D8" s="124"/>
    </row>
    <row r="9" ht="17.25" customHeight="1" spans="1:4">
      <c r="A9" s="210" t="s">
        <v>11</v>
      </c>
      <c r="B9" s="124"/>
      <c r="C9" s="241" t="s">
        <v>12</v>
      </c>
      <c r="D9" s="124"/>
    </row>
    <row r="10" ht="17.25" customHeight="1" spans="1:4">
      <c r="A10" s="210" t="s">
        <v>13</v>
      </c>
      <c r="B10" s="124"/>
      <c r="C10" s="241" t="s">
        <v>14</v>
      </c>
      <c r="D10" s="124"/>
    </row>
    <row r="11" ht="17.25" customHeight="1" spans="1:4">
      <c r="A11" s="210" t="s">
        <v>15</v>
      </c>
      <c r="B11" s="124"/>
      <c r="C11" s="241" t="s">
        <v>16</v>
      </c>
      <c r="D11" s="124"/>
    </row>
    <row r="12" ht="17.25" customHeight="1" spans="1:4">
      <c r="A12" s="210" t="s">
        <v>17</v>
      </c>
      <c r="B12" s="124"/>
      <c r="C12" s="241" t="s">
        <v>18</v>
      </c>
      <c r="D12" s="124"/>
    </row>
    <row r="13" ht="17.25" customHeight="1" spans="1:4">
      <c r="A13" s="210" t="s">
        <v>19</v>
      </c>
      <c r="B13" s="124"/>
      <c r="C13" s="76" t="s">
        <v>20</v>
      </c>
      <c r="D13" s="124"/>
    </row>
    <row r="14" ht="17.25" customHeight="1" spans="1:4">
      <c r="A14" s="210" t="s">
        <v>21</v>
      </c>
      <c r="B14" s="124"/>
      <c r="C14" s="76" t="s">
        <v>22</v>
      </c>
      <c r="D14" s="124">
        <v>427357.75</v>
      </c>
    </row>
    <row r="15" ht="17.25" customHeight="1" spans="1:4">
      <c r="A15" s="210" t="s">
        <v>23</v>
      </c>
      <c r="B15" s="124"/>
      <c r="C15" s="76" t="s">
        <v>24</v>
      </c>
      <c r="D15" s="124">
        <v>173156.44</v>
      </c>
    </row>
    <row r="16" ht="17.25" customHeight="1" spans="1:4">
      <c r="A16" s="210" t="s">
        <v>25</v>
      </c>
      <c r="B16" s="124"/>
      <c r="C16" s="76" t="s">
        <v>26</v>
      </c>
      <c r="D16" s="124"/>
    </row>
    <row r="17" ht="17.25" customHeight="1" spans="1:4">
      <c r="A17" s="189"/>
      <c r="B17" s="124"/>
      <c r="C17" s="76" t="s">
        <v>27</v>
      </c>
      <c r="D17" s="124"/>
    </row>
    <row r="18" ht="17.25" customHeight="1" spans="1:4">
      <c r="A18" s="211"/>
      <c r="B18" s="124"/>
      <c r="C18" s="76" t="s">
        <v>28</v>
      </c>
      <c r="D18" s="124">
        <v>1047553.4</v>
      </c>
    </row>
    <row r="19" ht="17.25" customHeight="1" spans="1:4">
      <c r="A19" s="211"/>
      <c r="B19" s="124"/>
      <c r="C19" s="76" t="s">
        <v>29</v>
      </c>
      <c r="D19" s="124"/>
    </row>
    <row r="20" ht="17.25" customHeight="1" spans="1:4">
      <c r="A20" s="211"/>
      <c r="B20" s="124"/>
      <c r="C20" s="76" t="s">
        <v>30</v>
      </c>
      <c r="D20" s="124"/>
    </row>
    <row r="21" ht="17.25" customHeight="1" spans="1:4">
      <c r="A21" s="211"/>
      <c r="B21" s="124"/>
      <c r="C21" s="76" t="s">
        <v>31</v>
      </c>
      <c r="D21" s="124"/>
    </row>
    <row r="22" ht="17.25" customHeight="1" spans="1:4">
      <c r="A22" s="211"/>
      <c r="B22" s="124"/>
      <c r="C22" s="76" t="s">
        <v>32</v>
      </c>
      <c r="D22" s="124"/>
    </row>
    <row r="23" ht="17.25" customHeight="1" spans="1:4">
      <c r="A23" s="211"/>
      <c r="B23" s="124"/>
      <c r="C23" s="76" t="s">
        <v>33</v>
      </c>
      <c r="D23" s="124"/>
    </row>
    <row r="24" ht="17.25" customHeight="1" spans="1:4">
      <c r="A24" s="211"/>
      <c r="B24" s="124"/>
      <c r="C24" s="76" t="s">
        <v>34</v>
      </c>
      <c r="D24" s="124"/>
    </row>
    <row r="25" ht="17.25" customHeight="1" spans="1:4">
      <c r="A25" s="211"/>
      <c r="B25" s="124"/>
      <c r="C25" s="76" t="s">
        <v>35</v>
      </c>
      <c r="D25" s="124">
        <v>110088</v>
      </c>
    </row>
    <row r="26" ht="17.25" customHeight="1" spans="1:4">
      <c r="A26" s="211"/>
      <c r="B26" s="124"/>
      <c r="C26" s="76" t="s">
        <v>36</v>
      </c>
      <c r="D26" s="124"/>
    </row>
    <row r="27" ht="17.25" customHeight="1" spans="1:4">
      <c r="A27" s="211"/>
      <c r="B27" s="124"/>
      <c r="C27" s="189" t="s">
        <v>37</v>
      </c>
      <c r="D27" s="124"/>
    </row>
    <row r="28" ht="17.25" customHeight="1" spans="1:4">
      <c r="A28" s="211"/>
      <c r="B28" s="124"/>
      <c r="C28" s="76" t="s">
        <v>38</v>
      </c>
      <c r="D28" s="124"/>
    </row>
    <row r="29" ht="16.5" customHeight="1" spans="1:4">
      <c r="A29" s="211"/>
      <c r="B29" s="124"/>
      <c r="C29" s="76" t="s">
        <v>39</v>
      </c>
      <c r="D29" s="124"/>
    </row>
    <row r="30" ht="16.5" customHeight="1" spans="1:4">
      <c r="A30" s="211"/>
      <c r="B30" s="124"/>
      <c r="C30" s="189" t="s">
        <v>40</v>
      </c>
      <c r="D30" s="124"/>
    </row>
    <row r="31" ht="17.25" customHeight="1" spans="1:4">
      <c r="A31" s="211"/>
      <c r="B31" s="124"/>
      <c r="C31" s="189" t="s">
        <v>41</v>
      </c>
      <c r="D31" s="124"/>
    </row>
    <row r="32" ht="17.25" customHeight="1" spans="1:4">
      <c r="A32" s="211"/>
      <c r="B32" s="124"/>
      <c r="C32" s="76" t="s">
        <v>42</v>
      </c>
      <c r="D32" s="124"/>
    </row>
    <row r="33" ht="16.5" customHeight="1" spans="1:4">
      <c r="A33" s="211" t="s">
        <v>43</v>
      </c>
      <c r="B33" s="124">
        <v>1758155.59</v>
      </c>
      <c r="C33" s="211" t="s">
        <v>44</v>
      </c>
      <c r="D33" s="124">
        <v>1758155.59</v>
      </c>
    </row>
    <row r="34" ht="16.5" customHeight="1" spans="1:4">
      <c r="A34" s="189" t="s">
        <v>45</v>
      </c>
      <c r="B34" s="124"/>
      <c r="C34" s="189" t="s">
        <v>46</v>
      </c>
      <c r="D34" s="124"/>
    </row>
    <row r="35" ht="16.5" customHeight="1" spans="1:4">
      <c r="A35" s="76" t="s">
        <v>47</v>
      </c>
      <c r="B35" s="124"/>
      <c r="C35" s="76" t="s">
        <v>47</v>
      </c>
      <c r="D35" s="124"/>
    </row>
    <row r="36" ht="16.5" customHeight="1" spans="1:4">
      <c r="A36" s="76" t="s">
        <v>48</v>
      </c>
      <c r="B36" s="124"/>
      <c r="C36" s="76" t="s">
        <v>49</v>
      </c>
      <c r="D36" s="124"/>
    </row>
    <row r="37" ht="16.5" customHeight="1" spans="1:4">
      <c r="A37" s="212" t="s">
        <v>50</v>
      </c>
      <c r="B37" s="124">
        <v>1758155.59</v>
      </c>
      <c r="C37" s="212" t="s">
        <v>51</v>
      </c>
      <c r="D37" s="124">
        <v>1758155.59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2" sqref="A2:S2"/>
    </sheetView>
  </sheetViews>
  <sheetFormatPr defaultColWidth="8.575" defaultRowHeight="12.75" customHeight="1"/>
  <cols>
    <col min="1" max="1" width="15.8916666666667" customWidth="1"/>
    <col min="2" max="2" width="35" customWidth="1"/>
    <col min="3" max="19" width="22" customWidth="1"/>
  </cols>
  <sheetData>
    <row r="1" customHeight="1" spans="1:19">
      <c r="A1" s="46"/>
      <c r="B1" s="46"/>
      <c r="C1" s="46"/>
      <c r="D1" s="46"/>
      <c r="E1" s="46"/>
      <c r="F1" s="46"/>
      <c r="G1" s="46"/>
      <c r="H1" s="46"/>
      <c r="I1" s="46"/>
      <c r="J1" s="46"/>
      <c r="K1" s="46"/>
      <c r="L1" s="46"/>
      <c r="M1" s="46"/>
      <c r="N1" s="46"/>
      <c r="O1" s="46"/>
      <c r="P1" s="46"/>
      <c r="Q1" s="46"/>
      <c r="R1" s="46"/>
      <c r="S1" s="46"/>
    </row>
    <row r="2" ht="17.25" customHeight="1" spans="1:1">
      <c r="A2" s="109" t="s">
        <v>52</v>
      </c>
    </row>
    <row r="3" ht="41.25" customHeight="1" spans="1:1">
      <c r="A3" s="87" t="str">
        <f>"2025"&amp;"年部门收入预算表"</f>
        <v>2025年部门收入预算表</v>
      </c>
    </row>
    <row r="4" ht="17.25" customHeight="1" spans="1:19">
      <c r="A4" s="90" t="str">
        <f>"单位名称："&amp;"昆明市东川区种子管理站"</f>
        <v>单位名称：昆明市东川区种子管理站</v>
      </c>
      <c r="S4" s="92" t="s">
        <v>1</v>
      </c>
    </row>
    <row r="5" ht="21.75" customHeight="1" spans="1:19">
      <c r="A5" s="228" t="s">
        <v>53</v>
      </c>
      <c r="B5" s="229" t="s">
        <v>54</v>
      </c>
      <c r="C5" s="229" t="s">
        <v>55</v>
      </c>
      <c r="D5" s="230" t="s">
        <v>56</v>
      </c>
      <c r="E5" s="230"/>
      <c r="F5" s="230"/>
      <c r="G5" s="230"/>
      <c r="H5" s="230"/>
      <c r="I5" s="175"/>
      <c r="J5" s="230"/>
      <c r="K5" s="230"/>
      <c r="L5" s="230"/>
      <c r="M5" s="230"/>
      <c r="N5" s="236"/>
      <c r="O5" s="230" t="s">
        <v>45</v>
      </c>
      <c r="P5" s="230"/>
      <c r="Q5" s="230"/>
      <c r="R5" s="230"/>
      <c r="S5" s="236"/>
    </row>
    <row r="6" ht="27" customHeight="1" spans="1:19">
      <c r="A6" s="231"/>
      <c r="B6" s="232"/>
      <c r="C6" s="232"/>
      <c r="D6" s="232" t="s">
        <v>57</v>
      </c>
      <c r="E6" s="232" t="s">
        <v>58</v>
      </c>
      <c r="F6" s="232" t="s">
        <v>59</v>
      </c>
      <c r="G6" s="232" t="s">
        <v>60</v>
      </c>
      <c r="H6" s="232" t="s">
        <v>61</v>
      </c>
      <c r="I6" s="237" t="s">
        <v>62</v>
      </c>
      <c r="J6" s="238"/>
      <c r="K6" s="238"/>
      <c r="L6" s="238"/>
      <c r="M6" s="238"/>
      <c r="N6" s="239"/>
      <c r="O6" s="232" t="s">
        <v>57</v>
      </c>
      <c r="P6" s="232" t="s">
        <v>58</v>
      </c>
      <c r="Q6" s="232" t="s">
        <v>59</v>
      </c>
      <c r="R6" s="232" t="s">
        <v>60</v>
      </c>
      <c r="S6" s="232" t="s">
        <v>63</v>
      </c>
    </row>
    <row r="7" ht="30" customHeight="1" spans="1:19">
      <c r="A7" s="233"/>
      <c r="B7" s="149"/>
      <c r="C7" s="159"/>
      <c r="D7" s="159"/>
      <c r="E7" s="159"/>
      <c r="F7" s="159"/>
      <c r="G7" s="159"/>
      <c r="H7" s="159"/>
      <c r="I7" s="115" t="s">
        <v>57</v>
      </c>
      <c r="J7" s="239" t="s">
        <v>64</v>
      </c>
      <c r="K7" s="239" t="s">
        <v>65</v>
      </c>
      <c r="L7" s="239" t="s">
        <v>66</v>
      </c>
      <c r="M7" s="239" t="s">
        <v>67</v>
      </c>
      <c r="N7" s="239" t="s">
        <v>68</v>
      </c>
      <c r="O7" s="240"/>
      <c r="P7" s="240"/>
      <c r="Q7" s="240"/>
      <c r="R7" s="240"/>
      <c r="S7" s="159"/>
    </row>
    <row r="8" ht="15" customHeight="1" spans="1:19">
      <c r="A8" s="234">
        <v>1</v>
      </c>
      <c r="B8" s="234">
        <v>2</v>
      </c>
      <c r="C8" s="234">
        <v>3</v>
      </c>
      <c r="D8" s="234">
        <v>4</v>
      </c>
      <c r="E8" s="234">
        <v>5</v>
      </c>
      <c r="F8" s="234">
        <v>6</v>
      </c>
      <c r="G8" s="234">
        <v>7</v>
      </c>
      <c r="H8" s="234">
        <v>8</v>
      </c>
      <c r="I8" s="115">
        <v>9</v>
      </c>
      <c r="J8" s="234">
        <v>10</v>
      </c>
      <c r="K8" s="234">
        <v>11</v>
      </c>
      <c r="L8" s="234">
        <v>12</v>
      </c>
      <c r="M8" s="234">
        <v>13</v>
      </c>
      <c r="N8" s="234">
        <v>14</v>
      </c>
      <c r="O8" s="234">
        <v>15</v>
      </c>
      <c r="P8" s="234">
        <v>16</v>
      </c>
      <c r="Q8" s="234">
        <v>17</v>
      </c>
      <c r="R8" s="234">
        <v>18</v>
      </c>
      <c r="S8" s="234">
        <v>19</v>
      </c>
    </row>
    <row r="9" ht="18" customHeight="1" spans="1:19">
      <c r="A9" s="66" t="s">
        <v>69</v>
      </c>
      <c r="B9" s="66" t="s">
        <v>70</v>
      </c>
      <c r="C9" s="124">
        <v>1758155.59</v>
      </c>
      <c r="D9" s="124">
        <v>1758155.59</v>
      </c>
      <c r="E9" s="124">
        <v>1758155.59</v>
      </c>
      <c r="F9" s="124"/>
      <c r="G9" s="124"/>
      <c r="H9" s="124"/>
      <c r="I9" s="124"/>
      <c r="J9" s="124"/>
      <c r="K9" s="124"/>
      <c r="L9" s="124"/>
      <c r="M9" s="124"/>
      <c r="N9" s="124"/>
      <c r="O9" s="124"/>
      <c r="P9" s="124"/>
      <c r="Q9" s="124"/>
      <c r="R9" s="124"/>
      <c r="S9" s="124"/>
    </row>
    <row r="10" ht="18" customHeight="1" spans="1:19">
      <c r="A10" s="95" t="s">
        <v>55</v>
      </c>
      <c r="B10" s="235"/>
      <c r="C10" s="124">
        <v>1758155.59</v>
      </c>
      <c r="D10" s="124">
        <v>1758155.59</v>
      </c>
      <c r="E10" s="124">
        <v>1758155.59</v>
      </c>
      <c r="F10" s="124"/>
      <c r="G10" s="124"/>
      <c r="H10" s="124"/>
      <c r="I10" s="124"/>
      <c r="J10" s="124"/>
      <c r="K10" s="124"/>
      <c r="L10" s="124"/>
      <c r="M10" s="124"/>
      <c r="N10" s="124"/>
      <c r="O10" s="124"/>
      <c r="P10" s="124"/>
      <c r="Q10" s="124"/>
      <c r="R10" s="124"/>
      <c r="S10" s="124"/>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A2" sqref="A2:O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46"/>
      <c r="B1" s="46"/>
      <c r="C1" s="46"/>
      <c r="D1" s="46"/>
      <c r="E1" s="46"/>
      <c r="F1" s="46"/>
      <c r="G1" s="46"/>
      <c r="H1" s="46"/>
      <c r="I1" s="46"/>
      <c r="J1" s="46"/>
      <c r="K1" s="46"/>
      <c r="L1" s="46"/>
      <c r="M1" s="46"/>
      <c r="N1" s="46"/>
      <c r="O1" s="46"/>
    </row>
    <row r="2" ht="17.25" customHeight="1" spans="1:1">
      <c r="A2" s="92" t="s">
        <v>71</v>
      </c>
    </row>
    <row r="3" ht="41.25" customHeight="1" spans="1:1">
      <c r="A3" s="87" t="str">
        <f>"2025"&amp;"年部门支出预算表"</f>
        <v>2025年部门支出预算表</v>
      </c>
    </row>
    <row r="4" ht="17.25" customHeight="1" spans="1:15">
      <c r="A4" s="90" t="str">
        <f>"单位名称："&amp;"昆明市东川区种子管理站"</f>
        <v>单位名称：昆明市东川区种子管理站</v>
      </c>
      <c r="O4" s="92" t="s">
        <v>1</v>
      </c>
    </row>
    <row r="5" ht="27" customHeight="1" spans="1:15">
      <c r="A5" s="214" t="s">
        <v>72</v>
      </c>
      <c r="B5" s="214" t="s">
        <v>73</v>
      </c>
      <c r="C5" s="214" t="s">
        <v>55</v>
      </c>
      <c r="D5" s="215" t="s">
        <v>58</v>
      </c>
      <c r="E5" s="216"/>
      <c r="F5" s="217"/>
      <c r="G5" s="218" t="s">
        <v>59</v>
      </c>
      <c r="H5" s="218" t="s">
        <v>60</v>
      </c>
      <c r="I5" s="218" t="s">
        <v>74</v>
      </c>
      <c r="J5" s="215" t="s">
        <v>62</v>
      </c>
      <c r="K5" s="216"/>
      <c r="L5" s="216"/>
      <c r="M5" s="216"/>
      <c r="N5" s="225"/>
      <c r="O5" s="226"/>
    </row>
    <row r="6" ht="42" customHeight="1" spans="1:15">
      <c r="A6" s="219"/>
      <c r="B6" s="219"/>
      <c r="C6" s="220"/>
      <c r="D6" s="221" t="s">
        <v>57</v>
      </c>
      <c r="E6" s="221" t="s">
        <v>75</v>
      </c>
      <c r="F6" s="221" t="s">
        <v>76</v>
      </c>
      <c r="G6" s="220"/>
      <c r="H6" s="220"/>
      <c r="I6" s="227"/>
      <c r="J6" s="221" t="s">
        <v>57</v>
      </c>
      <c r="K6" s="208" t="s">
        <v>77</v>
      </c>
      <c r="L6" s="208" t="s">
        <v>78</v>
      </c>
      <c r="M6" s="208" t="s">
        <v>79</v>
      </c>
      <c r="N6" s="208" t="s">
        <v>80</v>
      </c>
      <c r="O6" s="208" t="s">
        <v>81</v>
      </c>
    </row>
    <row r="7" ht="18" customHeight="1" spans="1:15">
      <c r="A7" s="98" t="s">
        <v>82</v>
      </c>
      <c r="B7" s="98" t="s">
        <v>83</v>
      </c>
      <c r="C7" s="98" t="s">
        <v>84</v>
      </c>
      <c r="D7" s="101" t="s">
        <v>85</v>
      </c>
      <c r="E7" s="101" t="s">
        <v>86</v>
      </c>
      <c r="F7" s="101" t="s">
        <v>87</v>
      </c>
      <c r="G7" s="101" t="s">
        <v>88</v>
      </c>
      <c r="H7" s="101" t="s">
        <v>89</v>
      </c>
      <c r="I7" s="101" t="s">
        <v>90</v>
      </c>
      <c r="J7" s="101" t="s">
        <v>91</v>
      </c>
      <c r="K7" s="101" t="s">
        <v>92</v>
      </c>
      <c r="L7" s="101" t="s">
        <v>93</v>
      </c>
      <c r="M7" s="101" t="s">
        <v>94</v>
      </c>
      <c r="N7" s="98" t="s">
        <v>95</v>
      </c>
      <c r="O7" s="101" t="s">
        <v>96</v>
      </c>
    </row>
    <row r="8" ht="21" customHeight="1" spans="1:15">
      <c r="A8" s="102" t="s">
        <v>97</v>
      </c>
      <c r="B8" s="102" t="s">
        <v>98</v>
      </c>
      <c r="C8" s="124">
        <v>427357.75</v>
      </c>
      <c r="D8" s="124">
        <v>427357.75</v>
      </c>
      <c r="E8" s="124">
        <v>427357.75</v>
      </c>
      <c r="F8" s="124"/>
      <c r="G8" s="124"/>
      <c r="H8" s="124"/>
      <c r="I8" s="124"/>
      <c r="J8" s="124"/>
      <c r="K8" s="124"/>
      <c r="L8" s="124"/>
      <c r="M8" s="124"/>
      <c r="N8" s="124"/>
      <c r="O8" s="124"/>
    </row>
    <row r="9" ht="21" customHeight="1" spans="1:15">
      <c r="A9" s="222" t="s">
        <v>99</v>
      </c>
      <c r="B9" s="222" t="s">
        <v>100</v>
      </c>
      <c r="C9" s="124">
        <v>381467.75</v>
      </c>
      <c r="D9" s="124">
        <v>381467.75</v>
      </c>
      <c r="E9" s="124">
        <v>381467.75</v>
      </c>
      <c r="F9" s="124"/>
      <c r="G9" s="124"/>
      <c r="H9" s="124"/>
      <c r="I9" s="124"/>
      <c r="J9" s="124"/>
      <c r="K9" s="124"/>
      <c r="L9" s="124"/>
      <c r="M9" s="124"/>
      <c r="N9" s="124"/>
      <c r="O9" s="124"/>
    </row>
    <row r="10" ht="21" customHeight="1" spans="1:15">
      <c r="A10" s="223" t="s">
        <v>101</v>
      </c>
      <c r="B10" s="223" t="s">
        <v>102</v>
      </c>
      <c r="C10" s="124">
        <v>120000</v>
      </c>
      <c r="D10" s="124">
        <v>120000</v>
      </c>
      <c r="E10" s="124">
        <v>120000</v>
      </c>
      <c r="F10" s="124"/>
      <c r="G10" s="124"/>
      <c r="H10" s="124"/>
      <c r="I10" s="124"/>
      <c r="J10" s="124"/>
      <c r="K10" s="124"/>
      <c r="L10" s="124"/>
      <c r="M10" s="124"/>
      <c r="N10" s="124"/>
      <c r="O10" s="124"/>
    </row>
    <row r="11" ht="21" customHeight="1" spans="1:15">
      <c r="A11" s="223" t="s">
        <v>103</v>
      </c>
      <c r="B11" s="223" t="s">
        <v>104</v>
      </c>
      <c r="C11" s="124">
        <v>139171.2</v>
      </c>
      <c r="D11" s="124">
        <v>139171.2</v>
      </c>
      <c r="E11" s="124">
        <v>139171.2</v>
      </c>
      <c r="F11" s="124"/>
      <c r="G11" s="124"/>
      <c r="H11" s="124"/>
      <c r="I11" s="124"/>
      <c r="J11" s="124"/>
      <c r="K11" s="124"/>
      <c r="L11" s="124"/>
      <c r="M11" s="124"/>
      <c r="N11" s="124"/>
      <c r="O11" s="124"/>
    </row>
    <row r="12" ht="21" customHeight="1" spans="1:15">
      <c r="A12" s="223" t="s">
        <v>105</v>
      </c>
      <c r="B12" s="223" t="s">
        <v>106</v>
      </c>
      <c r="C12" s="124">
        <v>122296.55</v>
      </c>
      <c r="D12" s="124">
        <v>122296.55</v>
      </c>
      <c r="E12" s="124">
        <v>122296.55</v>
      </c>
      <c r="F12" s="124"/>
      <c r="G12" s="124"/>
      <c r="H12" s="124"/>
      <c r="I12" s="124"/>
      <c r="J12" s="124"/>
      <c r="K12" s="124"/>
      <c r="L12" s="124"/>
      <c r="M12" s="124"/>
      <c r="N12" s="124"/>
      <c r="O12" s="124"/>
    </row>
    <row r="13" ht="21" customHeight="1" spans="1:15">
      <c r="A13" s="222" t="s">
        <v>107</v>
      </c>
      <c r="B13" s="222" t="s">
        <v>108</v>
      </c>
      <c r="C13" s="124">
        <v>45890</v>
      </c>
      <c r="D13" s="124">
        <v>45890</v>
      </c>
      <c r="E13" s="124">
        <v>45890</v>
      </c>
      <c r="F13" s="124"/>
      <c r="G13" s="124"/>
      <c r="H13" s="124"/>
      <c r="I13" s="124"/>
      <c r="J13" s="124"/>
      <c r="K13" s="124"/>
      <c r="L13" s="124"/>
      <c r="M13" s="124"/>
      <c r="N13" s="124"/>
      <c r="O13" s="124"/>
    </row>
    <row r="14" ht="21" customHeight="1" spans="1:15">
      <c r="A14" s="223" t="s">
        <v>109</v>
      </c>
      <c r="B14" s="223" t="s">
        <v>110</v>
      </c>
      <c r="C14" s="124">
        <v>45890</v>
      </c>
      <c r="D14" s="124">
        <v>45890</v>
      </c>
      <c r="E14" s="124">
        <v>45890</v>
      </c>
      <c r="F14" s="124"/>
      <c r="G14" s="124"/>
      <c r="H14" s="124"/>
      <c r="I14" s="124"/>
      <c r="J14" s="124"/>
      <c r="K14" s="124"/>
      <c r="L14" s="124"/>
      <c r="M14" s="124"/>
      <c r="N14" s="124"/>
      <c r="O14" s="124"/>
    </row>
    <row r="15" ht="21" customHeight="1" spans="1:15">
      <c r="A15" s="102" t="s">
        <v>111</v>
      </c>
      <c r="B15" s="102" t="s">
        <v>112</v>
      </c>
      <c r="C15" s="124">
        <v>173156.44</v>
      </c>
      <c r="D15" s="124">
        <v>173156.44</v>
      </c>
      <c r="E15" s="124">
        <v>173156.44</v>
      </c>
      <c r="F15" s="124"/>
      <c r="G15" s="124"/>
      <c r="H15" s="124"/>
      <c r="I15" s="124"/>
      <c r="J15" s="124"/>
      <c r="K15" s="124"/>
      <c r="L15" s="124"/>
      <c r="M15" s="124"/>
      <c r="N15" s="124"/>
      <c r="O15" s="124"/>
    </row>
    <row r="16" ht="21" customHeight="1" spans="1:15">
      <c r="A16" s="222" t="s">
        <v>113</v>
      </c>
      <c r="B16" s="222" t="s">
        <v>114</v>
      </c>
      <c r="C16" s="124">
        <v>173156.44</v>
      </c>
      <c r="D16" s="124">
        <v>173156.44</v>
      </c>
      <c r="E16" s="124">
        <v>173156.44</v>
      </c>
      <c r="F16" s="124"/>
      <c r="G16" s="124"/>
      <c r="H16" s="124"/>
      <c r="I16" s="124"/>
      <c r="J16" s="124"/>
      <c r="K16" s="124"/>
      <c r="L16" s="124"/>
      <c r="M16" s="124"/>
      <c r="N16" s="124"/>
      <c r="O16" s="124"/>
    </row>
    <row r="17" ht="21" customHeight="1" spans="1:15">
      <c r="A17" s="223" t="s">
        <v>115</v>
      </c>
      <c r="B17" s="223" t="s">
        <v>116</v>
      </c>
      <c r="C17" s="124">
        <v>87440.06</v>
      </c>
      <c r="D17" s="124">
        <v>87440.06</v>
      </c>
      <c r="E17" s="124">
        <v>87440.06</v>
      </c>
      <c r="F17" s="124"/>
      <c r="G17" s="124"/>
      <c r="H17" s="124"/>
      <c r="I17" s="124"/>
      <c r="J17" s="124"/>
      <c r="K17" s="124"/>
      <c r="L17" s="124"/>
      <c r="M17" s="124"/>
      <c r="N17" s="124"/>
      <c r="O17" s="124"/>
    </row>
    <row r="18" ht="21" customHeight="1" spans="1:15">
      <c r="A18" s="223" t="s">
        <v>117</v>
      </c>
      <c r="B18" s="223" t="s">
        <v>118</v>
      </c>
      <c r="C18" s="124">
        <v>84111.1</v>
      </c>
      <c r="D18" s="124">
        <v>84111.1</v>
      </c>
      <c r="E18" s="124">
        <v>84111.1</v>
      </c>
      <c r="F18" s="124"/>
      <c r="G18" s="124"/>
      <c r="H18" s="124"/>
      <c r="I18" s="124"/>
      <c r="J18" s="124"/>
      <c r="K18" s="124"/>
      <c r="L18" s="124"/>
      <c r="M18" s="124"/>
      <c r="N18" s="124"/>
      <c r="O18" s="124"/>
    </row>
    <row r="19" ht="21" customHeight="1" spans="1:15">
      <c r="A19" s="223" t="s">
        <v>119</v>
      </c>
      <c r="B19" s="223" t="s">
        <v>120</v>
      </c>
      <c r="C19" s="124">
        <v>1605.28</v>
      </c>
      <c r="D19" s="124">
        <v>1605.28</v>
      </c>
      <c r="E19" s="124">
        <v>1605.28</v>
      </c>
      <c r="F19" s="124"/>
      <c r="G19" s="124"/>
      <c r="H19" s="124"/>
      <c r="I19" s="124"/>
      <c r="J19" s="124"/>
      <c r="K19" s="124"/>
      <c r="L19" s="124"/>
      <c r="M19" s="124"/>
      <c r="N19" s="124"/>
      <c r="O19" s="124"/>
    </row>
    <row r="20" ht="21" customHeight="1" spans="1:15">
      <c r="A20" s="102" t="s">
        <v>121</v>
      </c>
      <c r="B20" s="102" t="s">
        <v>122</v>
      </c>
      <c r="C20" s="124">
        <v>1047553.4</v>
      </c>
      <c r="D20" s="124">
        <v>1047553.4</v>
      </c>
      <c r="E20" s="124">
        <v>997553.4</v>
      </c>
      <c r="F20" s="124">
        <v>50000</v>
      </c>
      <c r="G20" s="124"/>
      <c r="H20" s="124"/>
      <c r="I20" s="124"/>
      <c r="J20" s="124"/>
      <c r="K20" s="124"/>
      <c r="L20" s="124"/>
      <c r="M20" s="124"/>
      <c r="N20" s="124"/>
      <c r="O20" s="124"/>
    </row>
    <row r="21" ht="21" customHeight="1" spans="1:15">
      <c r="A21" s="222" t="s">
        <v>123</v>
      </c>
      <c r="B21" s="222" t="s">
        <v>124</v>
      </c>
      <c r="C21" s="124">
        <v>1047553.4</v>
      </c>
      <c r="D21" s="124">
        <v>1047553.4</v>
      </c>
      <c r="E21" s="124">
        <v>997553.4</v>
      </c>
      <c r="F21" s="124">
        <v>50000</v>
      </c>
      <c r="G21" s="124"/>
      <c r="H21" s="124"/>
      <c r="I21" s="124"/>
      <c r="J21" s="124"/>
      <c r="K21" s="124"/>
      <c r="L21" s="124"/>
      <c r="M21" s="124"/>
      <c r="N21" s="124"/>
      <c r="O21" s="124"/>
    </row>
    <row r="22" ht="21" customHeight="1" spans="1:15">
      <c r="A22" s="223" t="s">
        <v>125</v>
      </c>
      <c r="B22" s="223" t="s">
        <v>126</v>
      </c>
      <c r="C22" s="124">
        <v>997553.4</v>
      </c>
      <c r="D22" s="124">
        <v>997553.4</v>
      </c>
      <c r="E22" s="124">
        <v>997553.4</v>
      </c>
      <c r="F22" s="124"/>
      <c r="G22" s="124"/>
      <c r="H22" s="124"/>
      <c r="I22" s="124"/>
      <c r="J22" s="124"/>
      <c r="K22" s="124"/>
      <c r="L22" s="124"/>
      <c r="M22" s="124"/>
      <c r="N22" s="124"/>
      <c r="O22" s="124"/>
    </row>
    <row r="23" ht="21" customHeight="1" spans="1:15">
      <c r="A23" s="223" t="s">
        <v>127</v>
      </c>
      <c r="B23" s="223" t="s">
        <v>128</v>
      </c>
      <c r="C23" s="124">
        <v>50000</v>
      </c>
      <c r="D23" s="124">
        <v>50000</v>
      </c>
      <c r="E23" s="124"/>
      <c r="F23" s="124">
        <v>50000</v>
      </c>
      <c r="G23" s="124"/>
      <c r="H23" s="124"/>
      <c r="I23" s="124"/>
      <c r="J23" s="124"/>
      <c r="K23" s="124"/>
      <c r="L23" s="124"/>
      <c r="M23" s="124"/>
      <c r="N23" s="124"/>
      <c r="O23" s="124"/>
    </row>
    <row r="24" ht="21" customHeight="1" spans="1:15">
      <c r="A24" s="102" t="s">
        <v>129</v>
      </c>
      <c r="B24" s="102" t="s">
        <v>130</v>
      </c>
      <c r="C24" s="124">
        <v>110088</v>
      </c>
      <c r="D24" s="124">
        <v>110088</v>
      </c>
      <c r="E24" s="124">
        <v>110088</v>
      </c>
      <c r="F24" s="124"/>
      <c r="G24" s="124"/>
      <c r="H24" s="124"/>
      <c r="I24" s="124"/>
      <c r="J24" s="124"/>
      <c r="K24" s="124"/>
      <c r="L24" s="124"/>
      <c r="M24" s="124"/>
      <c r="N24" s="124"/>
      <c r="O24" s="124"/>
    </row>
    <row r="25" ht="21" customHeight="1" spans="1:15">
      <c r="A25" s="222" t="s">
        <v>131</v>
      </c>
      <c r="B25" s="222" t="s">
        <v>132</v>
      </c>
      <c r="C25" s="124">
        <v>110088</v>
      </c>
      <c r="D25" s="124">
        <v>110088</v>
      </c>
      <c r="E25" s="124">
        <v>110088</v>
      </c>
      <c r="F25" s="124"/>
      <c r="G25" s="124"/>
      <c r="H25" s="124"/>
      <c r="I25" s="124"/>
      <c r="J25" s="124"/>
      <c r="K25" s="124"/>
      <c r="L25" s="124"/>
      <c r="M25" s="124"/>
      <c r="N25" s="124"/>
      <c r="O25" s="124"/>
    </row>
    <row r="26" ht="21" customHeight="1" spans="1:15">
      <c r="A26" s="223" t="s">
        <v>133</v>
      </c>
      <c r="B26" s="223" t="s">
        <v>134</v>
      </c>
      <c r="C26" s="124">
        <v>110088</v>
      </c>
      <c r="D26" s="124">
        <v>110088</v>
      </c>
      <c r="E26" s="124">
        <v>110088</v>
      </c>
      <c r="F26" s="124"/>
      <c r="G26" s="124"/>
      <c r="H26" s="124"/>
      <c r="I26" s="124"/>
      <c r="J26" s="124"/>
      <c r="K26" s="124"/>
      <c r="L26" s="124"/>
      <c r="M26" s="124"/>
      <c r="N26" s="124"/>
      <c r="O26" s="124"/>
    </row>
    <row r="27" ht="21" customHeight="1" spans="1:15">
      <c r="A27" s="224" t="s">
        <v>55</v>
      </c>
      <c r="B27" s="79"/>
      <c r="C27" s="124">
        <v>1758155.59</v>
      </c>
      <c r="D27" s="124">
        <v>1758155.59</v>
      </c>
      <c r="E27" s="124">
        <v>1708155.59</v>
      </c>
      <c r="F27" s="124">
        <v>50000</v>
      </c>
      <c r="G27" s="124"/>
      <c r="H27" s="124"/>
      <c r="I27" s="124"/>
      <c r="J27" s="124"/>
      <c r="K27" s="124"/>
      <c r="L27" s="124"/>
      <c r="M27" s="124"/>
      <c r="N27" s="124"/>
      <c r="O27" s="124"/>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C35" sqref="C35"/>
    </sheetView>
  </sheetViews>
  <sheetFormatPr defaultColWidth="8.575" defaultRowHeight="12.75" customHeight="1" outlineLevelCol="3"/>
  <cols>
    <col min="1" max="4" width="35.575" customWidth="1"/>
  </cols>
  <sheetData>
    <row r="1" customHeight="1" spans="1:4">
      <c r="A1" s="46"/>
      <c r="B1" s="46"/>
      <c r="C1" s="46"/>
      <c r="D1" s="46"/>
    </row>
    <row r="2" ht="15" customHeight="1" spans="1:4">
      <c r="A2" s="88"/>
      <c r="B2" s="92"/>
      <c r="C2" s="92"/>
      <c r="D2" s="92" t="s">
        <v>135</v>
      </c>
    </row>
    <row r="3" ht="41.25" customHeight="1" spans="1:1">
      <c r="A3" s="87" t="str">
        <f>"2025"&amp;"年部门财政拨款收支预算总表"</f>
        <v>2025年部门财政拨款收支预算总表</v>
      </c>
    </row>
    <row r="4" ht="17.25" customHeight="1" spans="1:4">
      <c r="A4" s="90" t="str">
        <f>"单位名称："&amp;"昆明市东川区种子管理站"</f>
        <v>单位名称：昆明市东川区种子管理站</v>
      </c>
      <c r="B4" s="207"/>
      <c r="D4" s="92" t="s">
        <v>1</v>
      </c>
    </row>
    <row r="5" ht="17.25" customHeight="1" spans="1:4">
      <c r="A5" s="208" t="s">
        <v>2</v>
      </c>
      <c r="B5" s="209"/>
      <c r="C5" s="208" t="s">
        <v>3</v>
      </c>
      <c r="D5" s="209"/>
    </row>
    <row r="6" ht="18.75" customHeight="1" spans="1:4">
      <c r="A6" s="208" t="s">
        <v>4</v>
      </c>
      <c r="B6" s="208" t="s">
        <v>5</v>
      </c>
      <c r="C6" s="208" t="s">
        <v>6</v>
      </c>
      <c r="D6" s="208" t="s">
        <v>5</v>
      </c>
    </row>
    <row r="7" ht="16.5" customHeight="1" spans="1:4">
      <c r="A7" s="210" t="s">
        <v>136</v>
      </c>
      <c r="B7" s="124">
        <v>1758155.59</v>
      </c>
      <c r="C7" s="210" t="s">
        <v>137</v>
      </c>
      <c r="D7" s="124">
        <v>1758155.59</v>
      </c>
    </row>
    <row r="8" ht="16.5" customHeight="1" spans="1:4">
      <c r="A8" s="210" t="s">
        <v>138</v>
      </c>
      <c r="B8" s="124">
        <v>1758155.59</v>
      </c>
      <c r="C8" s="210" t="s">
        <v>139</v>
      </c>
      <c r="D8" s="124"/>
    </row>
    <row r="9" ht="16.5" customHeight="1" spans="1:4">
      <c r="A9" s="210" t="s">
        <v>140</v>
      </c>
      <c r="B9" s="124"/>
      <c r="C9" s="210" t="s">
        <v>141</v>
      </c>
      <c r="D9" s="124"/>
    </row>
    <row r="10" ht="16.5" customHeight="1" spans="1:4">
      <c r="A10" s="210" t="s">
        <v>142</v>
      </c>
      <c r="B10" s="124"/>
      <c r="C10" s="210" t="s">
        <v>143</v>
      </c>
      <c r="D10" s="124"/>
    </row>
    <row r="11" ht="16.5" customHeight="1" spans="1:4">
      <c r="A11" s="210" t="s">
        <v>144</v>
      </c>
      <c r="B11" s="124"/>
      <c r="C11" s="210" t="s">
        <v>145</v>
      </c>
      <c r="D11" s="124"/>
    </row>
    <row r="12" ht="16.5" customHeight="1" spans="1:4">
      <c r="A12" s="210" t="s">
        <v>138</v>
      </c>
      <c r="B12" s="124"/>
      <c r="C12" s="210" t="s">
        <v>146</v>
      </c>
      <c r="D12" s="124"/>
    </row>
    <row r="13" ht="16.5" customHeight="1" spans="1:4">
      <c r="A13" s="189" t="s">
        <v>140</v>
      </c>
      <c r="B13" s="124"/>
      <c r="C13" s="114" t="s">
        <v>147</v>
      </c>
      <c r="D13" s="124"/>
    </row>
    <row r="14" ht="16.5" customHeight="1" spans="1:4">
      <c r="A14" s="189" t="s">
        <v>142</v>
      </c>
      <c r="B14" s="124"/>
      <c r="C14" s="114" t="s">
        <v>148</v>
      </c>
      <c r="D14" s="124"/>
    </row>
    <row r="15" ht="16.5" customHeight="1" spans="1:4">
      <c r="A15" s="211"/>
      <c r="B15" s="124"/>
      <c r="C15" s="114" t="s">
        <v>149</v>
      </c>
      <c r="D15" s="124">
        <v>427357.75</v>
      </c>
    </row>
    <row r="16" ht="16.5" customHeight="1" spans="1:4">
      <c r="A16" s="211"/>
      <c r="B16" s="124"/>
      <c r="C16" s="114" t="s">
        <v>150</v>
      </c>
      <c r="D16" s="124">
        <v>173156.44</v>
      </c>
    </row>
    <row r="17" ht="16.5" customHeight="1" spans="1:4">
      <c r="A17" s="211"/>
      <c r="B17" s="124"/>
      <c r="C17" s="114" t="s">
        <v>151</v>
      </c>
      <c r="D17" s="124"/>
    </row>
    <row r="18" ht="16.5" customHeight="1" spans="1:4">
      <c r="A18" s="211"/>
      <c r="B18" s="124"/>
      <c r="C18" s="114" t="s">
        <v>152</v>
      </c>
      <c r="D18" s="124"/>
    </row>
    <row r="19" ht="16.5" customHeight="1" spans="1:4">
      <c r="A19" s="211"/>
      <c r="B19" s="124"/>
      <c r="C19" s="114" t="s">
        <v>153</v>
      </c>
      <c r="D19" s="124">
        <v>1047553.4</v>
      </c>
    </row>
    <row r="20" ht="16.5" customHeight="1" spans="1:4">
      <c r="A20" s="211"/>
      <c r="B20" s="124"/>
      <c r="C20" s="114" t="s">
        <v>154</v>
      </c>
      <c r="D20" s="124"/>
    </row>
    <row r="21" ht="16.5" customHeight="1" spans="1:4">
      <c r="A21" s="211"/>
      <c r="B21" s="124"/>
      <c r="C21" s="114" t="s">
        <v>155</v>
      </c>
      <c r="D21" s="124"/>
    </row>
    <row r="22" ht="16.5" customHeight="1" spans="1:4">
      <c r="A22" s="211"/>
      <c r="B22" s="124"/>
      <c r="C22" s="114" t="s">
        <v>156</v>
      </c>
      <c r="D22" s="124"/>
    </row>
    <row r="23" ht="16.5" customHeight="1" spans="1:4">
      <c r="A23" s="211"/>
      <c r="B23" s="124"/>
      <c r="C23" s="114" t="s">
        <v>157</v>
      </c>
      <c r="D23" s="124"/>
    </row>
    <row r="24" ht="16.5" customHeight="1" spans="1:4">
      <c r="A24" s="211"/>
      <c r="B24" s="124"/>
      <c r="C24" s="114" t="s">
        <v>158</v>
      </c>
      <c r="D24" s="124"/>
    </row>
    <row r="25" ht="16.5" customHeight="1" spans="1:4">
      <c r="A25" s="211"/>
      <c r="B25" s="124"/>
      <c r="C25" s="114" t="s">
        <v>159</v>
      </c>
      <c r="D25" s="124"/>
    </row>
    <row r="26" ht="16.5" customHeight="1" spans="1:4">
      <c r="A26" s="211"/>
      <c r="B26" s="124"/>
      <c r="C26" s="114" t="s">
        <v>160</v>
      </c>
      <c r="D26" s="124">
        <v>110088</v>
      </c>
    </row>
    <row r="27" ht="16.5" customHeight="1" spans="1:4">
      <c r="A27" s="211"/>
      <c r="B27" s="124"/>
      <c r="C27" s="114" t="s">
        <v>161</v>
      </c>
      <c r="D27" s="124"/>
    </row>
    <row r="28" ht="16.5" customHeight="1" spans="1:4">
      <c r="A28" s="211"/>
      <c r="B28" s="124"/>
      <c r="C28" s="114" t="s">
        <v>162</v>
      </c>
      <c r="D28" s="124"/>
    </row>
    <row r="29" ht="16.5" customHeight="1" spans="1:4">
      <c r="A29" s="211"/>
      <c r="B29" s="124"/>
      <c r="C29" s="114" t="s">
        <v>163</v>
      </c>
      <c r="D29" s="124"/>
    </row>
    <row r="30" ht="16.5" customHeight="1" spans="1:4">
      <c r="A30" s="211"/>
      <c r="B30" s="124"/>
      <c r="C30" s="114" t="s">
        <v>164</v>
      </c>
      <c r="D30" s="124"/>
    </row>
    <row r="31" ht="16.5" customHeight="1" spans="1:4">
      <c r="A31" s="211"/>
      <c r="B31" s="124"/>
      <c r="C31" s="114" t="s">
        <v>165</v>
      </c>
      <c r="D31" s="124"/>
    </row>
    <row r="32" ht="16.5" customHeight="1" spans="1:4">
      <c r="A32" s="211"/>
      <c r="B32" s="124"/>
      <c r="C32" s="189" t="s">
        <v>166</v>
      </c>
      <c r="D32" s="124"/>
    </row>
    <row r="33" ht="16.5" customHeight="1" spans="1:4">
      <c r="A33" s="211"/>
      <c r="B33" s="124"/>
      <c r="C33" s="189" t="s">
        <v>167</v>
      </c>
      <c r="D33" s="124"/>
    </row>
    <row r="34" ht="16.5" customHeight="1" spans="1:4">
      <c r="A34" s="211"/>
      <c r="B34" s="124"/>
      <c r="C34" s="74" t="s">
        <v>168</v>
      </c>
      <c r="D34" s="124"/>
    </row>
    <row r="35" ht="15" customHeight="1" spans="1:4">
      <c r="A35" s="212" t="s">
        <v>50</v>
      </c>
      <c r="B35" s="213">
        <v>1758155.59</v>
      </c>
      <c r="C35" s="212" t="s">
        <v>51</v>
      </c>
      <c r="D35" s="213">
        <v>1758155.59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G2" sqref="G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46"/>
      <c r="B1" s="46"/>
      <c r="C1" s="46"/>
      <c r="D1" s="46"/>
      <c r="E1" s="46"/>
      <c r="F1" s="46"/>
      <c r="G1" s="46"/>
    </row>
    <row r="2" customHeight="1" spans="4:7">
      <c r="D2" s="179"/>
      <c r="F2" s="116"/>
      <c r="G2" s="184" t="s">
        <v>169</v>
      </c>
    </row>
    <row r="3" ht="41.25" customHeight="1" spans="1:7">
      <c r="A3" s="168" t="str">
        <f>"2025"&amp;"年一般公共预算支出预算表（按功能科目分类）"</f>
        <v>2025年一般公共预算支出预算表（按功能科目分类）</v>
      </c>
      <c r="B3" s="168"/>
      <c r="C3" s="168"/>
      <c r="D3" s="168"/>
      <c r="E3" s="168"/>
      <c r="F3" s="168"/>
      <c r="G3" s="168"/>
    </row>
    <row r="4" ht="18" customHeight="1" spans="1:7">
      <c r="A4" s="50" t="str">
        <f>"单位名称："&amp;"昆明市东川区种子管理站"</f>
        <v>单位名称：昆明市东川区种子管理站</v>
      </c>
      <c r="F4" s="165"/>
      <c r="G4" s="184" t="s">
        <v>1</v>
      </c>
    </row>
    <row r="5" ht="20.25" customHeight="1" spans="1:7">
      <c r="A5" s="202" t="s">
        <v>170</v>
      </c>
      <c r="B5" s="203"/>
      <c r="C5" s="169" t="s">
        <v>55</v>
      </c>
      <c r="D5" s="192" t="s">
        <v>75</v>
      </c>
      <c r="E5" s="57"/>
      <c r="F5" s="58"/>
      <c r="G5" s="181" t="s">
        <v>76</v>
      </c>
    </row>
    <row r="6" ht="20.25" customHeight="1" spans="1:7">
      <c r="A6" s="204" t="s">
        <v>72</v>
      </c>
      <c r="B6" s="204" t="s">
        <v>73</v>
      </c>
      <c r="C6" s="64"/>
      <c r="D6" s="174" t="s">
        <v>57</v>
      </c>
      <c r="E6" s="174" t="s">
        <v>171</v>
      </c>
      <c r="F6" s="174" t="s">
        <v>172</v>
      </c>
      <c r="G6" s="183"/>
    </row>
    <row r="7" ht="15" customHeight="1" spans="1:7">
      <c r="A7" s="105" t="s">
        <v>82</v>
      </c>
      <c r="B7" s="105" t="s">
        <v>83</v>
      </c>
      <c r="C7" s="105" t="s">
        <v>84</v>
      </c>
      <c r="D7" s="105" t="s">
        <v>85</v>
      </c>
      <c r="E7" s="105" t="s">
        <v>86</v>
      </c>
      <c r="F7" s="105" t="s">
        <v>87</v>
      </c>
      <c r="G7" s="105" t="s">
        <v>88</v>
      </c>
    </row>
    <row r="8" ht="18" customHeight="1" spans="1:7">
      <c r="A8" s="74" t="s">
        <v>97</v>
      </c>
      <c r="B8" s="74" t="s">
        <v>98</v>
      </c>
      <c r="C8" s="124">
        <v>427357.75</v>
      </c>
      <c r="D8" s="124">
        <v>427357.75</v>
      </c>
      <c r="E8" s="124">
        <v>422557.75</v>
      </c>
      <c r="F8" s="124">
        <v>4800</v>
      </c>
      <c r="G8" s="124"/>
    </row>
    <row r="9" ht="18" customHeight="1" spans="1:7">
      <c r="A9" s="178" t="s">
        <v>99</v>
      </c>
      <c r="B9" s="178" t="s">
        <v>100</v>
      </c>
      <c r="C9" s="124">
        <v>381467.75</v>
      </c>
      <c r="D9" s="124">
        <v>381467.75</v>
      </c>
      <c r="E9" s="124">
        <v>376667.75</v>
      </c>
      <c r="F9" s="124">
        <v>4800</v>
      </c>
      <c r="G9" s="124"/>
    </row>
    <row r="10" ht="18" customHeight="1" spans="1:7">
      <c r="A10" s="205" t="s">
        <v>101</v>
      </c>
      <c r="B10" s="205" t="s">
        <v>102</v>
      </c>
      <c r="C10" s="124">
        <v>120000</v>
      </c>
      <c r="D10" s="124">
        <v>120000</v>
      </c>
      <c r="E10" s="124">
        <v>115200</v>
      </c>
      <c r="F10" s="124">
        <v>4800</v>
      </c>
      <c r="G10" s="124"/>
    </row>
    <row r="11" ht="18" customHeight="1" spans="1:7">
      <c r="A11" s="205" t="s">
        <v>103</v>
      </c>
      <c r="B11" s="205" t="s">
        <v>104</v>
      </c>
      <c r="C11" s="124">
        <v>139171.2</v>
      </c>
      <c r="D11" s="124">
        <v>139171.2</v>
      </c>
      <c r="E11" s="124">
        <v>139171.2</v>
      </c>
      <c r="F11" s="124"/>
      <c r="G11" s="124"/>
    </row>
    <row r="12" ht="18" customHeight="1" spans="1:7">
      <c r="A12" s="205" t="s">
        <v>105</v>
      </c>
      <c r="B12" s="205" t="s">
        <v>106</v>
      </c>
      <c r="C12" s="124">
        <v>122296.55</v>
      </c>
      <c r="D12" s="124">
        <v>122296.55</v>
      </c>
      <c r="E12" s="124">
        <v>122296.55</v>
      </c>
      <c r="F12" s="124"/>
      <c r="G12" s="124"/>
    </row>
    <row r="13" ht="18" customHeight="1" spans="1:7">
      <c r="A13" s="178" t="s">
        <v>107</v>
      </c>
      <c r="B13" s="178" t="s">
        <v>108</v>
      </c>
      <c r="C13" s="124">
        <v>45890</v>
      </c>
      <c r="D13" s="124">
        <v>45890</v>
      </c>
      <c r="E13" s="124">
        <v>45890</v>
      </c>
      <c r="F13" s="124"/>
      <c r="G13" s="124"/>
    </row>
    <row r="14" ht="18" customHeight="1" spans="1:7">
      <c r="A14" s="205" t="s">
        <v>109</v>
      </c>
      <c r="B14" s="205" t="s">
        <v>110</v>
      </c>
      <c r="C14" s="124">
        <v>45890</v>
      </c>
      <c r="D14" s="124">
        <v>45890</v>
      </c>
      <c r="E14" s="124">
        <v>45890</v>
      </c>
      <c r="F14" s="124"/>
      <c r="G14" s="124"/>
    </row>
    <row r="15" ht="18" customHeight="1" spans="1:7">
      <c r="A15" s="74" t="s">
        <v>111</v>
      </c>
      <c r="B15" s="74" t="s">
        <v>112</v>
      </c>
      <c r="C15" s="124">
        <v>173156.44</v>
      </c>
      <c r="D15" s="124">
        <v>173156.44</v>
      </c>
      <c r="E15" s="124">
        <v>173156.44</v>
      </c>
      <c r="F15" s="124"/>
      <c r="G15" s="124"/>
    </row>
    <row r="16" ht="18" customHeight="1" spans="1:7">
      <c r="A16" s="178" t="s">
        <v>113</v>
      </c>
      <c r="B16" s="178" t="s">
        <v>114</v>
      </c>
      <c r="C16" s="124">
        <v>173156.44</v>
      </c>
      <c r="D16" s="124">
        <v>173156.44</v>
      </c>
      <c r="E16" s="124">
        <v>173156.44</v>
      </c>
      <c r="F16" s="124"/>
      <c r="G16" s="124"/>
    </row>
    <row r="17" ht="18" customHeight="1" spans="1:7">
      <c r="A17" s="205" t="s">
        <v>115</v>
      </c>
      <c r="B17" s="205" t="s">
        <v>116</v>
      </c>
      <c r="C17" s="124">
        <v>87440.06</v>
      </c>
      <c r="D17" s="124">
        <v>87440.06</v>
      </c>
      <c r="E17" s="124">
        <v>87440.06</v>
      </c>
      <c r="F17" s="124"/>
      <c r="G17" s="124"/>
    </row>
    <row r="18" ht="18" customHeight="1" spans="1:7">
      <c r="A18" s="205" t="s">
        <v>117</v>
      </c>
      <c r="B18" s="205" t="s">
        <v>118</v>
      </c>
      <c r="C18" s="124">
        <v>84111.1</v>
      </c>
      <c r="D18" s="124">
        <v>84111.1</v>
      </c>
      <c r="E18" s="124">
        <v>84111.1</v>
      </c>
      <c r="F18" s="124"/>
      <c r="G18" s="124"/>
    </row>
    <row r="19" ht="18" customHeight="1" spans="1:7">
      <c r="A19" s="205" t="s">
        <v>119</v>
      </c>
      <c r="B19" s="205" t="s">
        <v>120</v>
      </c>
      <c r="C19" s="124">
        <v>1605.28</v>
      </c>
      <c r="D19" s="124">
        <v>1605.28</v>
      </c>
      <c r="E19" s="124">
        <v>1605.28</v>
      </c>
      <c r="F19" s="124"/>
      <c r="G19" s="124"/>
    </row>
    <row r="20" ht="18" customHeight="1" spans="1:7">
      <c r="A20" s="74" t="s">
        <v>121</v>
      </c>
      <c r="B20" s="74" t="s">
        <v>122</v>
      </c>
      <c r="C20" s="124">
        <v>1047553.4</v>
      </c>
      <c r="D20" s="124">
        <v>997553.4</v>
      </c>
      <c r="E20" s="124">
        <v>934113.4</v>
      </c>
      <c r="F20" s="124">
        <v>63440</v>
      </c>
      <c r="G20" s="124">
        <v>50000</v>
      </c>
    </row>
    <row r="21" ht="18" customHeight="1" spans="1:7">
      <c r="A21" s="178" t="s">
        <v>123</v>
      </c>
      <c r="B21" s="178" t="s">
        <v>124</v>
      </c>
      <c r="C21" s="124">
        <v>1047553.4</v>
      </c>
      <c r="D21" s="124">
        <v>997553.4</v>
      </c>
      <c r="E21" s="124">
        <v>934113.4</v>
      </c>
      <c r="F21" s="124">
        <v>63440</v>
      </c>
      <c r="G21" s="124">
        <v>50000</v>
      </c>
    </row>
    <row r="22" ht="18" customHeight="1" spans="1:7">
      <c r="A22" s="205" t="s">
        <v>125</v>
      </c>
      <c r="B22" s="205" t="s">
        <v>126</v>
      </c>
      <c r="C22" s="124">
        <v>997553.4</v>
      </c>
      <c r="D22" s="124">
        <v>997553.4</v>
      </c>
      <c r="E22" s="124">
        <v>934113.4</v>
      </c>
      <c r="F22" s="124">
        <v>63440</v>
      </c>
      <c r="G22" s="124"/>
    </row>
    <row r="23" ht="18" customHeight="1" spans="1:7">
      <c r="A23" s="205" t="s">
        <v>127</v>
      </c>
      <c r="B23" s="205" t="s">
        <v>128</v>
      </c>
      <c r="C23" s="124">
        <v>50000</v>
      </c>
      <c r="D23" s="124"/>
      <c r="E23" s="124"/>
      <c r="F23" s="124"/>
      <c r="G23" s="124">
        <v>50000</v>
      </c>
    </row>
    <row r="24" ht="18" customHeight="1" spans="1:7">
      <c r="A24" s="74" t="s">
        <v>129</v>
      </c>
      <c r="B24" s="74" t="s">
        <v>130</v>
      </c>
      <c r="C24" s="124">
        <v>110088</v>
      </c>
      <c r="D24" s="124">
        <v>110088</v>
      </c>
      <c r="E24" s="124">
        <v>110088</v>
      </c>
      <c r="F24" s="124"/>
      <c r="G24" s="124"/>
    </row>
    <row r="25" ht="18" customHeight="1" spans="1:7">
      <c r="A25" s="178" t="s">
        <v>131</v>
      </c>
      <c r="B25" s="178" t="s">
        <v>132</v>
      </c>
      <c r="C25" s="124">
        <v>110088</v>
      </c>
      <c r="D25" s="124">
        <v>110088</v>
      </c>
      <c r="E25" s="124">
        <v>110088</v>
      </c>
      <c r="F25" s="124"/>
      <c r="G25" s="124"/>
    </row>
    <row r="26" ht="18" customHeight="1" spans="1:7">
      <c r="A26" s="205" t="s">
        <v>133</v>
      </c>
      <c r="B26" s="205" t="s">
        <v>134</v>
      </c>
      <c r="C26" s="124">
        <v>110088</v>
      </c>
      <c r="D26" s="124">
        <v>110088</v>
      </c>
      <c r="E26" s="124">
        <v>110088</v>
      </c>
      <c r="F26" s="124"/>
      <c r="G26" s="124"/>
    </row>
    <row r="27" ht="18" customHeight="1" spans="1:7">
      <c r="A27" s="123" t="s">
        <v>173</v>
      </c>
      <c r="B27" s="206" t="s">
        <v>173</v>
      </c>
      <c r="C27" s="124">
        <v>1758155.59</v>
      </c>
      <c r="D27" s="124">
        <v>1708155.59</v>
      </c>
      <c r="E27" s="124">
        <v>1639915.59</v>
      </c>
      <c r="F27" s="124">
        <v>68240</v>
      </c>
      <c r="G27" s="124">
        <v>50000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2" sqref="F2"/>
    </sheetView>
  </sheetViews>
  <sheetFormatPr defaultColWidth="10.425" defaultRowHeight="14.25" customHeight="1" outlineLevelRow="7" outlineLevelCol="5"/>
  <cols>
    <col min="1" max="6" width="28.1416666666667" customWidth="1"/>
  </cols>
  <sheetData>
    <row r="1" customHeight="1" spans="1:6">
      <c r="A1" s="46"/>
      <c r="B1" s="46"/>
      <c r="C1" s="46"/>
      <c r="D1" s="46"/>
      <c r="E1" s="46"/>
      <c r="F1" s="46"/>
    </row>
    <row r="2" customHeight="1" spans="1:6">
      <c r="A2" s="89"/>
      <c r="B2" s="89"/>
      <c r="C2" s="89"/>
      <c r="D2" s="89"/>
      <c r="E2" s="88"/>
      <c r="F2" s="198" t="s">
        <v>174</v>
      </c>
    </row>
    <row r="3" ht="41.25" customHeight="1" spans="1:6">
      <c r="A3" s="199" t="str">
        <f>"2025"&amp;"年一般公共预算“三公”经费支出预算表"</f>
        <v>2025年一般公共预算“三公”经费支出预算表</v>
      </c>
      <c r="B3" s="89"/>
      <c r="C3" s="89"/>
      <c r="D3" s="89"/>
      <c r="E3" s="88"/>
      <c r="F3" s="89"/>
    </row>
    <row r="4" customHeight="1" spans="1:6">
      <c r="A4" s="155" t="str">
        <f>"单位名称："&amp;"昆明市东川区种子管理站"</f>
        <v>单位名称：昆明市东川区种子管理站</v>
      </c>
      <c r="B4" s="200"/>
      <c r="D4" s="89"/>
      <c r="E4" s="88"/>
      <c r="F4" s="109" t="s">
        <v>1</v>
      </c>
    </row>
    <row r="5" ht="27" customHeight="1" spans="1:6">
      <c r="A5" s="93" t="s">
        <v>175</v>
      </c>
      <c r="B5" s="93" t="s">
        <v>176</v>
      </c>
      <c r="C5" s="95" t="s">
        <v>177</v>
      </c>
      <c r="D5" s="93"/>
      <c r="E5" s="94"/>
      <c r="F5" s="93" t="s">
        <v>178</v>
      </c>
    </row>
    <row r="6" ht="28.5" customHeight="1" spans="1:6">
      <c r="A6" s="201"/>
      <c r="B6" s="97"/>
      <c r="C6" s="94" t="s">
        <v>57</v>
      </c>
      <c r="D6" s="94" t="s">
        <v>179</v>
      </c>
      <c r="E6" s="94" t="s">
        <v>180</v>
      </c>
      <c r="F6" s="96"/>
    </row>
    <row r="7" ht="17.25" customHeight="1" spans="1:6">
      <c r="A7" s="101" t="s">
        <v>82</v>
      </c>
      <c r="B7" s="101" t="s">
        <v>83</v>
      </c>
      <c r="C7" s="101" t="s">
        <v>84</v>
      </c>
      <c r="D7" s="101" t="s">
        <v>85</v>
      </c>
      <c r="E7" s="101" t="s">
        <v>86</v>
      </c>
      <c r="F7" s="101" t="s">
        <v>87</v>
      </c>
    </row>
    <row r="8" ht="17.25" customHeight="1" spans="1:6">
      <c r="A8" s="124">
        <v>13600</v>
      </c>
      <c r="B8" s="124"/>
      <c r="C8" s="124">
        <v>12000</v>
      </c>
      <c r="D8" s="124"/>
      <c r="E8" s="124">
        <v>12000</v>
      </c>
      <c r="F8" s="124">
        <v>1600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2"/>
  <sheetViews>
    <sheetView showZeros="0" workbookViewId="0">
      <pane ySplit="1" topLeftCell="A5" activePane="bottomLeft" state="frozen"/>
      <selection/>
      <selection pane="bottomLeft" activeCell="Y2" sqref="Y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customHeight="1" spans="1:25">
      <c r="A1" s="46"/>
      <c r="B1" s="46"/>
      <c r="C1" s="46"/>
      <c r="D1" s="46"/>
      <c r="E1" s="46"/>
      <c r="F1" s="46"/>
      <c r="G1" s="46"/>
      <c r="H1" s="46"/>
      <c r="I1" s="46"/>
      <c r="J1" s="46"/>
      <c r="K1" s="46"/>
      <c r="L1" s="46"/>
      <c r="M1" s="46"/>
      <c r="N1" s="46"/>
      <c r="O1" s="46"/>
      <c r="P1" s="46"/>
      <c r="Q1" s="46"/>
      <c r="R1" s="46"/>
      <c r="S1" s="46"/>
      <c r="T1" s="46"/>
      <c r="U1" s="46"/>
      <c r="V1" s="46"/>
      <c r="W1" s="46"/>
      <c r="X1" s="46"/>
      <c r="Y1" s="46"/>
    </row>
    <row r="2" ht="13.5" customHeight="1" spans="2:25">
      <c r="B2" s="179"/>
      <c r="C2" s="185"/>
      <c r="E2" s="186"/>
      <c r="F2" s="186"/>
      <c r="G2" s="186"/>
      <c r="H2" s="186"/>
      <c r="I2" s="127"/>
      <c r="J2" s="127"/>
      <c r="K2" s="127"/>
      <c r="L2" s="127"/>
      <c r="M2" s="127"/>
      <c r="N2" s="127"/>
      <c r="O2" s="127"/>
      <c r="S2" s="127"/>
      <c r="W2" s="185"/>
      <c r="Y2" s="48" t="s">
        <v>181</v>
      </c>
    </row>
    <row r="3" ht="45.75" customHeight="1" spans="1:25">
      <c r="A3" s="111" t="str">
        <f>"2025"&amp;"年部门基本支出预算表"</f>
        <v>2025年部门基本支出预算表</v>
      </c>
      <c r="B3" s="49"/>
      <c r="C3" s="111"/>
      <c r="D3" s="111"/>
      <c r="E3" s="111"/>
      <c r="F3" s="111"/>
      <c r="G3" s="111"/>
      <c r="H3" s="111"/>
      <c r="I3" s="111"/>
      <c r="J3" s="111"/>
      <c r="K3" s="111"/>
      <c r="L3" s="111"/>
      <c r="M3" s="111"/>
      <c r="N3" s="111"/>
      <c r="O3" s="111"/>
      <c r="P3" s="49"/>
      <c r="Q3" s="49"/>
      <c r="R3" s="49"/>
      <c r="S3" s="111"/>
      <c r="T3" s="111"/>
      <c r="U3" s="111"/>
      <c r="V3" s="111"/>
      <c r="W3" s="111"/>
      <c r="X3" s="111"/>
      <c r="Y3" s="111"/>
    </row>
    <row r="4" ht="18.75" customHeight="1" spans="1:25">
      <c r="A4" s="50" t="str">
        <f>"单位名称："&amp;"昆明市东川区种子管理站"</f>
        <v>单位名称：昆明市东川区种子管理站</v>
      </c>
      <c r="B4" s="51"/>
      <c r="C4" s="187"/>
      <c r="D4" s="187"/>
      <c r="E4" s="187"/>
      <c r="F4" s="187"/>
      <c r="G4" s="187"/>
      <c r="H4" s="187"/>
      <c r="I4" s="129"/>
      <c r="J4" s="129"/>
      <c r="K4" s="129"/>
      <c r="L4" s="129"/>
      <c r="M4" s="129"/>
      <c r="N4" s="129"/>
      <c r="O4" s="129"/>
      <c r="P4" s="52"/>
      <c r="Q4" s="52"/>
      <c r="R4" s="52"/>
      <c r="S4" s="129"/>
      <c r="W4" s="185"/>
      <c r="Y4" s="48" t="s">
        <v>1</v>
      </c>
    </row>
    <row r="5" ht="18" customHeight="1" spans="1:25">
      <c r="A5" s="54" t="s">
        <v>182</v>
      </c>
      <c r="B5" s="54" t="s">
        <v>183</v>
      </c>
      <c r="C5" s="54" t="s">
        <v>184</v>
      </c>
      <c r="D5" s="54" t="s">
        <v>185</v>
      </c>
      <c r="E5" s="54" t="s">
        <v>186</v>
      </c>
      <c r="F5" s="54" t="s">
        <v>187</v>
      </c>
      <c r="G5" s="54" t="s">
        <v>188</v>
      </c>
      <c r="H5" s="54" t="s">
        <v>189</v>
      </c>
      <c r="I5" s="192" t="s">
        <v>190</v>
      </c>
      <c r="J5" s="152" t="s">
        <v>190</v>
      </c>
      <c r="K5" s="152"/>
      <c r="L5" s="152"/>
      <c r="M5" s="152"/>
      <c r="N5" s="152"/>
      <c r="O5" s="152"/>
      <c r="P5" s="57"/>
      <c r="Q5" s="57"/>
      <c r="R5" s="57"/>
      <c r="S5" s="145" t="s">
        <v>61</v>
      </c>
      <c r="T5" s="152" t="s">
        <v>62</v>
      </c>
      <c r="U5" s="152"/>
      <c r="V5" s="152"/>
      <c r="W5" s="152"/>
      <c r="X5" s="152"/>
      <c r="Y5" s="125"/>
    </row>
    <row r="6" ht="18" customHeight="1" spans="1:25">
      <c r="A6" s="59"/>
      <c r="B6" s="73"/>
      <c r="C6" s="171"/>
      <c r="D6" s="59"/>
      <c r="E6" s="59"/>
      <c r="F6" s="59"/>
      <c r="G6" s="59"/>
      <c r="H6" s="59"/>
      <c r="I6" s="169" t="s">
        <v>191</v>
      </c>
      <c r="J6" s="192" t="s">
        <v>58</v>
      </c>
      <c r="K6" s="152"/>
      <c r="L6" s="152"/>
      <c r="M6" s="152"/>
      <c r="N6" s="152"/>
      <c r="O6" s="125"/>
      <c r="P6" s="56" t="s">
        <v>192</v>
      </c>
      <c r="Q6" s="57"/>
      <c r="R6" s="58"/>
      <c r="S6" s="54" t="s">
        <v>61</v>
      </c>
      <c r="T6" s="192" t="s">
        <v>62</v>
      </c>
      <c r="U6" s="145" t="s">
        <v>64</v>
      </c>
      <c r="V6" s="152" t="s">
        <v>62</v>
      </c>
      <c r="W6" s="145" t="s">
        <v>66</v>
      </c>
      <c r="X6" s="145" t="s">
        <v>67</v>
      </c>
      <c r="Y6" s="197" t="s">
        <v>68</v>
      </c>
    </row>
    <row r="7" ht="19.5" customHeight="1" spans="1:25">
      <c r="A7" s="73"/>
      <c r="B7" s="73"/>
      <c r="C7" s="73"/>
      <c r="D7" s="73"/>
      <c r="E7" s="73"/>
      <c r="F7" s="73"/>
      <c r="G7" s="73"/>
      <c r="H7" s="73"/>
      <c r="I7" s="73"/>
      <c r="J7" s="193" t="s">
        <v>193</v>
      </c>
      <c r="K7" s="54"/>
      <c r="L7" s="54" t="s">
        <v>194</v>
      </c>
      <c r="M7" s="54" t="s">
        <v>195</v>
      </c>
      <c r="N7" s="54" t="s">
        <v>196</v>
      </c>
      <c r="O7" s="54" t="s">
        <v>197</v>
      </c>
      <c r="P7" s="54" t="s">
        <v>58</v>
      </c>
      <c r="Q7" s="54" t="s">
        <v>59</v>
      </c>
      <c r="R7" s="54" t="s">
        <v>60</v>
      </c>
      <c r="S7" s="73"/>
      <c r="T7" s="54" t="s">
        <v>57</v>
      </c>
      <c r="U7" s="54" t="s">
        <v>64</v>
      </c>
      <c r="V7" s="54" t="s">
        <v>198</v>
      </c>
      <c r="W7" s="54" t="s">
        <v>66</v>
      </c>
      <c r="X7" s="54" t="s">
        <v>67</v>
      </c>
      <c r="Y7" s="54" t="s">
        <v>68</v>
      </c>
    </row>
    <row r="8" ht="37.5" customHeight="1" spans="1:25">
      <c r="A8" s="188"/>
      <c r="B8" s="64"/>
      <c r="C8" s="188"/>
      <c r="D8" s="188"/>
      <c r="E8" s="188"/>
      <c r="F8" s="188"/>
      <c r="G8" s="188"/>
      <c r="H8" s="188"/>
      <c r="I8" s="188"/>
      <c r="J8" s="194" t="s">
        <v>57</v>
      </c>
      <c r="K8" s="195" t="s">
        <v>199</v>
      </c>
      <c r="L8" s="62" t="s">
        <v>200</v>
      </c>
      <c r="M8" s="62" t="s">
        <v>195</v>
      </c>
      <c r="N8" s="62" t="s">
        <v>196</v>
      </c>
      <c r="O8" s="62" t="s">
        <v>197</v>
      </c>
      <c r="P8" s="62" t="s">
        <v>195</v>
      </c>
      <c r="Q8" s="62" t="s">
        <v>196</v>
      </c>
      <c r="R8" s="62" t="s">
        <v>197</v>
      </c>
      <c r="S8" s="62" t="s">
        <v>61</v>
      </c>
      <c r="T8" s="62" t="s">
        <v>57</v>
      </c>
      <c r="U8" s="62" t="s">
        <v>64</v>
      </c>
      <c r="V8" s="62" t="s">
        <v>198</v>
      </c>
      <c r="W8" s="62" t="s">
        <v>66</v>
      </c>
      <c r="X8" s="62" t="s">
        <v>67</v>
      </c>
      <c r="Y8" s="62" t="s">
        <v>68</v>
      </c>
    </row>
    <row r="9" customHeight="1" spans="1:25">
      <c r="A9" s="82">
        <v>1</v>
      </c>
      <c r="B9" s="82">
        <v>2</v>
      </c>
      <c r="C9" s="82">
        <v>3</v>
      </c>
      <c r="D9" s="82">
        <v>4</v>
      </c>
      <c r="E9" s="82">
        <v>5</v>
      </c>
      <c r="F9" s="82">
        <v>6</v>
      </c>
      <c r="G9" s="82">
        <v>7</v>
      </c>
      <c r="H9" s="82">
        <v>8</v>
      </c>
      <c r="I9" s="82">
        <v>9</v>
      </c>
      <c r="J9" s="82">
        <v>10</v>
      </c>
      <c r="K9" s="82">
        <v>11</v>
      </c>
      <c r="L9" s="82">
        <v>12</v>
      </c>
      <c r="M9" s="82">
        <v>13</v>
      </c>
      <c r="N9" s="82">
        <v>14</v>
      </c>
      <c r="O9" s="82">
        <v>15</v>
      </c>
      <c r="P9" s="82">
        <v>16</v>
      </c>
      <c r="Q9" s="82">
        <v>17</v>
      </c>
      <c r="R9" s="82">
        <v>18</v>
      </c>
      <c r="S9" s="82">
        <v>19</v>
      </c>
      <c r="T9" s="82">
        <v>20</v>
      </c>
      <c r="U9" s="82">
        <v>21</v>
      </c>
      <c r="V9" s="82">
        <v>22</v>
      </c>
      <c r="W9" s="82">
        <v>23</v>
      </c>
      <c r="X9" s="82">
        <v>24</v>
      </c>
      <c r="Y9" s="82">
        <v>25</v>
      </c>
    </row>
    <row r="10" ht="20.25" customHeight="1" spans="1:25">
      <c r="A10" s="189" t="s">
        <v>201</v>
      </c>
      <c r="B10" s="189" t="s">
        <v>70</v>
      </c>
      <c r="C10" s="189" t="s">
        <v>202</v>
      </c>
      <c r="D10" s="189" t="s">
        <v>203</v>
      </c>
      <c r="E10" s="189" t="s">
        <v>125</v>
      </c>
      <c r="F10" s="189" t="s">
        <v>126</v>
      </c>
      <c r="G10" s="189" t="s">
        <v>204</v>
      </c>
      <c r="H10" s="189" t="s">
        <v>205</v>
      </c>
      <c r="I10" s="124">
        <v>357252</v>
      </c>
      <c r="J10" s="124">
        <v>357252</v>
      </c>
      <c r="K10" s="124"/>
      <c r="L10" s="124"/>
      <c r="M10" s="124"/>
      <c r="N10" s="124">
        <v>357252</v>
      </c>
      <c r="O10" s="124"/>
      <c r="P10" s="124"/>
      <c r="Q10" s="124"/>
      <c r="R10" s="124"/>
      <c r="S10" s="124"/>
      <c r="T10" s="124"/>
      <c r="U10" s="124"/>
      <c r="V10" s="124"/>
      <c r="W10" s="124"/>
      <c r="X10" s="124"/>
      <c r="Y10" s="124"/>
    </row>
    <row r="11" ht="20.25" customHeight="1" spans="1:25">
      <c r="A11" s="189" t="s">
        <v>201</v>
      </c>
      <c r="B11" s="189" t="s">
        <v>70</v>
      </c>
      <c r="C11" s="189" t="s">
        <v>202</v>
      </c>
      <c r="D11" s="189" t="s">
        <v>203</v>
      </c>
      <c r="E11" s="189" t="s">
        <v>125</v>
      </c>
      <c r="F11" s="189" t="s">
        <v>126</v>
      </c>
      <c r="G11" s="189" t="s">
        <v>206</v>
      </c>
      <c r="H11" s="189" t="s">
        <v>207</v>
      </c>
      <c r="I11" s="124">
        <v>63540</v>
      </c>
      <c r="J11" s="124">
        <v>63540</v>
      </c>
      <c r="K11" s="196"/>
      <c r="L11" s="196"/>
      <c r="M11" s="196"/>
      <c r="N11" s="124">
        <v>63540</v>
      </c>
      <c r="O11" s="196"/>
      <c r="P11" s="124"/>
      <c r="Q11" s="124"/>
      <c r="R11" s="124"/>
      <c r="S11" s="124"/>
      <c r="T11" s="124"/>
      <c r="U11" s="124"/>
      <c r="V11" s="124"/>
      <c r="W11" s="124"/>
      <c r="X11" s="124"/>
      <c r="Y11" s="124"/>
    </row>
    <row r="12" ht="20.25" customHeight="1" spans="1:25">
      <c r="A12" s="189" t="s">
        <v>201</v>
      </c>
      <c r="B12" s="189" t="s">
        <v>70</v>
      </c>
      <c r="C12" s="189" t="s">
        <v>202</v>
      </c>
      <c r="D12" s="189" t="s">
        <v>203</v>
      </c>
      <c r="E12" s="189" t="s">
        <v>125</v>
      </c>
      <c r="F12" s="189" t="s">
        <v>126</v>
      </c>
      <c r="G12" s="189" t="s">
        <v>208</v>
      </c>
      <c r="H12" s="189" t="s">
        <v>209</v>
      </c>
      <c r="I12" s="124">
        <v>6044</v>
      </c>
      <c r="J12" s="124">
        <v>6044</v>
      </c>
      <c r="K12" s="196"/>
      <c r="L12" s="196"/>
      <c r="M12" s="196"/>
      <c r="N12" s="124">
        <v>6044</v>
      </c>
      <c r="O12" s="196"/>
      <c r="P12" s="124"/>
      <c r="Q12" s="124"/>
      <c r="R12" s="124"/>
      <c r="S12" s="124"/>
      <c r="T12" s="124"/>
      <c r="U12" s="124"/>
      <c r="V12" s="124"/>
      <c r="W12" s="124"/>
      <c r="X12" s="124"/>
      <c r="Y12" s="124"/>
    </row>
    <row r="13" ht="20.25" customHeight="1" spans="1:25">
      <c r="A13" s="189" t="s">
        <v>201</v>
      </c>
      <c r="B13" s="189" t="s">
        <v>70</v>
      </c>
      <c r="C13" s="189" t="s">
        <v>202</v>
      </c>
      <c r="D13" s="189" t="s">
        <v>203</v>
      </c>
      <c r="E13" s="189" t="s">
        <v>125</v>
      </c>
      <c r="F13" s="189" t="s">
        <v>126</v>
      </c>
      <c r="G13" s="189" t="s">
        <v>208</v>
      </c>
      <c r="H13" s="189" t="s">
        <v>209</v>
      </c>
      <c r="I13" s="124">
        <v>29771</v>
      </c>
      <c r="J13" s="124">
        <v>29771</v>
      </c>
      <c r="K13" s="196"/>
      <c r="L13" s="196"/>
      <c r="M13" s="196"/>
      <c r="N13" s="124">
        <v>29771</v>
      </c>
      <c r="O13" s="196"/>
      <c r="P13" s="124"/>
      <c r="Q13" s="124"/>
      <c r="R13" s="124"/>
      <c r="S13" s="124"/>
      <c r="T13" s="124"/>
      <c r="U13" s="124"/>
      <c r="V13" s="124"/>
      <c r="W13" s="124"/>
      <c r="X13" s="124"/>
      <c r="Y13" s="124"/>
    </row>
    <row r="14" ht="20.25" customHeight="1" spans="1:25">
      <c r="A14" s="189" t="s">
        <v>201</v>
      </c>
      <c r="B14" s="189" t="s">
        <v>70</v>
      </c>
      <c r="C14" s="189" t="s">
        <v>202</v>
      </c>
      <c r="D14" s="189" t="s">
        <v>203</v>
      </c>
      <c r="E14" s="189" t="s">
        <v>125</v>
      </c>
      <c r="F14" s="189" t="s">
        <v>126</v>
      </c>
      <c r="G14" s="189" t="s">
        <v>210</v>
      </c>
      <c r="H14" s="189" t="s">
        <v>211</v>
      </c>
      <c r="I14" s="124">
        <v>81300</v>
      </c>
      <c r="J14" s="124">
        <v>81300</v>
      </c>
      <c r="K14" s="196"/>
      <c r="L14" s="196"/>
      <c r="M14" s="196"/>
      <c r="N14" s="124">
        <v>81300</v>
      </c>
      <c r="O14" s="196"/>
      <c r="P14" s="124"/>
      <c r="Q14" s="124"/>
      <c r="R14" s="124"/>
      <c r="S14" s="124"/>
      <c r="T14" s="124"/>
      <c r="U14" s="124"/>
      <c r="V14" s="124"/>
      <c r="W14" s="124"/>
      <c r="X14" s="124"/>
      <c r="Y14" s="124"/>
    </row>
    <row r="15" ht="20.25" customHeight="1" spans="1:25">
      <c r="A15" s="189" t="s">
        <v>201</v>
      </c>
      <c r="B15" s="189" t="s">
        <v>70</v>
      </c>
      <c r="C15" s="189" t="s">
        <v>202</v>
      </c>
      <c r="D15" s="189" t="s">
        <v>203</v>
      </c>
      <c r="E15" s="189" t="s">
        <v>125</v>
      </c>
      <c r="F15" s="189" t="s">
        <v>126</v>
      </c>
      <c r="G15" s="189" t="s">
        <v>210</v>
      </c>
      <c r="H15" s="189" t="s">
        <v>211</v>
      </c>
      <c r="I15" s="124">
        <v>9900</v>
      </c>
      <c r="J15" s="124">
        <v>9900</v>
      </c>
      <c r="K15" s="196"/>
      <c r="L15" s="196"/>
      <c r="M15" s="196"/>
      <c r="N15" s="124">
        <v>9900</v>
      </c>
      <c r="O15" s="196"/>
      <c r="P15" s="124"/>
      <c r="Q15" s="124"/>
      <c r="R15" s="124"/>
      <c r="S15" s="124"/>
      <c r="T15" s="124"/>
      <c r="U15" s="124"/>
      <c r="V15" s="124"/>
      <c r="W15" s="124"/>
      <c r="X15" s="124"/>
      <c r="Y15" s="124"/>
    </row>
    <row r="16" ht="20.25" customHeight="1" spans="1:25">
      <c r="A16" s="189" t="s">
        <v>201</v>
      </c>
      <c r="B16" s="189" t="s">
        <v>70</v>
      </c>
      <c r="C16" s="189" t="s">
        <v>202</v>
      </c>
      <c r="D16" s="189" t="s">
        <v>203</v>
      </c>
      <c r="E16" s="189" t="s">
        <v>125</v>
      </c>
      <c r="F16" s="189" t="s">
        <v>126</v>
      </c>
      <c r="G16" s="189" t="s">
        <v>210</v>
      </c>
      <c r="H16" s="189" t="s">
        <v>211</v>
      </c>
      <c r="I16" s="124">
        <v>313488</v>
      </c>
      <c r="J16" s="124">
        <v>313488</v>
      </c>
      <c r="K16" s="196"/>
      <c r="L16" s="196"/>
      <c r="M16" s="196"/>
      <c r="N16" s="124">
        <v>313488</v>
      </c>
      <c r="O16" s="196"/>
      <c r="P16" s="124"/>
      <c r="Q16" s="124"/>
      <c r="R16" s="124"/>
      <c r="S16" s="124"/>
      <c r="T16" s="124"/>
      <c r="U16" s="124"/>
      <c r="V16" s="124"/>
      <c r="W16" s="124"/>
      <c r="X16" s="124"/>
      <c r="Y16" s="124"/>
    </row>
    <row r="17" ht="20.25" customHeight="1" spans="1:25">
      <c r="A17" s="189" t="s">
        <v>201</v>
      </c>
      <c r="B17" s="189" t="s">
        <v>70</v>
      </c>
      <c r="C17" s="189" t="s">
        <v>212</v>
      </c>
      <c r="D17" s="189" t="s">
        <v>213</v>
      </c>
      <c r="E17" s="189" t="s">
        <v>103</v>
      </c>
      <c r="F17" s="189" t="s">
        <v>104</v>
      </c>
      <c r="G17" s="189" t="s">
        <v>214</v>
      </c>
      <c r="H17" s="189" t="s">
        <v>215</v>
      </c>
      <c r="I17" s="124">
        <v>139171.2</v>
      </c>
      <c r="J17" s="124">
        <v>139171.2</v>
      </c>
      <c r="K17" s="196"/>
      <c r="L17" s="196"/>
      <c r="M17" s="196"/>
      <c r="N17" s="124">
        <v>139171.2</v>
      </c>
      <c r="O17" s="196"/>
      <c r="P17" s="124"/>
      <c r="Q17" s="124"/>
      <c r="R17" s="124"/>
      <c r="S17" s="124"/>
      <c r="T17" s="124"/>
      <c r="U17" s="124"/>
      <c r="V17" s="124"/>
      <c r="W17" s="124"/>
      <c r="X17" s="124"/>
      <c r="Y17" s="124"/>
    </row>
    <row r="18" ht="20.25" customHeight="1" spans="1:25">
      <c r="A18" s="189" t="s">
        <v>201</v>
      </c>
      <c r="B18" s="189" t="s">
        <v>70</v>
      </c>
      <c r="C18" s="189" t="s">
        <v>212</v>
      </c>
      <c r="D18" s="189" t="s">
        <v>213</v>
      </c>
      <c r="E18" s="189" t="s">
        <v>105</v>
      </c>
      <c r="F18" s="189" t="s">
        <v>106</v>
      </c>
      <c r="G18" s="189" t="s">
        <v>216</v>
      </c>
      <c r="H18" s="189" t="s">
        <v>217</v>
      </c>
      <c r="I18" s="124">
        <v>122296.55</v>
      </c>
      <c r="J18" s="124">
        <v>122296.55</v>
      </c>
      <c r="K18" s="196"/>
      <c r="L18" s="196"/>
      <c r="M18" s="196"/>
      <c r="N18" s="124">
        <v>122296.55</v>
      </c>
      <c r="O18" s="196"/>
      <c r="P18" s="124"/>
      <c r="Q18" s="124"/>
      <c r="R18" s="124"/>
      <c r="S18" s="124"/>
      <c r="T18" s="124"/>
      <c r="U18" s="124"/>
      <c r="V18" s="124"/>
      <c r="W18" s="124"/>
      <c r="X18" s="124"/>
      <c r="Y18" s="124"/>
    </row>
    <row r="19" ht="20.25" customHeight="1" spans="1:25">
      <c r="A19" s="189" t="s">
        <v>201</v>
      </c>
      <c r="B19" s="189" t="s">
        <v>70</v>
      </c>
      <c r="C19" s="189" t="s">
        <v>212</v>
      </c>
      <c r="D19" s="189" t="s">
        <v>213</v>
      </c>
      <c r="E19" s="189" t="s">
        <v>115</v>
      </c>
      <c r="F19" s="189" t="s">
        <v>116</v>
      </c>
      <c r="G19" s="189" t="s">
        <v>218</v>
      </c>
      <c r="H19" s="189" t="s">
        <v>219</v>
      </c>
      <c r="I19" s="124">
        <v>83822.04</v>
      </c>
      <c r="J19" s="124">
        <v>83822.04</v>
      </c>
      <c r="K19" s="196"/>
      <c r="L19" s="196"/>
      <c r="M19" s="196"/>
      <c r="N19" s="124">
        <v>83822.04</v>
      </c>
      <c r="O19" s="196"/>
      <c r="P19" s="124"/>
      <c r="Q19" s="124"/>
      <c r="R19" s="124"/>
      <c r="S19" s="124"/>
      <c r="T19" s="124"/>
      <c r="U19" s="124"/>
      <c r="V19" s="124"/>
      <c r="W19" s="124"/>
      <c r="X19" s="124"/>
      <c r="Y19" s="124"/>
    </row>
    <row r="20" ht="20.25" customHeight="1" spans="1:25">
      <c r="A20" s="189" t="s">
        <v>201</v>
      </c>
      <c r="B20" s="189" t="s">
        <v>70</v>
      </c>
      <c r="C20" s="189" t="s">
        <v>212</v>
      </c>
      <c r="D20" s="189" t="s">
        <v>213</v>
      </c>
      <c r="E20" s="189" t="s">
        <v>115</v>
      </c>
      <c r="F20" s="189" t="s">
        <v>116</v>
      </c>
      <c r="G20" s="189" t="s">
        <v>218</v>
      </c>
      <c r="H20" s="189" t="s">
        <v>219</v>
      </c>
      <c r="I20" s="124">
        <v>3618.02</v>
      </c>
      <c r="J20" s="124">
        <v>3618.02</v>
      </c>
      <c r="K20" s="196"/>
      <c r="L20" s="196"/>
      <c r="M20" s="196"/>
      <c r="N20" s="124">
        <v>3618.02</v>
      </c>
      <c r="O20" s="196"/>
      <c r="P20" s="124"/>
      <c r="Q20" s="124"/>
      <c r="R20" s="124"/>
      <c r="S20" s="124"/>
      <c r="T20" s="124"/>
      <c r="U20" s="124"/>
      <c r="V20" s="124"/>
      <c r="W20" s="124"/>
      <c r="X20" s="124"/>
      <c r="Y20" s="124"/>
    </row>
    <row r="21" ht="20.25" customHeight="1" spans="1:25">
      <c r="A21" s="189" t="s">
        <v>201</v>
      </c>
      <c r="B21" s="189" t="s">
        <v>70</v>
      </c>
      <c r="C21" s="189" t="s">
        <v>212</v>
      </c>
      <c r="D21" s="189" t="s">
        <v>213</v>
      </c>
      <c r="E21" s="189" t="s">
        <v>117</v>
      </c>
      <c r="F21" s="189" t="s">
        <v>118</v>
      </c>
      <c r="G21" s="189" t="s">
        <v>220</v>
      </c>
      <c r="H21" s="189" t="s">
        <v>221</v>
      </c>
      <c r="I21" s="124">
        <v>50108.04</v>
      </c>
      <c r="J21" s="124">
        <v>50108.04</v>
      </c>
      <c r="K21" s="196"/>
      <c r="L21" s="196"/>
      <c r="M21" s="196"/>
      <c r="N21" s="124">
        <v>50108.04</v>
      </c>
      <c r="O21" s="196"/>
      <c r="P21" s="124"/>
      <c r="Q21" s="124"/>
      <c r="R21" s="124"/>
      <c r="S21" s="124"/>
      <c r="T21" s="124"/>
      <c r="U21" s="124"/>
      <c r="V21" s="124"/>
      <c r="W21" s="124"/>
      <c r="X21" s="124"/>
      <c r="Y21" s="124"/>
    </row>
    <row r="22" ht="20.25" customHeight="1" spans="1:25">
      <c r="A22" s="189" t="s">
        <v>201</v>
      </c>
      <c r="B22" s="189" t="s">
        <v>70</v>
      </c>
      <c r="C22" s="189" t="s">
        <v>212</v>
      </c>
      <c r="D22" s="189" t="s">
        <v>213</v>
      </c>
      <c r="E22" s="189" t="s">
        <v>117</v>
      </c>
      <c r="F22" s="189" t="s">
        <v>118</v>
      </c>
      <c r="G22" s="189" t="s">
        <v>220</v>
      </c>
      <c r="H22" s="189" t="s">
        <v>221</v>
      </c>
      <c r="I22" s="124">
        <v>34003.06</v>
      </c>
      <c r="J22" s="124">
        <v>34003.06</v>
      </c>
      <c r="K22" s="196"/>
      <c r="L22" s="196"/>
      <c r="M22" s="196"/>
      <c r="N22" s="124">
        <v>34003.06</v>
      </c>
      <c r="O22" s="196"/>
      <c r="P22" s="124"/>
      <c r="Q22" s="124"/>
      <c r="R22" s="124"/>
      <c r="S22" s="124"/>
      <c r="T22" s="124"/>
      <c r="U22" s="124"/>
      <c r="V22" s="124"/>
      <c r="W22" s="124"/>
      <c r="X22" s="124"/>
      <c r="Y22" s="124"/>
    </row>
    <row r="23" ht="20.25" customHeight="1" spans="1:25">
      <c r="A23" s="189" t="s">
        <v>201</v>
      </c>
      <c r="B23" s="189" t="s">
        <v>70</v>
      </c>
      <c r="C23" s="189" t="s">
        <v>212</v>
      </c>
      <c r="D23" s="189" t="s">
        <v>213</v>
      </c>
      <c r="E23" s="189" t="s">
        <v>119</v>
      </c>
      <c r="F23" s="189" t="s">
        <v>120</v>
      </c>
      <c r="G23" s="189" t="s">
        <v>222</v>
      </c>
      <c r="H23" s="189" t="s">
        <v>223</v>
      </c>
      <c r="I23" s="124">
        <v>1605.28</v>
      </c>
      <c r="J23" s="124">
        <v>1605.28</v>
      </c>
      <c r="K23" s="196"/>
      <c r="L23" s="196"/>
      <c r="M23" s="196"/>
      <c r="N23" s="124">
        <v>1605.28</v>
      </c>
      <c r="O23" s="196"/>
      <c r="P23" s="124"/>
      <c r="Q23" s="124"/>
      <c r="R23" s="124"/>
      <c r="S23" s="124"/>
      <c r="T23" s="124"/>
      <c r="U23" s="124"/>
      <c r="V23" s="124"/>
      <c r="W23" s="124"/>
      <c r="X23" s="124"/>
      <c r="Y23" s="124"/>
    </row>
    <row r="24" ht="20.25" customHeight="1" spans="1:25">
      <c r="A24" s="189" t="s">
        <v>201</v>
      </c>
      <c r="B24" s="189" t="s">
        <v>70</v>
      </c>
      <c r="C24" s="189" t="s">
        <v>212</v>
      </c>
      <c r="D24" s="189" t="s">
        <v>213</v>
      </c>
      <c r="E24" s="189" t="s">
        <v>125</v>
      </c>
      <c r="F24" s="189" t="s">
        <v>126</v>
      </c>
      <c r="G24" s="189" t="s">
        <v>222</v>
      </c>
      <c r="H24" s="189" t="s">
        <v>223</v>
      </c>
      <c r="I24" s="124">
        <v>5618.4</v>
      </c>
      <c r="J24" s="124">
        <v>5618.4</v>
      </c>
      <c r="K24" s="196"/>
      <c r="L24" s="196"/>
      <c r="M24" s="196"/>
      <c r="N24" s="124">
        <v>5618.4</v>
      </c>
      <c r="O24" s="196"/>
      <c r="P24" s="124"/>
      <c r="Q24" s="124"/>
      <c r="R24" s="124"/>
      <c r="S24" s="124"/>
      <c r="T24" s="124"/>
      <c r="U24" s="124"/>
      <c r="V24" s="124"/>
      <c r="W24" s="124"/>
      <c r="X24" s="124"/>
      <c r="Y24" s="124"/>
    </row>
    <row r="25" ht="20.25" customHeight="1" spans="1:25">
      <c r="A25" s="189" t="s">
        <v>201</v>
      </c>
      <c r="B25" s="189" t="s">
        <v>70</v>
      </c>
      <c r="C25" s="189" t="s">
        <v>224</v>
      </c>
      <c r="D25" s="189" t="s">
        <v>134</v>
      </c>
      <c r="E25" s="189" t="s">
        <v>133</v>
      </c>
      <c r="F25" s="189" t="s">
        <v>134</v>
      </c>
      <c r="G25" s="189" t="s">
        <v>225</v>
      </c>
      <c r="H25" s="189" t="s">
        <v>134</v>
      </c>
      <c r="I25" s="124">
        <v>110088</v>
      </c>
      <c r="J25" s="124">
        <v>110088</v>
      </c>
      <c r="K25" s="196"/>
      <c r="L25" s="196"/>
      <c r="M25" s="196"/>
      <c r="N25" s="124">
        <v>110088</v>
      </c>
      <c r="O25" s="196"/>
      <c r="P25" s="124"/>
      <c r="Q25" s="124"/>
      <c r="R25" s="124"/>
      <c r="S25" s="124"/>
      <c r="T25" s="124"/>
      <c r="U25" s="124"/>
      <c r="V25" s="124"/>
      <c r="W25" s="124"/>
      <c r="X25" s="124"/>
      <c r="Y25" s="124"/>
    </row>
    <row r="26" ht="20.25" customHeight="1" spans="1:25">
      <c r="A26" s="189" t="s">
        <v>201</v>
      </c>
      <c r="B26" s="189" t="s">
        <v>70</v>
      </c>
      <c r="C26" s="189" t="s">
        <v>226</v>
      </c>
      <c r="D26" s="189" t="s">
        <v>227</v>
      </c>
      <c r="E26" s="189" t="s">
        <v>109</v>
      </c>
      <c r="F26" s="189" t="s">
        <v>110</v>
      </c>
      <c r="G26" s="189" t="s">
        <v>228</v>
      </c>
      <c r="H26" s="189" t="s">
        <v>227</v>
      </c>
      <c r="I26" s="124">
        <v>45890</v>
      </c>
      <c r="J26" s="124">
        <v>45890</v>
      </c>
      <c r="K26" s="196"/>
      <c r="L26" s="196"/>
      <c r="M26" s="196"/>
      <c r="N26" s="124">
        <v>45890</v>
      </c>
      <c r="O26" s="196"/>
      <c r="P26" s="124"/>
      <c r="Q26" s="124"/>
      <c r="R26" s="124"/>
      <c r="S26" s="124"/>
      <c r="T26" s="124"/>
      <c r="U26" s="124"/>
      <c r="V26" s="124"/>
      <c r="W26" s="124"/>
      <c r="X26" s="124"/>
      <c r="Y26" s="124"/>
    </row>
    <row r="27" ht="20.25" customHeight="1" spans="1:25">
      <c r="A27" s="189" t="s">
        <v>201</v>
      </c>
      <c r="B27" s="189" t="s">
        <v>70</v>
      </c>
      <c r="C27" s="189" t="s">
        <v>229</v>
      </c>
      <c r="D27" s="189" t="s">
        <v>178</v>
      </c>
      <c r="E27" s="189" t="s">
        <v>125</v>
      </c>
      <c r="F27" s="189" t="s">
        <v>126</v>
      </c>
      <c r="G27" s="189" t="s">
        <v>230</v>
      </c>
      <c r="H27" s="189" t="s">
        <v>178</v>
      </c>
      <c r="I27" s="124">
        <v>1600</v>
      </c>
      <c r="J27" s="124">
        <v>1600</v>
      </c>
      <c r="K27" s="196"/>
      <c r="L27" s="196"/>
      <c r="M27" s="196"/>
      <c r="N27" s="124">
        <v>1600</v>
      </c>
      <c r="O27" s="196"/>
      <c r="P27" s="124"/>
      <c r="Q27" s="124"/>
      <c r="R27" s="124"/>
      <c r="S27" s="124"/>
      <c r="T27" s="124"/>
      <c r="U27" s="124"/>
      <c r="V27" s="124"/>
      <c r="W27" s="124"/>
      <c r="X27" s="124"/>
      <c r="Y27" s="124"/>
    </row>
    <row r="28" ht="20.25" customHeight="1" spans="1:25">
      <c r="A28" s="189" t="s">
        <v>201</v>
      </c>
      <c r="B28" s="189" t="s">
        <v>70</v>
      </c>
      <c r="C28" s="189" t="s">
        <v>231</v>
      </c>
      <c r="D28" s="189" t="s">
        <v>232</v>
      </c>
      <c r="E28" s="189" t="s">
        <v>125</v>
      </c>
      <c r="F28" s="189" t="s">
        <v>126</v>
      </c>
      <c r="G28" s="189" t="s">
        <v>233</v>
      </c>
      <c r="H28" s="189" t="s">
        <v>232</v>
      </c>
      <c r="I28" s="124">
        <v>2400</v>
      </c>
      <c r="J28" s="124">
        <v>2400</v>
      </c>
      <c r="K28" s="196"/>
      <c r="L28" s="196"/>
      <c r="M28" s="196"/>
      <c r="N28" s="124">
        <v>2400</v>
      </c>
      <c r="O28" s="196"/>
      <c r="P28" s="124"/>
      <c r="Q28" s="124"/>
      <c r="R28" s="124"/>
      <c r="S28" s="124"/>
      <c r="T28" s="124"/>
      <c r="U28" s="124"/>
      <c r="V28" s="124"/>
      <c r="W28" s="124"/>
      <c r="X28" s="124"/>
      <c r="Y28" s="124"/>
    </row>
    <row r="29" ht="20.25" customHeight="1" spans="1:25">
      <c r="A29" s="189" t="s">
        <v>201</v>
      </c>
      <c r="B29" s="189" t="s">
        <v>70</v>
      </c>
      <c r="C29" s="189" t="s">
        <v>234</v>
      </c>
      <c r="D29" s="189" t="s">
        <v>235</v>
      </c>
      <c r="E29" s="189" t="s">
        <v>101</v>
      </c>
      <c r="F29" s="189" t="s">
        <v>102</v>
      </c>
      <c r="G29" s="189" t="s">
        <v>236</v>
      </c>
      <c r="H29" s="189" t="s">
        <v>237</v>
      </c>
      <c r="I29" s="124">
        <v>4800</v>
      </c>
      <c r="J29" s="124">
        <v>4800</v>
      </c>
      <c r="K29" s="196"/>
      <c r="L29" s="196"/>
      <c r="M29" s="196"/>
      <c r="N29" s="124">
        <v>4800</v>
      </c>
      <c r="O29" s="196"/>
      <c r="P29" s="124"/>
      <c r="Q29" s="124"/>
      <c r="R29" s="124"/>
      <c r="S29" s="124"/>
      <c r="T29" s="124"/>
      <c r="U29" s="124"/>
      <c r="V29" s="124"/>
      <c r="W29" s="124"/>
      <c r="X29" s="124"/>
      <c r="Y29" s="124"/>
    </row>
    <row r="30" ht="20.25" customHeight="1" spans="1:25">
      <c r="A30" s="189" t="s">
        <v>201</v>
      </c>
      <c r="B30" s="189" t="s">
        <v>70</v>
      </c>
      <c r="C30" s="189" t="s">
        <v>238</v>
      </c>
      <c r="D30" s="189" t="s">
        <v>239</v>
      </c>
      <c r="E30" s="189" t="s">
        <v>125</v>
      </c>
      <c r="F30" s="189" t="s">
        <v>126</v>
      </c>
      <c r="G30" s="189" t="s">
        <v>240</v>
      </c>
      <c r="H30" s="189" t="s">
        <v>241</v>
      </c>
      <c r="I30" s="124">
        <v>7200</v>
      </c>
      <c r="J30" s="124">
        <v>7200</v>
      </c>
      <c r="K30" s="196"/>
      <c r="L30" s="196"/>
      <c r="M30" s="196"/>
      <c r="N30" s="124">
        <v>7200</v>
      </c>
      <c r="O30" s="196"/>
      <c r="P30" s="124"/>
      <c r="Q30" s="124"/>
      <c r="R30" s="124"/>
      <c r="S30" s="124"/>
      <c r="T30" s="124"/>
      <c r="U30" s="124"/>
      <c r="V30" s="124"/>
      <c r="W30" s="124"/>
      <c r="X30" s="124"/>
      <c r="Y30" s="124"/>
    </row>
    <row r="31" ht="20.25" customHeight="1" spans="1:25">
      <c r="A31" s="189" t="s">
        <v>201</v>
      </c>
      <c r="B31" s="189" t="s">
        <v>70</v>
      </c>
      <c r="C31" s="189" t="s">
        <v>238</v>
      </c>
      <c r="D31" s="189" t="s">
        <v>239</v>
      </c>
      <c r="E31" s="189" t="s">
        <v>125</v>
      </c>
      <c r="F31" s="189" t="s">
        <v>126</v>
      </c>
      <c r="G31" s="189" t="s">
        <v>242</v>
      </c>
      <c r="H31" s="189" t="s">
        <v>243</v>
      </c>
      <c r="I31" s="124">
        <v>1600</v>
      </c>
      <c r="J31" s="124">
        <v>1600</v>
      </c>
      <c r="K31" s="196"/>
      <c r="L31" s="196"/>
      <c r="M31" s="196"/>
      <c r="N31" s="124">
        <v>1600</v>
      </c>
      <c r="O31" s="196"/>
      <c r="P31" s="124"/>
      <c r="Q31" s="124"/>
      <c r="R31" s="124"/>
      <c r="S31" s="124"/>
      <c r="T31" s="124"/>
      <c r="U31" s="124"/>
      <c r="V31" s="124"/>
      <c r="W31" s="124"/>
      <c r="X31" s="124"/>
      <c r="Y31" s="124"/>
    </row>
    <row r="32" ht="20.25" customHeight="1" spans="1:25">
      <c r="A32" s="189" t="s">
        <v>201</v>
      </c>
      <c r="B32" s="189" t="s">
        <v>70</v>
      </c>
      <c r="C32" s="189" t="s">
        <v>238</v>
      </c>
      <c r="D32" s="189" t="s">
        <v>239</v>
      </c>
      <c r="E32" s="189" t="s">
        <v>125</v>
      </c>
      <c r="F32" s="189" t="s">
        <v>126</v>
      </c>
      <c r="G32" s="189" t="s">
        <v>244</v>
      </c>
      <c r="H32" s="189" t="s">
        <v>245</v>
      </c>
      <c r="I32" s="124">
        <v>1600</v>
      </c>
      <c r="J32" s="124">
        <v>1600</v>
      </c>
      <c r="K32" s="196"/>
      <c r="L32" s="196"/>
      <c r="M32" s="196"/>
      <c r="N32" s="124">
        <v>1600</v>
      </c>
      <c r="O32" s="196"/>
      <c r="P32" s="124"/>
      <c r="Q32" s="124"/>
      <c r="R32" s="124"/>
      <c r="S32" s="124"/>
      <c r="T32" s="124"/>
      <c r="U32" s="124"/>
      <c r="V32" s="124"/>
      <c r="W32" s="124"/>
      <c r="X32" s="124"/>
      <c r="Y32" s="124"/>
    </row>
    <row r="33" ht="20.25" customHeight="1" spans="1:25">
      <c r="A33" s="189" t="s">
        <v>201</v>
      </c>
      <c r="B33" s="189" t="s">
        <v>70</v>
      </c>
      <c r="C33" s="189" t="s">
        <v>238</v>
      </c>
      <c r="D33" s="189" t="s">
        <v>239</v>
      </c>
      <c r="E33" s="189" t="s">
        <v>125</v>
      </c>
      <c r="F33" s="189" t="s">
        <v>126</v>
      </c>
      <c r="G33" s="189" t="s">
        <v>246</v>
      </c>
      <c r="H33" s="189" t="s">
        <v>247</v>
      </c>
      <c r="I33" s="124">
        <v>5600</v>
      </c>
      <c r="J33" s="124">
        <v>5600</v>
      </c>
      <c r="K33" s="196"/>
      <c r="L33" s="196"/>
      <c r="M33" s="196"/>
      <c r="N33" s="124">
        <v>5600</v>
      </c>
      <c r="O33" s="196"/>
      <c r="P33" s="124"/>
      <c r="Q33" s="124"/>
      <c r="R33" s="124"/>
      <c r="S33" s="124"/>
      <c r="T33" s="124"/>
      <c r="U33" s="124"/>
      <c r="V33" s="124"/>
      <c r="W33" s="124"/>
      <c r="X33" s="124"/>
      <c r="Y33" s="124"/>
    </row>
    <row r="34" ht="20.25" customHeight="1" spans="1:25">
      <c r="A34" s="189" t="s">
        <v>201</v>
      </c>
      <c r="B34" s="189" t="s">
        <v>70</v>
      </c>
      <c r="C34" s="189" t="s">
        <v>238</v>
      </c>
      <c r="D34" s="189" t="s">
        <v>239</v>
      </c>
      <c r="E34" s="189" t="s">
        <v>125</v>
      </c>
      <c r="F34" s="189" t="s">
        <v>126</v>
      </c>
      <c r="G34" s="189" t="s">
        <v>248</v>
      </c>
      <c r="H34" s="189" t="s">
        <v>249</v>
      </c>
      <c r="I34" s="124">
        <v>10240</v>
      </c>
      <c r="J34" s="124">
        <v>10240</v>
      </c>
      <c r="K34" s="196"/>
      <c r="L34" s="196"/>
      <c r="M34" s="196"/>
      <c r="N34" s="124">
        <v>10240</v>
      </c>
      <c r="O34" s="196"/>
      <c r="P34" s="124"/>
      <c r="Q34" s="124"/>
      <c r="R34" s="124"/>
      <c r="S34" s="124"/>
      <c r="T34" s="124"/>
      <c r="U34" s="124"/>
      <c r="V34" s="124"/>
      <c r="W34" s="124"/>
      <c r="X34" s="124"/>
      <c r="Y34" s="124"/>
    </row>
    <row r="35" ht="20.25" customHeight="1" spans="1:25">
      <c r="A35" s="189" t="s">
        <v>201</v>
      </c>
      <c r="B35" s="189" t="s">
        <v>70</v>
      </c>
      <c r="C35" s="189" t="s">
        <v>238</v>
      </c>
      <c r="D35" s="189" t="s">
        <v>239</v>
      </c>
      <c r="E35" s="189" t="s">
        <v>125</v>
      </c>
      <c r="F35" s="189" t="s">
        <v>126</v>
      </c>
      <c r="G35" s="189" t="s">
        <v>250</v>
      </c>
      <c r="H35" s="189" t="s">
        <v>251</v>
      </c>
      <c r="I35" s="124">
        <v>1200</v>
      </c>
      <c r="J35" s="124">
        <v>1200</v>
      </c>
      <c r="K35" s="196"/>
      <c r="L35" s="196"/>
      <c r="M35" s="196"/>
      <c r="N35" s="124">
        <v>1200</v>
      </c>
      <c r="O35" s="196"/>
      <c r="P35" s="124"/>
      <c r="Q35" s="124"/>
      <c r="R35" s="124"/>
      <c r="S35" s="124"/>
      <c r="T35" s="124"/>
      <c r="U35" s="124"/>
      <c r="V35" s="124"/>
      <c r="W35" s="124"/>
      <c r="X35" s="124"/>
      <c r="Y35" s="124"/>
    </row>
    <row r="36" ht="20.25" customHeight="1" spans="1:25">
      <c r="A36" s="189" t="s">
        <v>201</v>
      </c>
      <c r="B36" s="189" t="s">
        <v>70</v>
      </c>
      <c r="C36" s="189" t="s">
        <v>238</v>
      </c>
      <c r="D36" s="189" t="s">
        <v>239</v>
      </c>
      <c r="E36" s="189" t="s">
        <v>125</v>
      </c>
      <c r="F36" s="189" t="s">
        <v>126</v>
      </c>
      <c r="G36" s="189" t="s">
        <v>252</v>
      </c>
      <c r="H36" s="189" t="s">
        <v>253</v>
      </c>
      <c r="I36" s="124">
        <v>400</v>
      </c>
      <c r="J36" s="124">
        <v>400</v>
      </c>
      <c r="K36" s="196"/>
      <c r="L36" s="196"/>
      <c r="M36" s="196"/>
      <c r="N36" s="124">
        <v>400</v>
      </c>
      <c r="O36" s="196"/>
      <c r="P36" s="124"/>
      <c r="Q36" s="124"/>
      <c r="R36" s="124"/>
      <c r="S36" s="124"/>
      <c r="T36" s="124"/>
      <c r="U36" s="124"/>
      <c r="V36" s="124"/>
      <c r="W36" s="124"/>
      <c r="X36" s="124"/>
      <c r="Y36" s="124"/>
    </row>
    <row r="37" ht="20.25" customHeight="1" spans="1:25">
      <c r="A37" s="189" t="s">
        <v>201</v>
      </c>
      <c r="B37" s="189" t="s">
        <v>70</v>
      </c>
      <c r="C37" s="189" t="s">
        <v>238</v>
      </c>
      <c r="D37" s="189" t="s">
        <v>239</v>
      </c>
      <c r="E37" s="189" t="s">
        <v>125</v>
      </c>
      <c r="F37" s="189" t="s">
        <v>126</v>
      </c>
      <c r="G37" s="189" t="s">
        <v>254</v>
      </c>
      <c r="H37" s="189" t="s">
        <v>255</v>
      </c>
      <c r="I37" s="124">
        <v>400</v>
      </c>
      <c r="J37" s="124">
        <v>400</v>
      </c>
      <c r="K37" s="196"/>
      <c r="L37" s="196"/>
      <c r="M37" s="196"/>
      <c r="N37" s="124">
        <v>400</v>
      </c>
      <c r="O37" s="196"/>
      <c r="P37" s="124"/>
      <c r="Q37" s="124"/>
      <c r="R37" s="124"/>
      <c r="S37" s="124"/>
      <c r="T37" s="124"/>
      <c r="U37" s="124"/>
      <c r="V37" s="124"/>
      <c r="W37" s="124"/>
      <c r="X37" s="124"/>
      <c r="Y37" s="124"/>
    </row>
    <row r="38" ht="20.25" customHeight="1" spans="1:25">
      <c r="A38" s="189" t="s">
        <v>201</v>
      </c>
      <c r="B38" s="189" t="s">
        <v>70</v>
      </c>
      <c r="C38" s="189" t="s">
        <v>238</v>
      </c>
      <c r="D38" s="189" t="s">
        <v>239</v>
      </c>
      <c r="E38" s="189" t="s">
        <v>125</v>
      </c>
      <c r="F38" s="189" t="s">
        <v>126</v>
      </c>
      <c r="G38" s="189" t="s">
        <v>256</v>
      </c>
      <c r="H38" s="189" t="s">
        <v>257</v>
      </c>
      <c r="I38" s="124">
        <v>19200</v>
      </c>
      <c r="J38" s="124">
        <v>19200</v>
      </c>
      <c r="K38" s="196"/>
      <c r="L38" s="196"/>
      <c r="M38" s="196"/>
      <c r="N38" s="124">
        <v>19200</v>
      </c>
      <c r="O38" s="196"/>
      <c r="P38" s="124"/>
      <c r="Q38" s="124"/>
      <c r="R38" s="124"/>
      <c r="S38" s="124"/>
      <c r="T38" s="124"/>
      <c r="U38" s="124"/>
      <c r="V38" s="124"/>
      <c r="W38" s="124"/>
      <c r="X38" s="124"/>
      <c r="Y38" s="124"/>
    </row>
    <row r="39" ht="20.25" customHeight="1" spans="1:25">
      <c r="A39" s="189" t="s">
        <v>201</v>
      </c>
      <c r="B39" s="189" t="s">
        <v>70</v>
      </c>
      <c r="C39" s="189" t="s">
        <v>258</v>
      </c>
      <c r="D39" s="189" t="s">
        <v>259</v>
      </c>
      <c r="E39" s="189" t="s">
        <v>101</v>
      </c>
      <c r="F39" s="189" t="s">
        <v>102</v>
      </c>
      <c r="G39" s="189" t="s">
        <v>260</v>
      </c>
      <c r="H39" s="189" t="s">
        <v>261</v>
      </c>
      <c r="I39" s="124">
        <v>115200</v>
      </c>
      <c r="J39" s="124">
        <v>115200</v>
      </c>
      <c r="K39" s="196"/>
      <c r="L39" s="196"/>
      <c r="M39" s="196"/>
      <c r="N39" s="124">
        <v>115200</v>
      </c>
      <c r="O39" s="196"/>
      <c r="P39" s="124"/>
      <c r="Q39" s="124"/>
      <c r="R39" s="124"/>
      <c r="S39" s="124"/>
      <c r="T39" s="124"/>
      <c r="U39" s="124"/>
      <c r="V39" s="124"/>
      <c r="W39" s="124"/>
      <c r="X39" s="124"/>
      <c r="Y39" s="124"/>
    </row>
    <row r="40" ht="20.25" customHeight="1" spans="1:25">
      <c r="A40" s="189" t="s">
        <v>201</v>
      </c>
      <c r="B40" s="189" t="s">
        <v>70</v>
      </c>
      <c r="C40" s="189" t="s">
        <v>262</v>
      </c>
      <c r="D40" s="189" t="s">
        <v>263</v>
      </c>
      <c r="E40" s="189" t="s">
        <v>125</v>
      </c>
      <c r="F40" s="189" t="s">
        <v>126</v>
      </c>
      <c r="G40" s="189" t="s">
        <v>210</v>
      </c>
      <c r="H40" s="189" t="s">
        <v>211</v>
      </c>
      <c r="I40" s="124">
        <v>67200</v>
      </c>
      <c r="J40" s="124">
        <v>67200</v>
      </c>
      <c r="K40" s="196"/>
      <c r="L40" s="196"/>
      <c r="M40" s="196"/>
      <c r="N40" s="124">
        <v>67200</v>
      </c>
      <c r="O40" s="196"/>
      <c r="P40" s="124"/>
      <c r="Q40" s="124"/>
      <c r="R40" s="124"/>
      <c r="S40" s="124"/>
      <c r="T40" s="124"/>
      <c r="U40" s="124"/>
      <c r="V40" s="124"/>
      <c r="W40" s="124"/>
      <c r="X40" s="124"/>
      <c r="Y40" s="124"/>
    </row>
    <row r="41" ht="20.25" customHeight="1" spans="1:25">
      <c r="A41" s="189" t="s">
        <v>201</v>
      </c>
      <c r="B41" s="189" t="s">
        <v>70</v>
      </c>
      <c r="C41" s="189" t="s">
        <v>264</v>
      </c>
      <c r="D41" s="189" t="s">
        <v>265</v>
      </c>
      <c r="E41" s="189" t="s">
        <v>125</v>
      </c>
      <c r="F41" s="189" t="s">
        <v>126</v>
      </c>
      <c r="G41" s="189" t="s">
        <v>266</v>
      </c>
      <c r="H41" s="189" t="s">
        <v>267</v>
      </c>
      <c r="I41" s="124">
        <v>12000</v>
      </c>
      <c r="J41" s="124">
        <v>12000</v>
      </c>
      <c r="K41" s="196"/>
      <c r="L41" s="196"/>
      <c r="M41" s="196"/>
      <c r="N41" s="124">
        <v>12000</v>
      </c>
      <c r="O41" s="196"/>
      <c r="P41" s="124"/>
      <c r="Q41" s="124"/>
      <c r="R41" s="124"/>
      <c r="S41" s="124"/>
      <c r="T41" s="124"/>
      <c r="U41" s="124"/>
      <c r="V41" s="124"/>
      <c r="W41" s="124"/>
      <c r="X41" s="124"/>
      <c r="Y41" s="124"/>
    </row>
    <row r="42" ht="17.25" customHeight="1" spans="1:25">
      <c r="A42" s="77" t="s">
        <v>173</v>
      </c>
      <c r="B42" s="78"/>
      <c r="C42" s="190"/>
      <c r="D42" s="190"/>
      <c r="E42" s="190"/>
      <c r="F42" s="190"/>
      <c r="G42" s="190"/>
      <c r="H42" s="191"/>
      <c r="I42" s="124">
        <v>1708155.59</v>
      </c>
      <c r="J42" s="124">
        <v>1708155.59</v>
      </c>
      <c r="K42" s="124"/>
      <c r="L42" s="124"/>
      <c r="M42" s="124"/>
      <c r="N42" s="124">
        <v>1708155.59</v>
      </c>
      <c r="O42" s="124"/>
      <c r="P42" s="124"/>
      <c r="Q42" s="124"/>
      <c r="R42" s="124"/>
      <c r="S42" s="124"/>
      <c r="T42" s="124"/>
      <c r="U42" s="124"/>
      <c r="V42" s="124"/>
      <c r="W42" s="124"/>
      <c r="X42" s="124"/>
      <c r="Y42" s="124"/>
    </row>
  </sheetData>
  <mergeCells count="31">
    <mergeCell ref="A3:Y3"/>
    <mergeCell ref="A4:H4"/>
    <mergeCell ref="I5:Y5"/>
    <mergeCell ref="J6:O6"/>
    <mergeCell ref="P6:R6"/>
    <mergeCell ref="T6:Y6"/>
    <mergeCell ref="J7:K7"/>
    <mergeCell ref="A42:H42"/>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pane ySplit="1" topLeftCell="A2" activePane="bottomLeft" state="frozen"/>
      <selection/>
      <selection pane="bottomLeft" activeCell="W2" sqref="W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46"/>
      <c r="B1" s="46"/>
      <c r="C1" s="46"/>
      <c r="D1" s="46"/>
      <c r="E1" s="46"/>
      <c r="F1" s="46"/>
      <c r="G1" s="46"/>
      <c r="H1" s="46"/>
      <c r="I1" s="46"/>
      <c r="J1" s="46"/>
      <c r="K1" s="46"/>
      <c r="L1" s="46"/>
      <c r="M1" s="46"/>
      <c r="N1" s="46"/>
      <c r="O1" s="46"/>
      <c r="P1" s="46"/>
      <c r="Q1" s="46"/>
      <c r="R1" s="46"/>
      <c r="S1" s="46"/>
      <c r="T1" s="46"/>
      <c r="U1" s="46"/>
      <c r="V1" s="46"/>
      <c r="W1" s="46"/>
    </row>
    <row r="2" ht="13.5" customHeight="1" spans="2:23">
      <c r="B2" s="179"/>
      <c r="E2" s="47"/>
      <c r="F2" s="47"/>
      <c r="G2" s="47"/>
      <c r="H2" s="47"/>
      <c r="U2" s="179"/>
      <c r="W2" s="184" t="s">
        <v>268</v>
      </c>
    </row>
    <row r="3" ht="46.5" customHeight="1" spans="1:23">
      <c r="A3" s="49" t="str">
        <f>"2025"&amp;"年部门项目支出预算表"</f>
        <v>2025年部门项目支出预算表</v>
      </c>
      <c r="B3" s="49"/>
      <c r="C3" s="49"/>
      <c r="D3" s="49"/>
      <c r="E3" s="49"/>
      <c r="F3" s="49"/>
      <c r="G3" s="49"/>
      <c r="H3" s="49"/>
      <c r="I3" s="49"/>
      <c r="J3" s="49"/>
      <c r="K3" s="49"/>
      <c r="L3" s="49"/>
      <c r="M3" s="49"/>
      <c r="N3" s="49"/>
      <c r="O3" s="49"/>
      <c r="P3" s="49"/>
      <c r="Q3" s="49"/>
      <c r="R3" s="49"/>
      <c r="S3" s="49"/>
      <c r="T3" s="49"/>
      <c r="U3" s="49"/>
      <c r="V3" s="49"/>
      <c r="W3" s="49"/>
    </row>
    <row r="4" ht="13.5" customHeight="1" spans="1:23">
      <c r="A4" s="50" t="str">
        <f>"单位名称："&amp;"昆明市东川区种子管理站"</f>
        <v>单位名称：昆明市东川区种子管理站</v>
      </c>
      <c r="B4" s="51"/>
      <c r="C4" s="51"/>
      <c r="D4" s="51"/>
      <c r="E4" s="51"/>
      <c r="F4" s="51"/>
      <c r="G4" s="51"/>
      <c r="H4" s="51"/>
      <c r="I4" s="52"/>
      <c r="J4" s="52"/>
      <c r="K4" s="52"/>
      <c r="L4" s="52"/>
      <c r="M4" s="52"/>
      <c r="N4" s="52"/>
      <c r="O4" s="52"/>
      <c r="P4" s="52"/>
      <c r="Q4" s="52"/>
      <c r="U4" s="179"/>
      <c r="W4" s="162" t="s">
        <v>1</v>
      </c>
    </row>
    <row r="5" ht="21.75" customHeight="1" spans="1:23">
      <c r="A5" s="54" t="s">
        <v>269</v>
      </c>
      <c r="B5" s="55" t="s">
        <v>184</v>
      </c>
      <c r="C5" s="54" t="s">
        <v>185</v>
      </c>
      <c r="D5" s="54" t="s">
        <v>270</v>
      </c>
      <c r="E5" s="55" t="s">
        <v>186</v>
      </c>
      <c r="F5" s="55" t="s">
        <v>187</v>
      </c>
      <c r="G5" s="55" t="s">
        <v>271</v>
      </c>
      <c r="H5" s="55" t="s">
        <v>272</v>
      </c>
      <c r="I5" s="72" t="s">
        <v>55</v>
      </c>
      <c r="J5" s="56" t="s">
        <v>273</v>
      </c>
      <c r="K5" s="57"/>
      <c r="L5" s="57"/>
      <c r="M5" s="58"/>
      <c r="N5" s="56" t="s">
        <v>192</v>
      </c>
      <c r="O5" s="57"/>
      <c r="P5" s="58"/>
      <c r="Q5" s="55" t="s">
        <v>61</v>
      </c>
      <c r="R5" s="56" t="s">
        <v>62</v>
      </c>
      <c r="S5" s="57"/>
      <c r="T5" s="57"/>
      <c r="U5" s="57"/>
      <c r="V5" s="57"/>
      <c r="W5" s="58"/>
    </row>
    <row r="6" ht="21.75" customHeight="1" spans="1:23">
      <c r="A6" s="59"/>
      <c r="B6" s="73"/>
      <c r="C6" s="59"/>
      <c r="D6" s="59"/>
      <c r="E6" s="60"/>
      <c r="F6" s="60"/>
      <c r="G6" s="60"/>
      <c r="H6" s="60"/>
      <c r="I6" s="73"/>
      <c r="J6" s="180" t="s">
        <v>58</v>
      </c>
      <c r="K6" s="181"/>
      <c r="L6" s="55" t="s">
        <v>59</v>
      </c>
      <c r="M6" s="55" t="s">
        <v>60</v>
      </c>
      <c r="N6" s="55" t="s">
        <v>58</v>
      </c>
      <c r="O6" s="55" t="s">
        <v>59</v>
      </c>
      <c r="P6" s="55" t="s">
        <v>60</v>
      </c>
      <c r="Q6" s="60"/>
      <c r="R6" s="55" t="s">
        <v>57</v>
      </c>
      <c r="S6" s="55" t="s">
        <v>64</v>
      </c>
      <c r="T6" s="55" t="s">
        <v>198</v>
      </c>
      <c r="U6" s="55" t="s">
        <v>66</v>
      </c>
      <c r="V6" s="55" t="s">
        <v>67</v>
      </c>
      <c r="W6" s="55" t="s">
        <v>68</v>
      </c>
    </row>
    <row r="7" ht="21" customHeight="1" spans="1:23">
      <c r="A7" s="73"/>
      <c r="B7" s="73"/>
      <c r="C7" s="73"/>
      <c r="D7" s="73"/>
      <c r="E7" s="73"/>
      <c r="F7" s="73"/>
      <c r="G7" s="73"/>
      <c r="H7" s="73"/>
      <c r="I7" s="73"/>
      <c r="J7" s="182" t="s">
        <v>57</v>
      </c>
      <c r="K7" s="183"/>
      <c r="L7" s="73"/>
      <c r="M7" s="73"/>
      <c r="N7" s="73"/>
      <c r="O7" s="73"/>
      <c r="P7" s="73"/>
      <c r="Q7" s="73"/>
      <c r="R7" s="73"/>
      <c r="S7" s="73"/>
      <c r="T7" s="73"/>
      <c r="U7" s="73"/>
      <c r="V7" s="73"/>
      <c r="W7" s="73"/>
    </row>
    <row r="8" ht="39.75" customHeight="1" spans="1:23">
      <c r="A8" s="62"/>
      <c r="B8" s="64"/>
      <c r="C8" s="62"/>
      <c r="D8" s="62"/>
      <c r="E8" s="63"/>
      <c r="F8" s="63"/>
      <c r="G8" s="63"/>
      <c r="H8" s="63"/>
      <c r="I8" s="64"/>
      <c r="J8" s="112" t="s">
        <v>57</v>
      </c>
      <c r="K8" s="112" t="s">
        <v>274</v>
      </c>
      <c r="L8" s="63"/>
      <c r="M8" s="63"/>
      <c r="N8" s="63"/>
      <c r="O8" s="63"/>
      <c r="P8" s="63"/>
      <c r="Q8" s="63"/>
      <c r="R8" s="63"/>
      <c r="S8" s="63"/>
      <c r="T8" s="63"/>
      <c r="U8" s="64"/>
      <c r="V8" s="63"/>
      <c r="W8" s="63"/>
    </row>
    <row r="9" ht="15" customHeight="1" spans="1:23">
      <c r="A9" s="65">
        <v>1</v>
      </c>
      <c r="B9" s="65">
        <v>2</v>
      </c>
      <c r="C9" s="65">
        <v>3</v>
      </c>
      <c r="D9" s="65">
        <v>4</v>
      </c>
      <c r="E9" s="65">
        <v>5</v>
      </c>
      <c r="F9" s="65">
        <v>6</v>
      </c>
      <c r="G9" s="65">
        <v>7</v>
      </c>
      <c r="H9" s="65">
        <v>8</v>
      </c>
      <c r="I9" s="65">
        <v>9</v>
      </c>
      <c r="J9" s="65">
        <v>10</v>
      </c>
      <c r="K9" s="65">
        <v>11</v>
      </c>
      <c r="L9" s="82">
        <v>12</v>
      </c>
      <c r="M9" s="82">
        <v>13</v>
      </c>
      <c r="N9" s="82">
        <v>14</v>
      </c>
      <c r="O9" s="82">
        <v>15</v>
      </c>
      <c r="P9" s="82">
        <v>16</v>
      </c>
      <c r="Q9" s="82">
        <v>17</v>
      </c>
      <c r="R9" s="82">
        <v>18</v>
      </c>
      <c r="S9" s="82">
        <v>19</v>
      </c>
      <c r="T9" s="82">
        <v>20</v>
      </c>
      <c r="U9" s="65">
        <v>21</v>
      </c>
      <c r="V9" s="82">
        <v>22</v>
      </c>
      <c r="W9" s="65">
        <v>23</v>
      </c>
    </row>
    <row r="10" ht="21.75" customHeight="1" spans="1:23">
      <c r="A10" s="114" t="s">
        <v>275</v>
      </c>
      <c r="B10" s="114" t="s">
        <v>276</v>
      </c>
      <c r="C10" s="114" t="s">
        <v>277</v>
      </c>
      <c r="D10" s="114" t="s">
        <v>70</v>
      </c>
      <c r="E10" s="114" t="s">
        <v>127</v>
      </c>
      <c r="F10" s="114" t="s">
        <v>128</v>
      </c>
      <c r="G10" s="114" t="s">
        <v>278</v>
      </c>
      <c r="H10" s="114" t="s">
        <v>279</v>
      </c>
      <c r="I10" s="124">
        <v>50000</v>
      </c>
      <c r="J10" s="124">
        <v>50000</v>
      </c>
      <c r="K10" s="124">
        <v>50000</v>
      </c>
      <c r="L10" s="124"/>
      <c r="M10" s="124"/>
      <c r="N10" s="124"/>
      <c r="O10" s="124"/>
      <c r="P10" s="124"/>
      <c r="Q10" s="124"/>
      <c r="R10" s="124"/>
      <c r="S10" s="124"/>
      <c r="T10" s="124"/>
      <c r="U10" s="124"/>
      <c r="V10" s="124"/>
      <c r="W10" s="124"/>
    </row>
    <row r="11" ht="18.75" customHeight="1" spans="1:23">
      <c r="A11" s="77" t="s">
        <v>173</v>
      </c>
      <c r="B11" s="78"/>
      <c r="C11" s="78"/>
      <c r="D11" s="78"/>
      <c r="E11" s="78"/>
      <c r="F11" s="78"/>
      <c r="G11" s="78"/>
      <c r="H11" s="79"/>
      <c r="I11" s="124">
        <v>50000</v>
      </c>
      <c r="J11" s="124">
        <v>50000</v>
      </c>
      <c r="K11" s="124">
        <v>50000</v>
      </c>
      <c r="L11" s="124"/>
      <c r="M11" s="124"/>
      <c r="N11" s="124"/>
      <c r="O11" s="124"/>
      <c r="P11" s="124"/>
      <c r="Q11" s="124"/>
      <c r="R11" s="124"/>
      <c r="S11" s="124"/>
      <c r="T11" s="124"/>
      <c r="U11" s="124"/>
      <c r="V11" s="124"/>
      <c r="W11" s="124"/>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topLeftCell="B1" workbookViewId="0">
      <pane ySplit="1" topLeftCell="A2" activePane="bottomLeft" state="frozen"/>
      <selection/>
      <selection pane="bottomLeft" activeCell="J2" sqref="J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6"/>
      <c r="B1" s="46"/>
      <c r="C1" s="46"/>
      <c r="D1" s="46"/>
      <c r="E1" s="46"/>
      <c r="F1" s="46"/>
      <c r="G1" s="46"/>
      <c r="H1" s="46"/>
      <c r="I1" s="46"/>
      <c r="J1" s="46"/>
    </row>
    <row r="2" ht="18" customHeight="1" spans="10:10">
      <c r="J2" s="48" t="s">
        <v>280</v>
      </c>
    </row>
    <row r="3" ht="39.75" customHeight="1" spans="1:10">
      <c r="A3" s="110" t="str">
        <f>"2025"&amp;"年部门项目支出绩效目标表"</f>
        <v>2025年部门项目支出绩效目标表</v>
      </c>
      <c r="B3" s="49"/>
      <c r="C3" s="49"/>
      <c r="D3" s="49"/>
      <c r="E3" s="49"/>
      <c r="F3" s="111"/>
      <c r="G3" s="49"/>
      <c r="H3" s="111"/>
      <c r="I3" s="111"/>
      <c r="J3" s="49"/>
    </row>
    <row r="4" ht="17.25" customHeight="1" spans="1:1">
      <c r="A4" s="50" t="str">
        <f>"单位名称："&amp;"昆明市东川区种子管理站"</f>
        <v>单位名称：昆明市东川区种子管理站</v>
      </c>
    </row>
    <row r="5" ht="44.25" customHeight="1" spans="1:10">
      <c r="A5" s="112" t="s">
        <v>185</v>
      </c>
      <c r="B5" s="112" t="s">
        <v>281</v>
      </c>
      <c r="C5" s="112" t="s">
        <v>282</v>
      </c>
      <c r="D5" s="112" t="s">
        <v>283</v>
      </c>
      <c r="E5" s="112" t="s">
        <v>284</v>
      </c>
      <c r="F5" s="113" t="s">
        <v>285</v>
      </c>
      <c r="G5" s="112" t="s">
        <v>286</v>
      </c>
      <c r="H5" s="113" t="s">
        <v>287</v>
      </c>
      <c r="I5" s="113" t="s">
        <v>288</v>
      </c>
      <c r="J5" s="112" t="s">
        <v>289</v>
      </c>
    </row>
    <row r="6" ht="18.75" customHeight="1" spans="1:10">
      <c r="A6" s="177">
        <v>1</v>
      </c>
      <c r="B6" s="177">
        <v>2</v>
      </c>
      <c r="C6" s="177">
        <v>3</v>
      </c>
      <c r="D6" s="177">
        <v>4</v>
      </c>
      <c r="E6" s="177">
        <v>5</v>
      </c>
      <c r="F6" s="82">
        <v>6</v>
      </c>
      <c r="G6" s="177">
        <v>7</v>
      </c>
      <c r="H6" s="82">
        <v>8</v>
      </c>
      <c r="I6" s="82">
        <v>9</v>
      </c>
      <c r="J6" s="177">
        <v>10</v>
      </c>
    </row>
    <row r="7" ht="42" customHeight="1" spans="1:10">
      <c r="A7" s="74" t="s">
        <v>70</v>
      </c>
      <c r="B7" s="114"/>
      <c r="C7" s="114"/>
      <c r="D7" s="114"/>
      <c r="E7" s="100"/>
      <c r="F7" s="115"/>
      <c r="G7" s="100"/>
      <c r="H7" s="115"/>
      <c r="I7" s="115"/>
      <c r="J7" s="100"/>
    </row>
    <row r="8" ht="42" customHeight="1" spans="1:10">
      <c r="A8" s="178" t="s">
        <v>277</v>
      </c>
      <c r="B8" s="66" t="s">
        <v>290</v>
      </c>
      <c r="C8" s="66" t="s">
        <v>291</v>
      </c>
      <c r="D8" s="66" t="s">
        <v>292</v>
      </c>
      <c r="E8" s="74" t="s">
        <v>293</v>
      </c>
      <c r="F8" s="66" t="s">
        <v>294</v>
      </c>
      <c r="G8" s="74" t="s">
        <v>295</v>
      </c>
      <c r="H8" s="66" t="s">
        <v>296</v>
      </c>
      <c r="I8" s="66" t="s">
        <v>297</v>
      </c>
      <c r="J8" s="74" t="s">
        <v>298</v>
      </c>
    </row>
    <row r="9" ht="42" customHeight="1" spans="1:10">
      <c r="A9" s="178" t="s">
        <v>277</v>
      </c>
      <c r="B9" s="66" t="s">
        <v>290</v>
      </c>
      <c r="C9" s="66" t="s">
        <v>291</v>
      </c>
      <c r="D9" s="66" t="s">
        <v>292</v>
      </c>
      <c r="E9" s="74" t="s">
        <v>299</v>
      </c>
      <c r="F9" s="66" t="s">
        <v>294</v>
      </c>
      <c r="G9" s="74" t="s">
        <v>300</v>
      </c>
      <c r="H9" s="66" t="s">
        <v>296</v>
      </c>
      <c r="I9" s="66" t="s">
        <v>297</v>
      </c>
      <c r="J9" s="74" t="s">
        <v>301</v>
      </c>
    </row>
    <row r="10" ht="42" customHeight="1" spans="1:10">
      <c r="A10" s="178" t="s">
        <v>277</v>
      </c>
      <c r="B10" s="66" t="s">
        <v>290</v>
      </c>
      <c r="C10" s="66" t="s">
        <v>291</v>
      </c>
      <c r="D10" s="66" t="s">
        <v>302</v>
      </c>
      <c r="E10" s="74" t="s">
        <v>303</v>
      </c>
      <c r="F10" s="66" t="s">
        <v>294</v>
      </c>
      <c r="G10" s="74" t="s">
        <v>304</v>
      </c>
      <c r="H10" s="66" t="s">
        <v>305</v>
      </c>
      <c r="I10" s="66" t="s">
        <v>297</v>
      </c>
      <c r="J10" s="74" t="s">
        <v>306</v>
      </c>
    </row>
    <row r="11" ht="42" customHeight="1" spans="1:10">
      <c r="A11" s="178" t="s">
        <v>277</v>
      </c>
      <c r="B11" s="66" t="s">
        <v>290</v>
      </c>
      <c r="C11" s="66" t="s">
        <v>291</v>
      </c>
      <c r="D11" s="66" t="s">
        <v>302</v>
      </c>
      <c r="E11" s="74" t="s">
        <v>307</v>
      </c>
      <c r="F11" s="66" t="s">
        <v>294</v>
      </c>
      <c r="G11" s="74" t="s">
        <v>308</v>
      </c>
      <c r="H11" s="66" t="s">
        <v>305</v>
      </c>
      <c r="I11" s="66" t="s">
        <v>297</v>
      </c>
      <c r="J11" s="74" t="s">
        <v>309</v>
      </c>
    </row>
    <row r="12" ht="42" customHeight="1" spans="1:10">
      <c r="A12" s="178" t="s">
        <v>277</v>
      </c>
      <c r="B12" s="66" t="s">
        <v>290</v>
      </c>
      <c r="C12" s="66" t="s">
        <v>291</v>
      </c>
      <c r="D12" s="66" t="s">
        <v>302</v>
      </c>
      <c r="E12" s="74" t="s">
        <v>310</v>
      </c>
      <c r="F12" s="66" t="s">
        <v>294</v>
      </c>
      <c r="G12" s="74" t="s">
        <v>311</v>
      </c>
      <c r="H12" s="66" t="s">
        <v>305</v>
      </c>
      <c r="I12" s="66" t="s">
        <v>297</v>
      </c>
      <c r="J12" s="74" t="s">
        <v>312</v>
      </c>
    </row>
    <row r="13" ht="42" customHeight="1" spans="1:10">
      <c r="A13" s="178" t="s">
        <v>277</v>
      </c>
      <c r="B13" s="66" t="s">
        <v>290</v>
      </c>
      <c r="C13" s="66" t="s">
        <v>291</v>
      </c>
      <c r="D13" s="66" t="s">
        <v>302</v>
      </c>
      <c r="E13" s="74" t="s">
        <v>313</v>
      </c>
      <c r="F13" s="66" t="s">
        <v>314</v>
      </c>
      <c r="G13" s="74" t="s">
        <v>94</v>
      </c>
      <c r="H13" s="66" t="s">
        <v>305</v>
      </c>
      <c r="I13" s="66" t="s">
        <v>297</v>
      </c>
      <c r="J13" s="74" t="s">
        <v>315</v>
      </c>
    </row>
    <row r="14" ht="42" customHeight="1" spans="1:10">
      <c r="A14" s="178" t="s">
        <v>277</v>
      </c>
      <c r="B14" s="66" t="s">
        <v>290</v>
      </c>
      <c r="C14" s="66" t="s">
        <v>291</v>
      </c>
      <c r="D14" s="66" t="s">
        <v>302</v>
      </c>
      <c r="E14" s="74" t="s">
        <v>316</v>
      </c>
      <c r="F14" s="66" t="s">
        <v>294</v>
      </c>
      <c r="G14" s="74" t="s">
        <v>304</v>
      </c>
      <c r="H14" s="66" t="s">
        <v>305</v>
      </c>
      <c r="I14" s="66" t="s">
        <v>297</v>
      </c>
      <c r="J14" s="74" t="s">
        <v>317</v>
      </c>
    </row>
    <row r="15" ht="42" customHeight="1" spans="1:10">
      <c r="A15" s="178" t="s">
        <v>277</v>
      </c>
      <c r="B15" s="66" t="s">
        <v>290</v>
      </c>
      <c r="C15" s="66" t="s">
        <v>291</v>
      </c>
      <c r="D15" s="66" t="s">
        <v>302</v>
      </c>
      <c r="E15" s="74" t="s">
        <v>318</v>
      </c>
      <c r="F15" s="66" t="s">
        <v>294</v>
      </c>
      <c r="G15" s="74" t="s">
        <v>308</v>
      </c>
      <c r="H15" s="66" t="s">
        <v>305</v>
      </c>
      <c r="I15" s="66" t="s">
        <v>297</v>
      </c>
      <c r="J15" s="74" t="s">
        <v>319</v>
      </c>
    </row>
    <row r="16" ht="42" customHeight="1" spans="1:10">
      <c r="A16" s="178" t="s">
        <v>277</v>
      </c>
      <c r="B16" s="66" t="s">
        <v>290</v>
      </c>
      <c r="C16" s="66" t="s">
        <v>291</v>
      </c>
      <c r="D16" s="66" t="s">
        <v>320</v>
      </c>
      <c r="E16" s="74" t="s">
        <v>321</v>
      </c>
      <c r="F16" s="66" t="s">
        <v>322</v>
      </c>
      <c r="G16" s="74" t="s">
        <v>82</v>
      </c>
      <c r="H16" s="66" t="s">
        <v>323</v>
      </c>
      <c r="I16" s="66" t="s">
        <v>297</v>
      </c>
      <c r="J16" s="74" t="s">
        <v>324</v>
      </c>
    </row>
    <row r="17" ht="42" customHeight="1" spans="1:10">
      <c r="A17" s="178" t="s">
        <v>277</v>
      </c>
      <c r="B17" s="66" t="s">
        <v>290</v>
      </c>
      <c r="C17" s="66" t="s">
        <v>291</v>
      </c>
      <c r="D17" s="66" t="s">
        <v>325</v>
      </c>
      <c r="E17" s="74" t="s">
        <v>326</v>
      </c>
      <c r="F17" s="66" t="s">
        <v>314</v>
      </c>
      <c r="G17" s="74" t="s">
        <v>327</v>
      </c>
      <c r="H17" s="66" t="s">
        <v>328</v>
      </c>
      <c r="I17" s="66" t="s">
        <v>297</v>
      </c>
      <c r="J17" s="74" t="s">
        <v>329</v>
      </c>
    </row>
    <row r="18" ht="42" customHeight="1" spans="1:10">
      <c r="A18" s="178" t="s">
        <v>277</v>
      </c>
      <c r="B18" s="66" t="s">
        <v>290</v>
      </c>
      <c r="C18" s="66" t="s">
        <v>330</v>
      </c>
      <c r="D18" s="66" t="s">
        <v>331</v>
      </c>
      <c r="E18" s="74" t="s">
        <v>332</v>
      </c>
      <c r="F18" s="66" t="s">
        <v>294</v>
      </c>
      <c r="G18" s="74" t="s">
        <v>333</v>
      </c>
      <c r="H18" s="66" t="s">
        <v>334</v>
      </c>
      <c r="I18" s="66" t="s">
        <v>297</v>
      </c>
      <c r="J18" s="74" t="s">
        <v>335</v>
      </c>
    </row>
    <row r="19" ht="42" customHeight="1" spans="1:10">
      <c r="A19" s="178" t="s">
        <v>277</v>
      </c>
      <c r="B19" s="66" t="s">
        <v>290</v>
      </c>
      <c r="C19" s="66" t="s">
        <v>330</v>
      </c>
      <c r="D19" s="66" t="s">
        <v>331</v>
      </c>
      <c r="E19" s="74" t="s">
        <v>336</v>
      </c>
      <c r="F19" s="66" t="s">
        <v>294</v>
      </c>
      <c r="G19" s="74" t="s">
        <v>337</v>
      </c>
      <c r="H19" s="66" t="s">
        <v>334</v>
      </c>
      <c r="I19" s="66" t="s">
        <v>297</v>
      </c>
      <c r="J19" s="74" t="s">
        <v>335</v>
      </c>
    </row>
    <row r="20" ht="42" customHeight="1" spans="1:10">
      <c r="A20" s="178" t="s">
        <v>277</v>
      </c>
      <c r="B20" s="66" t="s">
        <v>290</v>
      </c>
      <c r="C20" s="66" t="s">
        <v>338</v>
      </c>
      <c r="D20" s="66" t="s">
        <v>339</v>
      </c>
      <c r="E20" s="74" t="s">
        <v>340</v>
      </c>
      <c r="F20" s="66" t="s">
        <v>294</v>
      </c>
      <c r="G20" s="74" t="s">
        <v>341</v>
      </c>
      <c r="H20" s="66" t="s">
        <v>305</v>
      </c>
      <c r="I20" s="66" t="s">
        <v>297</v>
      </c>
      <c r="J20" s="74" t="s">
        <v>342</v>
      </c>
    </row>
  </sheetData>
  <mergeCells count="4">
    <mergeCell ref="A3:J3"/>
    <mergeCell ref="A4:H4"/>
    <mergeCell ref="A8:A20"/>
    <mergeCell ref="B8:B2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46"/>
      <c r="B1" s="46"/>
      <c r="C1" s="46"/>
      <c r="D1" s="46"/>
      <c r="E1" s="46"/>
      <c r="F1" s="46"/>
    </row>
    <row r="2" ht="12" customHeight="1" spans="1:6">
      <c r="A2" s="163">
        <v>1</v>
      </c>
      <c r="B2" s="164">
        <v>0</v>
      </c>
      <c r="C2" s="163">
        <v>1</v>
      </c>
      <c r="D2" s="165"/>
      <c r="E2" s="165"/>
      <c r="F2" s="162" t="s">
        <v>343</v>
      </c>
    </row>
    <row r="3" ht="42" customHeight="1" spans="1:6">
      <c r="A3" s="166" t="str">
        <f>"2025"&amp;"年部门政府性基金预算支出预算表"</f>
        <v>2025年部门政府性基金预算支出预算表</v>
      </c>
      <c r="B3" s="166" t="s">
        <v>344</v>
      </c>
      <c r="C3" s="167"/>
      <c r="D3" s="168"/>
      <c r="E3" s="168"/>
      <c r="F3" s="168"/>
    </row>
    <row r="4" ht="13.5" customHeight="1" spans="1:6">
      <c r="A4" s="50" t="str">
        <f>"单位名称："&amp;"昆明市东川区种子管理站"</f>
        <v>单位名称：昆明市东川区种子管理站</v>
      </c>
      <c r="B4" s="50" t="s">
        <v>345</v>
      </c>
      <c r="C4" s="163"/>
      <c r="D4" s="165"/>
      <c r="E4" s="165"/>
      <c r="F4" s="162" t="s">
        <v>1</v>
      </c>
    </row>
    <row r="5" ht="19.5" customHeight="1" spans="1:6">
      <c r="A5" s="169" t="s">
        <v>183</v>
      </c>
      <c r="B5" s="170" t="s">
        <v>72</v>
      </c>
      <c r="C5" s="169" t="s">
        <v>73</v>
      </c>
      <c r="D5" s="56" t="s">
        <v>346</v>
      </c>
      <c r="E5" s="57"/>
      <c r="F5" s="58"/>
    </row>
    <row r="6" ht="18.75" customHeight="1" spans="1:6">
      <c r="A6" s="171"/>
      <c r="B6" s="172"/>
      <c r="C6" s="171"/>
      <c r="D6" s="61" t="s">
        <v>55</v>
      </c>
      <c r="E6" s="56" t="s">
        <v>75</v>
      </c>
      <c r="F6" s="61" t="s">
        <v>76</v>
      </c>
    </row>
    <row r="7" ht="18.75" customHeight="1" spans="1:6">
      <c r="A7" s="113">
        <v>1</v>
      </c>
      <c r="B7" s="173" t="s">
        <v>83</v>
      </c>
      <c r="C7" s="113">
        <v>3</v>
      </c>
      <c r="D7" s="174">
        <v>4</v>
      </c>
      <c r="E7" s="174">
        <v>5</v>
      </c>
      <c r="F7" s="174">
        <v>6</v>
      </c>
    </row>
    <row r="8" ht="21" customHeight="1" spans="1:6">
      <c r="A8" s="66"/>
      <c r="B8" s="66"/>
      <c r="C8" s="66"/>
      <c r="D8" s="124"/>
      <c r="E8" s="124"/>
      <c r="F8" s="124"/>
    </row>
    <row r="9" ht="21" customHeight="1" spans="1:6">
      <c r="A9" s="66"/>
      <c r="B9" s="66"/>
      <c r="C9" s="66"/>
      <c r="D9" s="124"/>
      <c r="E9" s="124"/>
      <c r="F9" s="124"/>
    </row>
    <row r="10" ht="18.75" customHeight="1" spans="1:6">
      <c r="A10" s="175" t="s">
        <v>173</v>
      </c>
      <c r="B10" s="175" t="s">
        <v>173</v>
      </c>
      <c r="C10" s="176" t="s">
        <v>173</v>
      </c>
      <c r="D10" s="124"/>
      <c r="E10" s="124"/>
      <c r="F10" s="124"/>
    </row>
    <row r="11" customHeight="1" spans="1:1">
      <c r="A11" t="s">
        <v>347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S2" sqref="S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46"/>
      <c r="B1" s="46"/>
      <c r="C1" s="46"/>
      <c r="D1" s="46"/>
      <c r="E1" s="46"/>
      <c r="F1" s="46"/>
      <c r="G1" s="46"/>
      <c r="H1" s="46"/>
      <c r="I1" s="46"/>
      <c r="J1" s="46"/>
      <c r="K1" s="46"/>
      <c r="L1" s="46"/>
      <c r="M1" s="46"/>
      <c r="N1" s="46"/>
      <c r="O1" s="46"/>
      <c r="P1" s="46"/>
      <c r="Q1" s="46"/>
      <c r="R1" s="46"/>
      <c r="S1" s="46"/>
    </row>
    <row r="2" ht="15.75" customHeight="1" spans="2:19">
      <c r="B2" s="127"/>
      <c r="C2" s="127"/>
      <c r="R2" s="48"/>
      <c r="S2" s="48" t="s">
        <v>348</v>
      </c>
    </row>
    <row r="3" ht="41.25" customHeight="1" spans="1:19">
      <c r="A3" s="117" t="str">
        <f>"2025"&amp;"年部门政府采购预算表"</f>
        <v>2025年部门政府采购预算表</v>
      </c>
      <c r="B3" s="111"/>
      <c r="C3" s="111"/>
      <c r="D3" s="49"/>
      <c r="E3" s="49"/>
      <c r="F3" s="49"/>
      <c r="G3" s="49"/>
      <c r="H3" s="49"/>
      <c r="I3" s="49"/>
      <c r="J3" s="49"/>
      <c r="K3" s="49"/>
      <c r="L3" s="49"/>
      <c r="M3" s="111"/>
      <c r="N3" s="49"/>
      <c r="O3" s="49"/>
      <c r="P3" s="111"/>
      <c r="Q3" s="49"/>
      <c r="R3" s="111"/>
      <c r="S3" s="111"/>
    </row>
    <row r="4" ht="18.75" customHeight="1" spans="1:19">
      <c r="A4" s="155" t="str">
        <f>"单位名称："&amp;"昆明市东川区种子管理站"</f>
        <v>单位名称：昆明市东川区种子管理站</v>
      </c>
      <c r="B4" s="129"/>
      <c r="C4" s="129"/>
      <c r="D4" s="52"/>
      <c r="E4" s="52"/>
      <c r="F4" s="52"/>
      <c r="G4" s="52"/>
      <c r="H4" s="52"/>
      <c r="I4" s="52"/>
      <c r="J4" s="52"/>
      <c r="K4" s="52"/>
      <c r="L4" s="52"/>
      <c r="R4" s="53"/>
      <c r="S4" s="162" t="s">
        <v>1</v>
      </c>
    </row>
    <row r="5" ht="15.75" customHeight="1" spans="1:19">
      <c r="A5" s="55" t="s">
        <v>182</v>
      </c>
      <c r="B5" s="130" t="s">
        <v>183</v>
      </c>
      <c r="C5" s="130" t="s">
        <v>349</v>
      </c>
      <c r="D5" s="131" t="s">
        <v>350</v>
      </c>
      <c r="E5" s="131" t="s">
        <v>351</v>
      </c>
      <c r="F5" s="131" t="s">
        <v>352</v>
      </c>
      <c r="G5" s="131" t="s">
        <v>353</v>
      </c>
      <c r="H5" s="131" t="s">
        <v>354</v>
      </c>
      <c r="I5" s="144" t="s">
        <v>190</v>
      </c>
      <c r="J5" s="144"/>
      <c r="K5" s="144"/>
      <c r="L5" s="144"/>
      <c r="M5" s="145"/>
      <c r="N5" s="144"/>
      <c r="O5" s="144"/>
      <c r="P5" s="152"/>
      <c r="Q5" s="144"/>
      <c r="R5" s="145"/>
      <c r="S5" s="125"/>
    </row>
    <row r="6" ht="17.25" customHeight="1" spans="1:19">
      <c r="A6" s="60"/>
      <c r="B6" s="132"/>
      <c r="C6" s="132"/>
      <c r="D6" s="133"/>
      <c r="E6" s="133"/>
      <c r="F6" s="133"/>
      <c r="G6" s="133"/>
      <c r="H6" s="133"/>
      <c r="I6" s="133" t="s">
        <v>55</v>
      </c>
      <c r="J6" s="133" t="s">
        <v>58</v>
      </c>
      <c r="K6" s="133" t="s">
        <v>355</v>
      </c>
      <c r="L6" s="133" t="s">
        <v>356</v>
      </c>
      <c r="M6" s="146" t="s">
        <v>357</v>
      </c>
      <c r="N6" s="147" t="s">
        <v>358</v>
      </c>
      <c r="O6" s="147"/>
      <c r="P6" s="153"/>
      <c r="Q6" s="147"/>
      <c r="R6" s="154"/>
      <c r="S6" s="134"/>
    </row>
    <row r="7" ht="54" customHeight="1" spans="1:19">
      <c r="A7" s="63"/>
      <c r="B7" s="134"/>
      <c r="C7" s="134"/>
      <c r="D7" s="135"/>
      <c r="E7" s="135"/>
      <c r="F7" s="135"/>
      <c r="G7" s="135"/>
      <c r="H7" s="135"/>
      <c r="I7" s="135"/>
      <c r="J7" s="135" t="s">
        <v>57</v>
      </c>
      <c r="K7" s="135"/>
      <c r="L7" s="135"/>
      <c r="M7" s="148"/>
      <c r="N7" s="135" t="s">
        <v>57</v>
      </c>
      <c r="O7" s="135" t="s">
        <v>64</v>
      </c>
      <c r="P7" s="134" t="s">
        <v>65</v>
      </c>
      <c r="Q7" s="135" t="s">
        <v>66</v>
      </c>
      <c r="R7" s="148" t="s">
        <v>67</v>
      </c>
      <c r="S7" s="134" t="s">
        <v>68</v>
      </c>
    </row>
    <row r="8" ht="18" customHeight="1" spans="1:19">
      <c r="A8" s="156">
        <v>1</v>
      </c>
      <c r="B8" s="156" t="s">
        <v>83</v>
      </c>
      <c r="C8" s="157">
        <v>3</v>
      </c>
      <c r="D8" s="157">
        <v>4</v>
      </c>
      <c r="E8" s="156">
        <v>5</v>
      </c>
      <c r="F8" s="156">
        <v>6</v>
      </c>
      <c r="G8" s="156">
        <v>7</v>
      </c>
      <c r="H8" s="156">
        <v>8</v>
      </c>
      <c r="I8" s="156">
        <v>9</v>
      </c>
      <c r="J8" s="156">
        <v>10</v>
      </c>
      <c r="K8" s="156">
        <v>11</v>
      </c>
      <c r="L8" s="156">
        <v>12</v>
      </c>
      <c r="M8" s="156">
        <v>13</v>
      </c>
      <c r="N8" s="156">
        <v>14</v>
      </c>
      <c r="O8" s="156">
        <v>15</v>
      </c>
      <c r="P8" s="156">
        <v>16</v>
      </c>
      <c r="Q8" s="156">
        <v>17</v>
      </c>
      <c r="R8" s="156">
        <v>18</v>
      </c>
      <c r="S8" s="156">
        <v>19</v>
      </c>
    </row>
    <row r="9" ht="21" customHeight="1" spans="1:19">
      <c r="A9" s="136" t="s">
        <v>201</v>
      </c>
      <c r="B9" s="137" t="s">
        <v>70</v>
      </c>
      <c r="C9" s="137" t="s">
        <v>265</v>
      </c>
      <c r="D9" s="138" t="s">
        <v>359</v>
      </c>
      <c r="E9" s="138" t="s">
        <v>360</v>
      </c>
      <c r="F9" s="138" t="s">
        <v>328</v>
      </c>
      <c r="G9" s="158">
        <v>1</v>
      </c>
      <c r="H9" s="124">
        <v>2000</v>
      </c>
      <c r="I9" s="124">
        <v>2000</v>
      </c>
      <c r="J9" s="124">
        <v>2000</v>
      </c>
      <c r="K9" s="124"/>
      <c r="L9" s="124"/>
      <c r="M9" s="124"/>
      <c r="N9" s="124"/>
      <c r="O9" s="124"/>
      <c r="P9" s="124"/>
      <c r="Q9" s="124"/>
      <c r="R9" s="124"/>
      <c r="S9" s="124"/>
    </row>
    <row r="10" ht="21" customHeight="1" spans="1:19">
      <c r="A10" s="136" t="s">
        <v>201</v>
      </c>
      <c r="B10" s="137" t="s">
        <v>70</v>
      </c>
      <c r="C10" s="137" t="s">
        <v>265</v>
      </c>
      <c r="D10" s="138" t="s">
        <v>361</v>
      </c>
      <c r="E10" s="138" t="s">
        <v>362</v>
      </c>
      <c r="F10" s="138" t="s">
        <v>328</v>
      </c>
      <c r="G10" s="158">
        <v>1</v>
      </c>
      <c r="H10" s="124">
        <v>7500</v>
      </c>
      <c r="I10" s="124">
        <v>7500</v>
      </c>
      <c r="J10" s="124">
        <v>7500</v>
      </c>
      <c r="K10" s="124"/>
      <c r="L10" s="124"/>
      <c r="M10" s="124"/>
      <c r="N10" s="124"/>
      <c r="O10" s="124"/>
      <c r="P10" s="124"/>
      <c r="Q10" s="124"/>
      <c r="R10" s="124"/>
      <c r="S10" s="124"/>
    </row>
    <row r="11" ht="21" customHeight="1" spans="1:19">
      <c r="A11" s="139" t="s">
        <v>173</v>
      </c>
      <c r="B11" s="140"/>
      <c r="C11" s="140"/>
      <c r="D11" s="141"/>
      <c r="E11" s="141"/>
      <c r="F11" s="141"/>
      <c r="G11" s="159"/>
      <c r="H11" s="124">
        <v>9500</v>
      </c>
      <c r="I11" s="124">
        <v>9500</v>
      </c>
      <c r="J11" s="124">
        <v>9500</v>
      </c>
      <c r="K11" s="124"/>
      <c r="L11" s="124"/>
      <c r="M11" s="124"/>
      <c r="N11" s="124"/>
      <c r="O11" s="124"/>
      <c r="P11" s="124"/>
      <c r="Q11" s="124"/>
      <c r="R11" s="124"/>
      <c r="S11" s="124"/>
    </row>
    <row r="12" ht="21" customHeight="1" spans="1:19">
      <c r="A12" s="155" t="s">
        <v>363</v>
      </c>
      <c r="B12" s="50"/>
      <c r="C12" s="50"/>
      <c r="D12" s="155"/>
      <c r="E12" s="155"/>
      <c r="F12" s="155"/>
      <c r="G12" s="160"/>
      <c r="H12" s="161"/>
      <c r="I12" s="161"/>
      <c r="J12" s="161"/>
      <c r="K12" s="161"/>
      <c r="L12" s="161"/>
      <c r="M12" s="161"/>
      <c r="N12" s="161"/>
      <c r="O12" s="161"/>
      <c r="P12" s="161"/>
      <c r="Q12" s="161"/>
      <c r="R12" s="161"/>
      <c r="S12" s="161"/>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3" sqref="B13"/>
    </sheetView>
  </sheetViews>
  <sheetFormatPr defaultColWidth="9.14166666666667" defaultRowHeight="14.25" customHeight="1"/>
  <cols>
    <col min="1" max="1" width="13.75" customWidth="1"/>
    <col min="2" max="2" width="23.625" customWidth="1"/>
    <col min="3" max="3" width="23.875" customWidth="1"/>
    <col min="4" max="4" width="19.125" customWidth="1"/>
    <col min="5" max="5" width="29.375" customWidth="1"/>
    <col min="6" max="6" width="21.75" customWidth="1"/>
    <col min="7" max="7" width="17.5" customWidth="1"/>
    <col min="8" max="8" width="15.875" customWidth="1"/>
    <col min="9" max="9" width="20.875" customWidth="1"/>
    <col min="10" max="10" width="16.25" customWidth="1"/>
    <col min="11" max="18" width="20.425" customWidth="1"/>
    <col min="19" max="20" width="20.2833333333333" customWidth="1"/>
  </cols>
  <sheetData>
    <row r="1" customHeight="1" spans="1:20">
      <c r="A1" s="46"/>
      <c r="B1" s="46"/>
      <c r="C1" s="46"/>
      <c r="D1" s="46"/>
      <c r="E1" s="46"/>
      <c r="F1" s="46"/>
      <c r="G1" s="46"/>
      <c r="H1" s="46"/>
      <c r="I1" s="46"/>
      <c r="J1" s="46"/>
      <c r="K1" s="46"/>
      <c r="L1" s="46"/>
      <c r="M1" s="46"/>
      <c r="N1" s="46"/>
      <c r="O1" s="46"/>
      <c r="P1" s="46"/>
      <c r="Q1" s="46"/>
      <c r="R1" s="46"/>
      <c r="S1" s="46"/>
      <c r="T1" s="46"/>
    </row>
    <row r="2" ht="16.5" customHeight="1" spans="1:20">
      <c r="A2" s="121"/>
      <c r="B2" s="127"/>
      <c r="C2" s="127"/>
      <c r="D2" s="127"/>
      <c r="E2" s="127"/>
      <c r="F2" s="127"/>
      <c r="G2" s="127"/>
      <c r="H2" s="121"/>
      <c r="I2" s="121"/>
      <c r="J2" s="121"/>
      <c r="K2" s="121"/>
      <c r="L2" s="121"/>
      <c r="M2" s="121"/>
      <c r="N2" s="142"/>
      <c r="O2" s="121"/>
      <c r="P2" s="121"/>
      <c r="Q2" s="127"/>
      <c r="R2" s="121"/>
      <c r="S2" s="150"/>
      <c r="T2" s="150" t="s">
        <v>364</v>
      </c>
    </row>
    <row r="3" ht="41.25" customHeight="1" spans="1:20">
      <c r="A3" s="117" t="str">
        <f>"2025"&amp;"年部门政府购买服务预算表"</f>
        <v>2025年部门政府购买服务预算表</v>
      </c>
      <c r="B3" s="111"/>
      <c r="C3" s="111"/>
      <c r="D3" s="111"/>
      <c r="E3" s="111"/>
      <c r="F3" s="111"/>
      <c r="G3" s="111"/>
      <c r="H3" s="128"/>
      <c r="I3" s="128"/>
      <c r="J3" s="128"/>
      <c r="K3" s="128"/>
      <c r="L3" s="128"/>
      <c r="M3" s="128"/>
      <c r="N3" s="143"/>
      <c r="O3" s="128"/>
      <c r="P3" s="128"/>
      <c r="Q3" s="111"/>
      <c r="R3" s="128"/>
      <c r="S3" s="143"/>
      <c r="T3" s="111"/>
    </row>
    <row r="4" ht="22.5" customHeight="1" spans="1:20">
      <c r="A4" s="118" t="str">
        <f>"单位名称："&amp;"昆明市东川区种子管理站"</f>
        <v>单位名称：昆明市东川区种子管理站</v>
      </c>
      <c r="B4" s="129"/>
      <c r="C4" s="129"/>
      <c r="D4" s="129"/>
      <c r="E4" s="129"/>
      <c r="F4" s="129"/>
      <c r="G4" s="129"/>
      <c r="H4" s="119"/>
      <c r="I4" s="119"/>
      <c r="J4" s="119"/>
      <c r="K4" s="119"/>
      <c r="L4" s="119"/>
      <c r="M4" s="119"/>
      <c r="N4" s="142"/>
      <c r="O4" s="121"/>
      <c r="P4" s="121"/>
      <c r="Q4" s="127"/>
      <c r="R4" s="121"/>
      <c r="S4" s="151"/>
      <c r="T4" s="150" t="s">
        <v>1</v>
      </c>
    </row>
    <row r="5" ht="24" customHeight="1" spans="1:20">
      <c r="A5" s="55" t="s">
        <v>182</v>
      </c>
      <c r="B5" s="130" t="s">
        <v>183</v>
      </c>
      <c r="C5" s="130" t="s">
        <v>349</v>
      </c>
      <c r="D5" s="130" t="s">
        <v>365</v>
      </c>
      <c r="E5" s="130" t="s">
        <v>366</v>
      </c>
      <c r="F5" s="130" t="s">
        <v>367</v>
      </c>
      <c r="G5" s="130" t="s">
        <v>368</v>
      </c>
      <c r="H5" s="131" t="s">
        <v>369</v>
      </c>
      <c r="I5" s="131" t="s">
        <v>370</v>
      </c>
      <c r="J5" s="144" t="s">
        <v>190</v>
      </c>
      <c r="K5" s="144"/>
      <c r="L5" s="144"/>
      <c r="M5" s="144"/>
      <c r="N5" s="145"/>
      <c r="O5" s="144"/>
      <c r="P5" s="144"/>
      <c r="Q5" s="152"/>
      <c r="R5" s="144"/>
      <c r="S5" s="145"/>
      <c r="T5" s="125"/>
    </row>
    <row r="6" ht="24" customHeight="1" spans="1:20">
      <c r="A6" s="60"/>
      <c r="B6" s="132"/>
      <c r="C6" s="132"/>
      <c r="D6" s="132"/>
      <c r="E6" s="132"/>
      <c r="F6" s="132"/>
      <c r="G6" s="132"/>
      <c r="H6" s="133"/>
      <c r="I6" s="133"/>
      <c r="J6" s="133" t="s">
        <v>55</v>
      </c>
      <c r="K6" s="133" t="s">
        <v>58</v>
      </c>
      <c r="L6" s="133" t="s">
        <v>355</v>
      </c>
      <c r="M6" s="133" t="s">
        <v>356</v>
      </c>
      <c r="N6" s="146" t="s">
        <v>357</v>
      </c>
      <c r="O6" s="147" t="s">
        <v>358</v>
      </c>
      <c r="P6" s="147"/>
      <c r="Q6" s="153"/>
      <c r="R6" s="147"/>
      <c r="S6" s="154"/>
      <c r="T6" s="134"/>
    </row>
    <row r="7" ht="54" customHeight="1" spans="1:20">
      <c r="A7" s="63"/>
      <c r="B7" s="134"/>
      <c r="C7" s="134"/>
      <c r="D7" s="134"/>
      <c r="E7" s="134"/>
      <c r="F7" s="134"/>
      <c r="G7" s="134"/>
      <c r="H7" s="135"/>
      <c r="I7" s="135"/>
      <c r="J7" s="135"/>
      <c r="K7" s="135" t="s">
        <v>57</v>
      </c>
      <c r="L7" s="135"/>
      <c r="M7" s="135"/>
      <c r="N7" s="148"/>
      <c r="O7" s="135" t="s">
        <v>57</v>
      </c>
      <c r="P7" s="135" t="s">
        <v>64</v>
      </c>
      <c r="Q7" s="134" t="s">
        <v>65</v>
      </c>
      <c r="R7" s="135" t="s">
        <v>66</v>
      </c>
      <c r="S7" s="148" t="s">
        <v>67</v>
      </c>
      <c r="T7" s="134" t="s">
        <v>68</v>
      </c>
    </row>
    <row r="8" ht="17.25" customHeight="1" spans="1:20">
      <c r="A8" s="64">
        <v>1</v>
      </c>
      <c r="B8" s="134">
        <v>2</v>
      </c>
      <c r="C8" s="64">
        <v>3</v>
      </c>
      <c r="D8" s="64">
        <v>4</v>
      </c>
      <c r="E8" s="134">
        <v>5</v>
      </c>
      <c r="F8" s="64">
        <v>6</v>
      </c>
      <c r="G8" s="64">
        <v>7</v>
      </c>
      <c r="H8" s="134">
        <v>8</v>
      </c>
      <c r="I8" s="64">
        <v>9</v>
      </c>
      <c r="J8" s="64">
        <v>10</v>
      </c>
      <c r="K8" s="134">
        <v>11</v>
      </c>
      <c r="L8" s="64">
        <v>12</v>
      </c>
      <c r="M8" s="64">
        <v>13</v>
      </c>
      <c r="N8" s="134">
        <v>14</v>
      </c>
      <c r="O8" s="64">
        <v>15</v>
      </c>
      <c r="P8" s="64">
        <v>16</v>
      </c>
      <c r="Q8" s="134">
        <v>17</v>
      </c>
      <c r="R8" s="64">
        <v>18</v>
      </c>
      <c r="S8" s="64">
        <v>19</v>
      </c>
      <c r="T8" s="64">
        <v>20</v>
      </c>
    </row>
    <row r="9" ht="21" customHeight="1" spans="1:20">
      <c r="A9" s="136"/>
      <c r="B9" s="137"/>
      <c r="C9" s="137"/>
      <c r="D9" s="137"/>
      <c r="E9" s="137"/>
      <c r="F9" s="137"/>
      <c r="G9" s="137"/>
      <c r="H9" s="138"/>
      <c r="I9" s="138"/>
      <c r="J9" s="124"/>
      <c r="K9" s="124"/>
      <c r="L9" s="124"/>
      <c r="M9" s="124"/>
      <c r="N9" s="124"/>
      <c r="O9" s="124"/>
      <c r="P9" s="124"/>
      <c r="Q9" s="124"/>
      <c r="R9" s="124"/>
      <c r="S9" s="124"/>
      <c r="T9" s="124"/>
    </row>
    <row r="10" ht="21" customHeight="1" spans="1:20">
      <c r="A10" s="139" t="s">
        <v>173</v>
      </c>
      <c r="B10" s="140"/>
      <c r="C10" s="140"/>
      <c r="D10" s="140"/>
      <c r="E10" s="140"/>
      <c r="F10" s="140"/>
      <c r="G10" s="140"/>
      <c r="H10" s="141"/>
      <c r="I10" s="149"/>
      <c r="J10" s="124"/>
      <c r="K10" s="124"/>
      <c r="L10" s="124"/>
      <c r="M10" s="124"/>
      <c r="N10" s="124"/>
      <c r="O10" s="124"/>
      <c r="P10" s="124"/>
      <c r="Q10" s="124"/>
      <c r="R10" s="124"/>
      <c r="S10" s="124"/>
      <c r="T10" s="124"/>
    </row>
    <row r="11" customHeight="1" spans="1:1">
      <c r="A11" t="s">
        <v>371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E36" sqref="E36"/>
    </sheetView>
  </sheetViews>
  <sheetFormatPr defaultColWidth="9.14166666666667" defaultRowHeight="14.25" customHeight="1"/>
  <cols>
    <col min="1" max="1" width="37.7083333333333" customWidth="1"/>
    <col min="2" max="13" width="20" customWidth="1"/>
  </cols>
  <sheetData>
    <row r="1" customHeight="1" spans="1:13">
      <c r="A1" s="46"/>
      <c r="B1" s="46"/>
      <c r="C1" s="46"/>
      <c r="D1" s="46"/>
      <c r="E1" s="46"/>
      <c r="F1" s="46"/>
      <c r="G1" s="46"/>
      <c r="H1" s="46"/>
      <c r="I1" s="46"/>
      <c r="J1" s="46"/>
      <c r="K1" s="46"/>
      <c r="L1" s="46"/>
      <c r="M1" s="46"/>
    </row>
    <row r="2" ht="17.25" customHeight="1" spans="4:13">
      <c r="D2" s="116"/>
      <c r="M2" s="48" t="s">
        <v>372</v>
      </c>
    </row>
    <row r="3" ht="41.25" customHeight="1" spans="1:13">
      <c r="A3" s="117" t="str">
        <f>"2025"&amp;"年对下转移支付预算表"</f>
        <v>2025年对下转移支付预算表</v>
      </c>
      <c r="B3" s="49"/>
      <c r="C3" s="49"/>
      <c r="D3" s="49"/>
      <c r="E3" s="49"/>
      <c r="F3" s="49"/>
      <c r="G3" s="49"/>
      <c r="H3" s="49"/>
      <c r="I3" s="49"/>
      <c r="J3" s="49"/>
      <c r="K3" s="49"/>
      <c r="L3" s="49"/>
      <c r="M3" s="111"/>
    </row>
    <row r="4" ht="18" customHeight="1" spans="1:13">
      <c r="A4" s="118" t="str">
        <f>"单位名称："&amp;"昆明市东川区种子管理站"</f>
        <v>单位名称：昆明市东川区种子管理站</v>
      </c>
      <c r="B4" s="119"/>
      <c r="C4" s="119"/>
      <c r="D4" s="120"/>
      <c r="E4" s="121"/>
      <c r="F4" s="121"/>
      <c r="G4" s="121"/>
      <c r="H4" s="121"/>
      <c r="I4" s="121"/>
      <c r="M4" s="53" t="s">
        <v>1</v>
      </c>
    </row>
    <row r="5" ht="19.5" customHeight="1" spans="1:13">
      <c r="A5" s="72" t="s">
        <v>373</v>
      </c>
      <c r="B5" s="56" t="s">
        <v>190</v>
      </c>
      <c r="C5" s="57"/>
      <c r="D5" s="57"/>
      <c r="E5" s="56" t="s">
        <v>374</v>
      </c>
      <c r="F5" s="57"/>
      <c r="G5" s="57"/>
      <c r="H5" s="57"/>
      <c r="I5" s="57"/>
      <c r="J5" s="57"/>
      <c r="K5" s="57"/>
      <c r="L5" s="57"/>
      <c r="M5" s="125"/>
    </row>
    <row r="6" ht="40.5" customHeight="1" spans="1:13">
      <c r="A6" s="64"/>
      <c r="B6" s="73" t="s">
        <v>55</v>
      </c>
      <c r="C6" s="55" t="s">
        <v>58</v>
      </c>
      <c r="D6" s="122" t="s">
        <v>355</v>
      </c>
      <c r="E6" s="94"/>
      <c r="F6" s="94"/>
      <c r="G6" s="94"/>
      <c r="H6" s="94"/>
      <c r="I6" s="94"/>
      <c r="J6" s="94"/>
      <c r="K6" s="94"/>
      <c r="L6" s="94"/>
      <c r="M6" s="126"/>
    </row>
    <row r="7" ht="19.5" customHeight="1" spans="1:13">
      <c r="A7" s="65">
        <v>1</v>
      </c>
      <c r="B7" s="65">
        <v>2</v>
      </c>
      <c r="C7" s="65">
        <v>3</v>
      </c>
      <c r="D7" s="123">
        <v>4</v>
      </c>
      <c r="E7" s="82">
        <v>5</v>
      </c>
      <c r="F7" s="65">
        <v>6</v>
      </c>
      <c r="G7" s="65">
        <v>7</v>
      </c>
      <c r="H7" s="123">
        <v>8</v>
      </c>
      <c r="I7" s="65">
        <v>9</v>
      </c>
      <c r="J7" s="65">
        <v>10</v>
      </c>
      <c r="K7" s="65">
        <v>11</v>
      </c>
      <c r="L7" s="65">
        <v>13</v>
      </c>
      <c r="M7" s="82">
        <v>24</v>
      </c>
    </row>
    <row r="8" ht="19.5" customHeight="1" spans="1:13">
      <c r="A8" s="74"/>
      <c r="B8" s="124"/>
      <c r="C8" s="124"/>
      <c r="D8" s="124"/>
      <c r="E8" s="124"/>
      <c r="F8" s="124"/>
      <c r="G8" s="124"/>
      <c r="H8" s="124"/>
      <c r="I8" s="124"/>
      <c r="J8" s="124"/>
      <c r="K8" s="124"/>
      <c r="L8" s="124"/>
      <c r="M8" s="124"/>
    </row>
    <row r="9" ht="19.5" customHeight="1" spans="1:13">
      <c r="A9" s="114"/>
      <c r="B9" s="124"/>
      <c r="C9" s="124"/>
      <c r="D9" s="124"/>
      <c r="E9" s="124"/>
      <c r="F9" s="124"/>
      <c r="G9" s="124"/>
      <c r="H9" s="124"/>
      <c r="I9" s="124"/>
      <c r="J9" s="124"/>
      <c r="K9" s="124"/>
      <c r="L9" s="124"/>
      <c r="M9" s="124"/>
    </row>
    <row r="10" customHeight="1" spans="1:1">
      <c r="A10" t="s">
        <v>375</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6" sqref="B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6"/>
      <c r="B1" s="46"/>
      <c r="C1" s="46"/>
      <c r="D1" s="46"/>
      <c r="E1" s="46"/>
      <c r="F1" s="46"/>
      <c r="G1" s="46"/>
      <c r="H1" s="46"/>
      <c r="I1" s="46"/>
      <c r="J1" s="46"/>
    </row>
    <row r="2" ht="16.5" customHeight="1" spans="10:10">
      <c r="J2" s="48" t="s">
        <v>376</v>
      </c>
    </row>
    <row r="3" ht="41.25" customHeight="1" spans="1:10">
      <c r="A3" s="110" t="str">
        <f>"2025"&amp;"年对下转移支付绩效目标表"</f>
        <v>2025年对下转移支付绩效目标表</v>
      </c>
      <c r="B3" s="49"/>
      <c r="C3" s="49"/>
      <c r="D3" s="49"/>
      <c r="E3" s="49"/>
      <c r="F3" s="111"/>
      <c r="G3" s="49"/>
      <c r="H3" s="111"/>
      <c r="I3" s="111"/>
      <c r="J3" s="49"/>
    </row>
    <row r="4" ht="17.25" customHeight="1" spans="1:1">
      <c r="A4" s="50" t="str">
        <f>"单位名称："&amp;"昆明市东川区种子管理站"</f>
        <v>单位名称：昆明市东川区种子管理站</v>
      </c>
    </row>
    <row r="5" ht="44.25" customHeight="1" spans="1:10">
      <c r="A5" s="112" t="s">
        <v>373</v>
      </c>
      <c r="B5" s="112" t="s">
        <v>281</v>
      </c>
      <c r="C5" s="112" t="s">
        <v>282</v>
      </c>
      <c r="D5" s="112" t="s">
        <v>283</v>
      </c>
      <c r="E5" s="112" t="s">
        <v>284</v>
      </c>
      <c r="F5" s="113" t="s">
        <v>285</v>
      </c>
      <c r="G5" s="112" t="s">
        <v>286</v>
      </c>
      <c r="H5" s="113" t="s">
        <v>287</v>
      </c>
      <c r="I5" s="113" t="s">
        <v>288</v>
      </c>
      <c r="J5" s="112" t="s">
        <v>289</v>
      </c>
    </row>
    <row r="6" ht="14.25" customHeight="1" spans="1:10">
      <c r="A6" s="112">
        <v>1</v>
      </c>
      <c r="B6" s="112">
        <v>2</v>
      </c>
      <c r="C6" s="112">
        <v>3</v>
      </c>
      <c r="D6" s="112">
        <v>4</v>
      </c>
      <c r="E6" s="112">
        <v>5</v>
      </c>
      <c r="F6" s="113">
        <v>6</v>
      </c>
      <c r="G6" s="112">
        <v>7</v>
      </c>
      <c r="H6" s="113">
        <v>8</v>
      </c>
      <c r="I6" s="113">
        <v>9</v>
      </c>
      <c r="J6" s="112">
        <v>10</v>
      </c>
    </row>
    <row r="7" ht="42" customHeight="1" spans="1:10">
      <c r="A7" s="74"/>
      <c r="B7" s="114"/>
      <c r="C7" s="114"/>
      <c r="D7" s="114"/>
      <c r="E7" s="100"/>
      <c r="F7" s="115"/>
      <c r="G7" s="100"/>
      <c r="H7" s="115"/>
      <c r="I7" s="115"/>
      <c r="J7" s="100"/>
    </row>
    <row r="8" ht="42" customHeight="1" spans="1:10">
      <c r="A8" s="74"/>
      <c r="B8" s="66"/>
      <c r="C8" s="66"/>
      <c r="D8" s="66"/>
      <c r="E8" s="74"/>
      <c r="F8" s="66"/>
      <c r="G8" s="74"/>
      <c r="H8" s="66"/>
      <c r="I8" s="66"/>
      <c r="J8" s="74"/>
    </row>
    <row r="9" customHeight="1" spans="1:1">
      <c r="A9" t="s">
        <v>377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4" sqref="C1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46"/>
      <c r="B1" s="46"/>
      <c r="C1" s="46"/>
      <c r="D1" s="46"/>
      <c r="E1" s="46"/>
      <c r="F1" s="46"/>
      <c r="G1" s="46"/>
      <c r="H1" s="46"/>
      <c r="I1" s="46"/>
    </row>
    <row r="2" customHeight="1" spans="1:9">
      <c r="A2" s="84" t="s">
        <v>378</v>
      </c>
      <c r="B2" s="85"/>
      <c r="C2" s="85"/>
      <c r="D2" s="86"/>
      <c r="E2" s="86"/>
      <c r="F2" s="86"/>
      <c r="G2" s="85"/>
      <c r="H2" s="85"/>
      <c r="I2" s="86"/>
    </row>
    <row r="3" ht="41.25" customHeight="1" spans="1:9">
      <c r="A3" s="87" t="str">
        <f>"2025"&amp;"年新增资产配置预算表"</f>
        <v>2025年新增资产配置预算表</v>
      </c>
      <c r="B3" s="88"/>
      <c r="C3" s="88"/>
      <c r="D3" s="89"/>
      <c r="E3" s="89"/>
      <c r="F3" s="89"/>
      <c r="G3" s="88"/>
      <c r="H3" s="88"/>
      <c r="I3" s="89"/>
    </row>
    <row r="4" customHeight="1" spans="1:9">
      <c r="A4" s="90" t="str">
        <f>"单位名称："&amp;"昆明市东川区种子管理站"</f>
        <v>单位名称：昆明市东川区种子管理站</v>
      </c>
      <c r="B4" s="91"/>
      <c r="C4" s="91"/>
      <c r="D4" s="92"/>
      <c r="F4" s="89"/>
      <c r="G4" s="88"/>
      <c r="H4" s="88"/>
      <c r="I4" s="109" t="s">
        <v>1</v>
      </c>
    </row>
    <row r="5" ht="28.5" customHeight="1" spans="1:9">
      <c r="A5" s="93" t="s">
        <v>182</v>
      </c>
      <c r="B5" s="94" t="s">
        <v>183</v>
      </c>
      <c r="C5" s="95" t="s">
        <v>379</v>
      </c>
      <c r="D5" s="93" t="s">
        <v>380</v>
      </c>
      <c r="E5" s="93" t="s">
        <v>381</v>
      </c>
      <c r="F5" s="93" t="s">
        <v>382</v>
      </c>
      <c r="G5" s="94" t="s">
        <v>383</v>
      </c>
      <c r="H5" s="82"/>
      <c r="I5" s="93"/>
    </row>
    <row r="6" ht="21" customHeight="1" spans="1:9">
      <c r="A6" s="95"/>
      <c r="B6" s="96"/>
      <c r="C6" s="96"/>
      <c r="D6" s="97"/>
      <c r="E6" s="96"/>
      <c r="F6" s="96"/>
      <c r="G6" s="94" t="s">
        <v>353</v>
      </c>
      <c r="H6" s="94" t="s">
        <v>384</v>
      </c>
      <c r="I6" s="94" t="s">
        <v>385</v>
      </c>
    </row>
    <row r="7" ht="17.25" customHeight="1" spans="1:9">
      <c r="A7" s="98" t="s">
        <v>82</v>
      </c>
      <c r="B7" s="99" t="s">
        <v>83</v>
      </c>
      <c r="C7" s="98" t="s">
        <v>84</v>
      </c>
      <c r="D7" s="100" t="s">
        <v>85</v>
      </c>
      <c r="E7" s="98" t="s">
        <v>86</v>
      </c>
      <c r="F7" s="99" t="s">
        <v>87</v>
      </c>
      <c r="G7" s="101" t="s">
        <v>88</v>
      </c>
      <c r="H7" s="100" t="s">
        <v>89</v>
      </c>
      <c r="I7" s="100">
        <v>9</v>
      </c>
    </row>
    <row r="8" ht="19.5" customHeight="1" spans="1:9">
      <c r="A8" s="102"/>
      <c r="B8" s="76"/>
      <c r="C8" s="76"/>
      <c r="D8" s="74"/>
      <c r="E8" s="66"/>
      <c r="F8" s="101"/>
      <c r="G8" s="103"/>
      <c r="H8" s="104"/>
      <c r="I8" s="104"/>
    </row>
    <row r="9" ht="19.5" customHeight="1" spans="1:9">
      <c r="A9" s="105" t="s">
        <v>55</v>
      </c>
      <c r="B9" s="106"/>
      <c r="C9" s="106"/>
      <c r="D9" s="107"/>
      <c r="E9" s="108"/>
      <c r="F9" s="108"/>
      <c r="G9" s="103"/>
      <c r="H9" s="104"/>
      <c r="I9" s="104"/>
    </row>
    <row r="10" customHeight="1" spans="1:1">
      <c r="A10" t="s">
        <v>386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D20" sqref="D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46"/>
      <c r="B1" s="46"/>
      <c r="C1" s="46"/>
      <c r="D1" s="46"/>
      <c r="E1" s="46"/>
      <c r="F1" s="46"/>
      <c r="G1" s="46"/>
      <c r="H1" s="46"/>
      <c r="I1" s="46"/>
      <c r="J1" s="46"/>
      <c r="K1" s="46"/>
    </row>
    <row r="2" customHeight="1" spans="4:11">
      <c r="D2" s="47"/>
      <c r="E2" s="47"/>
      <c r="F2" s="47"/>
      <c r="G2" s="47"/>
      <c r="K2" s="48" t="s">
        <v>387</v>
      </c>
    </row>
    <row r="3" ht="41.25" customHeight="1" spans="1:11">
      <c r="A3" s="49" t="str">
        <f>"2025"&amp;"年上级补助项目支出预算表"</f>
        <v>2025年上级补助项目支出预算表</v>
      </c>
      <c r="B3" s="49"/>
      <c r="C3" s="49"/>
      <c r="D3" s="49"/>
      <c r="E3" s="49"/>
      <c r="F3" s="49"/>
      <c r="G3" s="49"/>
      <c r="H3" s="49"/>
      <c r="I3" s="49"/>
      <c r="J3" s="49"/>
      <c r="K3" s="49"/>
    </row>
    <row r="4" ht="13.5" customHeight="1" spans="1:11">
      <c r="A4" s="50" t="str">
        <f>"单位名称："&amp;"昆明市东川区种子管理站"</f>
        <v>单位名称：昆明市东川区种子管理站</v>
      </c>
      <c r="B4" s="51"/>
      <c r="C4" s="51"/>
      <c r="D4" s="51"/>
      <c r="E4" s="51"/>
      <c r="F4" s="51"/>
      <c r="G4" s="51"/>
      <c r="H4" s="52"/>
      <c r="I4" s="52"/>
      <c r="J4" s="52"/>
      <c r="K4" s="53" t="s">
        <v>1</v>
      </c>
    </row>
    <row r="5" ht="21.75" customHeight="1" spans="1:11">
      <c r="A5" s="54" t="s">
        <v>269</v>
      </c>
      <c r="B5" s="54" t="s">
        <v>185</v>
      </c>
      <c r="C5" s="54" t="s">
        <v>270</v>
      </c>
      <c r="D5" s="55" t="s">
        <v>186</v>
      </c>
      <c r="E5" s="55" t="s">
        <v>187</v>
      </c>
      <c r="F5" s="55" t="s">
        <v>271</v>
      </c>
      <c r="G5" s="55" t="s">
        <v>272</v>
      </c>
      <c r="H5" s="72" t="s">
        <v>55</v>
      </c>
      <c r="I5" s="56" t="s">
        <v>388</v>
      </c>
      <c r="J5" s="57"/>
      <c r="K5" s="58"/>
    </row>
    <row r="6" ht="21.75" customHeight="1" spans="1:11">
      <c r="A6" s="59"/>
      <c r="B6" s="59"/>
      <c r="C6" s="59"/>
      <c r="D6" s="60"/>
      <c r="E6" s="60"/>
      <c r="F6" s="60"/>
      <c r="G6" s="60"/>
      <c r="H6" s="73"/>
      <c r="I6" s="55" t="s">
        <v>58</v>
      </c>
      <c r="J6" s="55" t="s">
        <v>59</v>
      </c>
      <c r="K6" s="55" t="s">
        <v>60</v>
      </c>
    </row>
    <row r="7" ht="40.5" customHeight="1" spans="1:11">
      <c r="A7" s="62"/>
      <c r="B7" s="62"/>
      <c r="C7" s="62"/>
      <c r="D7" s="63"/>
      <c r="E7" s="63"/>
      <c r="F7" s="63"/>
      <c r="G7" s="63"/>
      <c r="H7" s="64"/>
      <c r="I7" s="63" t="s">
        <v>57</v>
      </c>
      <c r="J7" s="63"/>
      <c r="K7" s="63"/>
    </row>
    <row r="8" ht="15" customHeight="1" spans="1:11">
      <c r="A8" s="65">
        <v>1</v>
      </c>
      <c r="B8" s="65">
        <v>2</v>
      </c>
      <c r="C8" s="65">
        <v>3</v>
      </c>
      <c r="D8" s="65">
        <v>4</v>
      </c>
      <c r="E8" s="65">
        <v>5</v>
      </c>
      <c r="F8" s="65">
        <v>6</v>
      </c>
      <c r="G8" s="65">
        <v>7</v>
      </c>
      <c r="H8" s="65">
        <v>8</v>
      </c>
      <c r="I8" s="65">
        <v>9</v>
      </c>
      <c r="J8" s="82">
        <v>10</v>
      </c>
      <c r="K8" s="82">
        <v>11</v>
      </c>
    </row>
    <row r="9" ht="18.75" customHeight="1" spans="1:11">
      <c r="A9" s="74"/>
      <c r="B9" s="66"/>
      <c r="C9" s="74"/>
      <c r="D9" s="74"/>
      <c r="E9" s="74"/>
      <c r="F9" s="74"/>
      <c r="G9" s="74"/>
      <c r="H9" s="75"/>
      <c r="I9" s="83"/>
      <c r="J9" s="83"/>
      <c r="K9" s="75"/>
    </row>
    <row r="10" ht="18.75" customHeight="1" spans="1:11">
      <c r="A10" s="76"/>
      <c r="B10" s="66"/>
      <c r="C10" s="66"/>
      <c r="D10" s="66"/>
      <c r="E10" s="66"/>
      <c r="F10" s="66"/>
      <c r="G10" s="66"/>
      <c r="H10" s="68"/>
      <c r="I10" s="68"/>
      <c r="J10" s="68"/>
      <c r="K10" s="75"/>
    </row>
    <row r="11" ht="18.75" customHeight="1" spans="1:11">
      <c r="A11" s="77" t="s">
        <v>173</v>
      </c>
      <c r="B11" s="78"/>
      <c r="C11" s="78"/>
      <c r="D11" s="78"/>
      <c r="E11" s="78"/>
      <c r="F11" s="78"/>
      <c r="G11" s="79"/>
      <c r="H11" s="68"/>
      <c r="I11" s="68"/>
      <c r="J11" s="68"/>
      <c r="K11" s="75"/>
    </row>
    <row r="12" ht="21" customHeight="1" spans="1:5">
      <c r="A12" s="80" t="s">
        <v>389</v>
      </c>
      <c r="B12" s="80"/>
      <c r="C12" s="80"/>
      <c r="D12" s="81"/>
      <c r="E12" s="81"/>
    </row>
  </sheetData>
  <mergeCells count="16">
    <mergeCell ref="A3:K3"/>
    <mergeCell ref="A4:G4"/>
    <mergeCell ref="I5:K5"/>
    <mergeCell ref="A11:G11"/>
    <mergeCell ref="A12:E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G17" sqref="G17"/>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46"/>
      <c r="B1" s="46"/>
      <c r="C1" s="46"/>
      <c r="D1" s="46"/>
      <c r="E1" s="46"/>
      <c r="F1" s="46"/>
      <c r="G1" s="46"/>
    </row>
    <row r="2" ht="13.5" customHeight="1" spans="4:7">
      <c r="D2" s="47"/>
      <c r="G2" s="48" t="s">
        <v>390</v>
      </c>
    </row>
    <row r="3" ht="41.25" customHeight="1" spans="1:7">
      <c r="A3" s="49" t="str">
        <f>"2025"&amp;"年部门项目中期规划预算表"</f>
        <v>2025年部门项目中期规划预算表</v>
      </c>
      <c r="B3" s="49"/>
      <c r="C3" s="49"/>
      <c r="D3" s="49"/>
      <c r="E3" s="49"/>
      <c r="F3" s="49"/>
      <c r="G3" s="49"/>
    </row>
    <row r="4" ht="13.5" customHeight="1" spans="1:7">
      <c r="A4" s="50" t="str">
        <f>"单位名称："&amp;"昆明市东川区种子管理站"</f>
        <v>单位名称：昆明市东川区种子管理站</v>
      </c>
      <c r="B4" s="51"/>
      <c r="C4" s="51"/>
      <c r="D4" s="51"/>
      <c r="E4" s="52"/>
      <c r="F4" s="52"/>
      <c r="G4" s="53" t="s">
        <v>1</v>
      </c>
    </row>
    <row r="5" ht="21.75" customHeight="1" spans="1:7">
      <c r="A5" s="54" t="s">
        <v>270</v>
      </c>
      <c r="B5" s="54" t="s">
        <v>269</v>
      </c>
      <c r="C5" s="54" t="s">
        <v>185</v>
      </c>
      <c r="D5" s="55" t="s">
        <v>391</v>
      </c>
      <c r="E5" s="56" t="s">
        <v>58</v>
      </c>
      <c r="F5" s="57"/>
      <c r="G5" s="58"/>
    </row>
    <row r="6" ht="21.75" customHeight="1" spans="1:7">
      <c r="A6" s="59"/>
      <c r="B6" s="59"/>
      <c r="C6" s="59"/>
      <c r="D6" s="60"/>
      <c r="E6" s="61" t="str">
        <f>"2025"&amp;"年"</f>
        <v>2025年</v>
      </c>
      <c r="F6" s="55" t="str">
        <f>("2025"+1)&amp;"年"</f>
        <v>2026年</v>
      </c>
      <c r="G6" s="55" t="str">
        <f>("2025"+2)&amp;"年"</f>
        <v>2027年</v>
      </c>
    </row>
    <row r="7" ht="40.5" customHeight="1" spans="1:7">
      <c r="A7" s="62"/>
      <c r="B7" s="62"/>
      <c r="C7" s="62"/>
      <c r="D7" s="63"/>
      <c r="E7" s="64"/>
      <c r="F7" s="63" t="s">
        <v>57</v>
      </c>
      <c r="G7" s="63"/>
    </row>
    <row r="8" ht="15" customHeight="1" spans="1:7">
      <c r="A8" s="65">
        <v>1</v>
      </c>
      <c r="B8" s="65">
        <v>2</v>
      </c>
      <c r="C8" s="65">
        <v>3</v>
      </c>
      <c r="D8" s="65">
        <v>4</v>
      </c>
      <c r="E8" s="65">
        <v>5</v>
      </c>
      <c r="F8" s="65">
        <v>6</v>
      </c>
      <c r="G8" s="65">
        <v>7</v>
      </c>
    </row>
    <row r="9" ht="17.25" customHeight="1" spans="1:7">
      <c r="A9" s="66" t="s">
        <v>70</v>
      </c>
      <c r="B9" s="67"/>
      <c r="C9" s="67"/>
      <c r="D9" s="66"/>
      <c r="E9" s="68">
        <v>50000</v>
      </c>
      <c r="F9" s="68">
        <v>52500</v>
      </c>
      <c r="G9" s="68">
        <v>55125</v>
      </c>
    </row>
    <row r="10" ht="18.75" customHeight="1" spans="1:7">
      <c r="A10" s="66"/>
      <c r="B10" s="66" t="s">
        <v>392</v>
      </c>
      <c r="C10" s="66" t="s">
        <v>277</v>
      </c>
      <c r="D10" s="66" t="s">
        <v>393</v>
      </c>
      <c r="E10" s="68">
        <v>50000</v>
      </c>
      <c r="F10" s="68">
        <v>52500</v>
      </c>
      <c r="G10" s="68">
        <v>55125</v>
      </c>
    </row>
    <row r="11" ht="18.75" customHeight="1" spans="1:7">
      <c r="A11" s="69" t="s">
        <v>55</v>
      </c>
      <c r="B11" s="70" t="s">
        <v>394</v>
      </c>
      <c r="C11" s="70"/>
      <c r="D11" s="71"/>
      <c r="E11" s="68">
        <v>50000</v>
      </c>
      <c r="F11" s="68">
        <v>52500</v>
      </c>
      <c r="G11" s="68">
        <v>55125</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1" sqref="J1"/>
    </sheetView>
  </sheetViews>
  <sheetFormatPr defaultColWidth="9" defaultRowHeight="13.5"/>
  <cols>
    <col min="2" max="2" width="25.625" customWidth="1"/>
    <col min="3" max="3" width="15" customWidth="1"/>
    <col min="5" max="5" width="12.5" customWidth="1"/>
    <col min="6" max="6" width="22.5" customWidth="1"/>
    <col min="7" max="7" width="14.375" customWidth="1"/>
    <col min="8" max="8" width="21.25" customWidth="1"/>
    <col min="9" max="9" width="17.75" customWidth="1"/>
    <col min="10" max="10" width="24.625" customWidth="1"/>
  </cols>
  <sheetData>
    <row r="1" spans="1:10">
      <c r="A1" s="1"/>
      <c r="B1" s="1"/>
      <c r="C1" s="1"/>
      <c r="D1" s="1"/>
      <c r="E1" s="1"/>
      <c r="F1" s="1"/>
      <c r="G1" s="1"/>
      <c r="H1" s="1"/>
      <c r="I1" s="1"/>
      <c r="J1" s="38" t="s">
        <v>395</v>
      </c>
    </row>
    <row r="2" ht="25.5" spans="1:10">
      <c r="A2" s="2" t="s">
        <v>396</v>
      </c>
      <c r="B2" s="2"/>
      <c r="C2" s="2"/>
      <c r="D2" s="2"/>
      <c r="E2" s="2"/>
      <c r="F2" s="2"/>
      <c r="G2" s="2"/>
      <c r="H2" s="2"/>
      <c r="I2" s="2"/>
      <c r="J2" s="2"/>
    </row>
    <row r="3" ht="31.5" spans="1:10">
      <c r="A3" s="3" t="s">
        <v>397</v>
      </c>
      <c r="B3" s="3"/>
      <c r="C3" s="4"/>
      <c r="D3" s="5"/>
      <c r="E3" s="5"/>
      <c r="F3" s="5"/>
      <c r="G3" s="5"/>
      <c r="H3" s="5"/>
      <c r="I3" s="5"/>
      <c r="J3" s="242" t="s">
        <v>1</v>
      </c>
    </row>
    <row r="4" ht="34" customHeight="1" spans="1:10">
      <c r="A4" s="6" t="s">
        <v>398</v>
      </c>
      <c r="B4" s="7">
        <v>125009</v>
      </c>
      <c r="C4" s="8"/>
      <c r="D4" s="8"/>
      <c r="E4" s="9"/>
      <c r="F4" s="10" t="s">
        <v>399</v>
      </c>
      <c r="G4" s="9"/>
      <c r="H4" s="11" t="s">
        <v>70</v>
      </c>
      <c r="I4" s="8"/>
      <c r="J4" s="9"/>
    </row>
    <row r="5" ht="35" customHeight="1" spans="1:10">
      <c r="A5" s="12" t="s">
        <v>400</v>
      </c>
      <c r="B5" s="13"/>
      <c r="C5" s="13"/>
      <c r="D5" s="13"/>
      <c r="E5" s="13"/>
      <c r="F5" s="13"/>
      <c r="G5" s="13"/>
      <c r="H5" s="13"/>
      <c r="I5" s="40"/>
      <c r="J5" s="41" t="s">
        <v>401</v>
      </c>
    </row>
    <row r="6" ht="44" customHeight="1" spans="1:10">
      <c r="A6" s="14" t="s">
        <v>402</v>
      </c>
      <c r="B6" s="15" t="s">
        <v>403</v>
      </c>
      <c r="C6" s="16" t="s">
        <v>404</v>
      </c>
      <c r="D6" s="16"/>
      <c r="E6" s="16"/>
      <c r="F6" s="16"/>
      <c r="G6" s="16"/>
      <c r="H6" s="16"/>
      <c r="I6" s="16"/>
      <c r="J6" s="42" t="s">
        <v>405</v>
      </c>
    </row>
    <row r="7" ht="40.5" spans="1:10">
      <c r="A7" s="14"/>
      <c r="B7" s="15" t="str">
        <f>"总体绩效目标（"&amp;"2025"&amp;"-"&amp;("2025"+2)&amp;"年期间）"</f>
        <v>总体绩效目标（2025-2027年期间）</v>
      </c>
      <c r="C7" s="16" t="s">
        <v>406</v>
      </c>
      <c r="D7" s="16"/>
      <c r="E7" s="16"/>
      <c r="F7" s="16"/>
      <c r="G7" s="16"/>
      <c r="H7" s="16"/>
      <c r="I7" s="16"/>
      <c r="J7" s="42" t="s">
        <v>407</v>
      </c>
    </row>
    <row r="8" ht="68" customHeight="1" spans="1:10">
      <c r="A8" s="15" t="s">
        <v>408</v>
      </c>
      <c r="B8" s="17" t="str">
        <f>"预算年度（"&amp;"2025"&amp;"年）绩效目标"</f>
        <v>预算年度（2025年）绩效目标</v>
      </c>
      <c r="C8" s="18" t="s">
        <v>409</v>
      </c>
      <c r="D8" s="18"/>
      <c r="E8" s="18"/>
      <c r="F8" s="18"/>
      <c r="G8" s="18"/>
      <c r="H8" s="18"/>
      <c r="I8" s="18"/>
      <c r="J8" s="43" t="s">
        <v>410</v>
      </c>
    </row>
    <row r="9" spans="1:10">
      <c r="A9" s="19" t="s">
        <v>411</v>
      </c>
      <c r="B9" s="19"/>
      <c r="C9" s="19"/>
      <c r="D9" s="19"/>
      <c r="E9" s="19"/>
      <c r="F9" s="19"/>
      <c r="G9" s="19"/>
      <c r="H9" s="19"/>
      <c r="I9" s="19"/>
      <c r="J9" s="19"/>
    </row>
    <row r="10" spans="1:10">
      <c r="A10" s="15" t="s">
        <v>412</v>
      </c>
      <c r="B10" s="15"/>
      <c r="C10" s="14" t="s">
        <v>413</v>
      </c>
      <c r="D10" s="14"/>
      <c r="E10" s="14"/>
      <c r="F10" s="14" t="s">
        <v>414</v>
      </c>
      <c r="G10" s="14"/>
      <c r="H10" s="14" t="s">
        <v>415</v>
      </c>
      <c r="I10" s="14"/>
      <c r="J10" s="14"/>
    </row>
    <row r="11" spans="1:10">
      <c r="A11" s="15"/>
      <c r="B11" s="15"/>
      <c r="C11" s="14"/>
      <c r="D11" s="14"/>
      <c r="E11" s="14"/>
      <c r="F11" s="14"/>
      <c r="G11" s="14"/>
      <c r="H11" s="15" t="s">
        <v>416</v>
      </c>
      <c r="I11" s="15" t="s">
        <v>417</v>
      </c>
      <c r="J11" s="15" t="s">
        <v>418</v>
      </c>
    </row>
    <row r="12" spans="1:10">
      <c r="A12" s="20" t="s">
        <v>55</v>
      </c>
      <c r="B12" s="21"/>
      <c r="C12" s="21"/>
      <c r="D12" s="21"/>
      <c r="E12" s="21"/>
      <c r="F12" s="21"/>
      <c r="G12" s="22"/>
      <c r="H12" s="23">
        <f>H13+H14</f>
        <v>1758155.59</v>
      </c>
      <c r="I12" s="23">
        <f>I13+I14</f>
        <v>1758155.59</v>
      </c>
      <c r="J12" s="23"/>
    </row>
    <row r="13" ht="120" customHeight="1" spans="1:10">
      <c r="A13" s="24" t="s">
        <v>404</v>
      </c>
      <c r="B13" s="25"/>
      <c r="C13" s="24" t="s">
        <v>419</v>
      </c>
      <c r="D13" s="26"/>
      <c r="E13" s="26"/>
      <c r="F13" s="26"/>
      <c r="G13" s="26"/>
      <c r="H13" s="23">
        <v>1708155.59</v>
      </c>
      <c r="I13" s="23">
        <v>1708155.59</v>
      </c>
      <c r="J13" s="23"/>
    </row>
    <row r="14" ht="104" customHeight="1" spans="1:10">
      <c r="A14" s="16" t="s">
        <v>404</v>
      </c>
      <c r="B14" s="27"/>
      <c r="C14" s="16" t="s">
        <v>420</v>
      </c>
      <c r="D14" s="27"/>
      <c r="E14" s="27"/>
      <c r="F14" s="27"/>
      <c r="G14" s="27"/>
      <c r="H14" s="28">
        <v>50000</v>
      </c>
      <c r="I14" s="28">
        <f>H14</f>
        <v>50000</v>
      </c>
      <c r="J14" s="28"/>
    </row>
    <row r="15" spans="1:10">
      <c r="A15" s="19" t="s">
        <v>421</v>
      </c>
      <c r="B15" s="19"/>
      <c r="C15" s="19"/>
      <c r="D15" s="19"/>
      <c r="E15" s="19"/>
      <c r="F15" s="19"/>
      <c r="G15" s="19"/>
      <c r="H15" s="19"/>
      <c r="I15" s="19"/>
      <c r="J15" s="19"/>
    </row>
    <row r="16" spans="1:10">
      <c r="A16" s="29" t="s">
        <v>422</v>
      </c>
      <c r="B16" s="29"/>
      <c r="C16" s="29"/>
      <c r="D16" s="29"/>
      <c r="E16" s="29"/>
      <c r="F16" s="29"/>
      <c r="G16" s="29"/>
      <c r="H16" s="30" t="s">
        <v>423</v>
      </c>
      <c r="I16" s="44" t="s">
        <v>289</v>
      </c>
      <c r="J16" s="30" t="s">
        <v>424</v>
      </c>
    </row>
    <row r="17" ht="14.25" spans="1:10">
      <c r="A17" s="31" t="s">
        <v>282</v>
      </c>
      <c r="B17" s="31" t="s">
        <v>425</v>
      </c>
      <c r="C17" s="32" t="s">
        <v>284</v>
      </c>
      <c r="D17" s="32" t="s">
        <v>285</v>
      </c>
      <c r="E17" s="32" t="s">
        <v>286</v>
      </c>
      <c r="F17" s="32" t="s">
        <v>287</v>
      </c>
      <c r="G17" s="32" t="s">
        <v>288</v>
      </c>
      <c r="H17" s="33"/>
      <c r="I17" s="33"/>
      <c r="J17" s="33"/>
    </row>
    <row r="18" ht="31" customHeight="1" spans="1:10">
      <c r="A18" s="34" t="s">
        <v>291</v>
      </c>
      <c r="B18" s="34" t="s">
        <v>394</v>
      </c>
      <c r="C18" s="35" t="s">
        <v>394</v>
      </c>
      <c r="D18" s="34" t="s">
        <v>394</v>
      </c>
      <c r="E18" s="34" t="s">
        <v>394</v>
      </c>
      <c r="F18" s="34" t="s">
        <v>394</v>
      </c>
      <c r="G18" s="34" t="s">
        <v>394</v>
      </c>
      <c r="H18" s="36" t="s">
        <v>394</v>
      </c>
      <c r="I18" s="45" t="s">
        <v>394</v>
      </c>
      <c r="J18" s="36" t="s">
        <v>394</v>
      </c>
    </row>
    <row r="19" ht="24" customHeight="1" spans="1:10">
      <c r="A19" s="34" t="s">
        <v>394</v>
      </c>
      <c r="B19" s="34" t="s">
        <v>292</v>
      </c>
      <c r="C19" s="35" t="s">
        <v>394</v>
      </c>
      <c r="D19" s="34" t="s">
        <v>394</v>
      </c>
      <c r="E19" s="34" t="s">
        <v>394</v>
      </c>
      <c r="F19" s="34" t="s">
        <v>394</v>
      </c>
      <c r="G19" s="34" t="s">
        <v>394</v>
      </c>
      <c r="H19" s="36" t="s">
        <v>394</v>
      </c>
      <c r="I19" s="45" t="s">
        <v>394</v>
      </c>
      <c r="J19" s="36" t="s">
        <v>394</v>
      </c>
    </row>
    <row r="20" ht="22.5" spans="1:10">
      <c r="A20" s="34" t="s">
        <v>394</v>
      </c>
      <c r="B20" s="34"/>
      <c r="C20" s="35" t="s">
        <v>426</v>
      </c>
      <c r="D20" s="34" t="s">
        <v>294</v>
      </c>
      <c r="E20" s="34">
        <v>16</v>
      </c>
      <c r="F20" s="34" t="s">
        <v>427</v>
      </c>
      <c r="G20" s="34" t="s">
        <v>297</v>
      </c>
      <c r="H20" s="36" t="s">
        <v>428</v>
      </c>
      <c r="I20" s="45" t="s">
        <v>429</v>
      </c>
      <c r="J20" s="36" t="s">
        <v>430</v>
      </c>
    </row>
    <row r="21" ht="26" customHeight="1" spans="1:10">
      <c r="A21" s="34" t="s">
        <v>394</v>
      </c>
      <c r="B21" s="34" t="s">
        <v>302</v>
      </c>
      <c r="C21" s="35" t="s">
        <v>394</v>
      </c>
      <c r="D21" s="34" t="s">
        <v>394</v>
      </c>
      <c r="E21" s="34" t="s">
        <v>394</v>
      </c>
      <c r="F21" s="34" t="s">
        <v>394</v>
      </c>
      <c r="G21" s="34" t="s">
        <v>394</v>
      </c>
      <c r="H21" s="36" t="s">
        <v>394</v>
      </c>
      <c r="I21" s="45" t="s">
        <v>394</v>
      </c>
      <c r="J21" s="36" t="s">
        <v>394</v>
      </c>
    </row>
    <row r="22" ht="22.5" spans="1:10">
      <c r="A22" s="34" t="s">
        <v>394</v>
      </c>
      <c r="B22" s="34"/>
      <c r="C22" s="35" t="s">
        <v>431</v>
      </c>
      <c r="D22" s="34" t="s">
        <v>294</v>
      </c>
      <c r="E22" s="34" t="s">
        <v>432</v>
      </c>
      <c r="F22" s="34" t="s">
        <v>305</v>
      </c>
      <c r="G22" s="34" t="s">
        <v>297</v>
      </c>
      <c r="H22" s="36" t="s">
        <v>433</v>
      </c>
      <c r="I22" s="45" t="s">
        <v>434</v>
      </c>
      <c r="J22" s="36" t="s">
        <v>435</v>
      </c>
    </row>
    <row r="23" ht="27" customHeight="1" spans="1:10">
      <c r="A23" s="34" t="s">
        <v>394</v>
      </c>
      <c r="B23" s="34" t="s">
        <v>320</v>
      </c>
      <c r="C23" s="35" t="s">
        <v>394</v>
      </c>
      <c r="D23" s="34" t="s">
        <v>394</v>
      </c>
      <c r="E23" s="34" t="s">
        <v>394</v>
      </c>
      <c r="F23" s="34" t="s">
        <v>394</v>
      </c>
      <c r="G23" s="34" t="s">
        <v>394</v>
      </c>
      <c r="H23" s="36" t="s">
        <v>394</v>
      </c>
      <c r="I23" s="45" t="s">
        <v>394</v>
      </c>
      <c r="J23" s="36" t="s">
        <v>394</v>
      </c>
    </row>
    <row r="24" ht="22.5" spans="1:10">
      <c r="A24" s="34" t="s">
        <v>394</v>
      </c>
      <c r="B24" s="34"/>
      <c r="C24" s="35" t="s">
        <v>436</v>
      </c>
      <c r="D24" s="34" t="s">
        <v>322</v>
      </c>
      <c r="E24" s="34" t="s">
        <v>82</v>
      </c>
      <c r="F24" s="34" t="s">
        <v>323</v>
      </c>
      <c r="G24" s="34" t="s">
        <v>297</v>
      </c>
      <c r="H24" s="36" t="s">
        <v>433</v>
      </c>
      <c r="I24" s="45" t="s">
        <v>437</v>
      </c>
      <c r="J24" s="36" t="s">
        <v>437</v>
      </c>
    </row>
    <row r="25" ht="24" customHeight="1" spans="1:10">
      <c r="A25" s="34" t="s">
        <v>394</v>
      </c>
      <c r="B25" s="34" t="s">
        <v>325</v>
      </c>
      <c r="C25" s="35" t="s">
        <v>394</v>
      </c>
      <c r="D25" s="34" t="s">
        <v>394</v>
      </c>
      <c r="E25" s="34" t="s">
        <v>394</v>
      </c>
      <c r="F25" s="34" t="s">
        <v>394</v>
      </c>
      <c r="G25" s="34" t="s">
        <v>394</v>
      </c>
      <c r="H25" s="36" t="s">
        <v>394</v>
      </c>
      <c r="I25" s="45" t="s">
        <v>394</v>
      </c>
      <c r="J25" s="36" t="s">
        <v>394</v>
      </c>
    </row>
    <row r="26" ht="27" customHeight="1" spans="1:10">
      <c r="A26" s="34" t="s">
        <v>394</v>
      </c>
      <c r="B26" s="34" t="s">
        <v>394</v>
      </c>
      <c r="C26" s="35" t="s">
        <v>326</v>
      </c>
      <c r="D26" s="34" t="s">
        <v>322</v>
      </c>
      <c r="E26" s="37">
        <v>1708155.59</v>
      </c>
      <c r="F26" s="34" t="s">
        <v>328</v>
      </c>
      <c r="G26" s="34" t="s">
        <v>297</v>
      </c>
      <c r="H26" s="36" t="s">
        <v>438</v>
      </c>
      <c r="I26" s="45" t="s">
        <v>439</v>
      </c>
      <c r="J26" s="36" t="s">
        <v>440</v>
      </c>
    </row>
    <row r="27" ht="30" customHeight="1" spans="1:10">
      <c r="A27" s="34" t="s">
        <v>330</v>
      </c>
      <c r="B27" s="34"/>
      <c r="C27" s="35"/>
      <c r="D27" s="34"/>
      <c r="E27" s="37"/>
      <c r="F27" s="34"/>
      <c r="G27" s="34"/>
      <c r="H27" s="36"/>
      <c r="I27" s="45"/>
      <c r="J27" s="36"/>
    </row>
    <row r="28" ht="27" customHeight="1" spans="1:10">
      <c r="A28" s="34"/>
      <c r="B28" s="34" t="s">
        <v>441</v>
      </c>
      <c r="C28" s="35" t="s">
        <v>394</v>
      </c>
      <c r="D28" s="34" t="s">
        <v>394</v>
      </c>
      <c r="E28" s="34" t="s">
        <v>394</v>
      </c>
      <c r="F28" s="34" t="s">
        <v>394</v>
      </c>
      <c r="G28" s="34" t="s">
        <v>394</v>
      </c>
      <c r="H28" s="36" t="s">
        <v>394</v>
      </c>
      <c r="I28" s="45" t="s">
        <v>394</v>
      </c>
      <c r="J28" s="36" t="s">
        <v>394</v>
      </c>
    </row>
    <row r="29" ht="82" customHeight="1" spans="1:10">
      <c r="A29" s="34"/>
      <c r="B29" s="34"/>
      <c r="C29" s="35" t="s">
        <v>442</v>
      </c>
      <c r="D29" s="34" t="s">
        <v>294</v>
      </c>
      <c r="E29" s="34" t="s">
        <v>341</v>
      </c>
      <c r="F29" s="34" t="s">
        <v>305</v>
      </c>
      <c r="G29" s="34" t="s">
        <v>297</v>
      </c>
      <c r="H29" s="36" t="s">
        <v>433</v>
      </c>
      <c r="I29" s="45" t="s">
        <v>442</v>
      </c>
      <c r="J29" s="36" t="s">
        <v>443</v>
      </c>
    </row>
    <row r="30" ht="33" customHeight="1" spans="1:10">
      <c r="A30" s="34" t="s">
        <v>338</v>
      </c>
      <c r="B30" s="34" t="s">
        <v>394</v>
      </c>
      <c r="C30" s="35" t="s">
        <v>394</v>
      </c>
      <c r="D30" s="34" t="s">
        <v>394</v>
      </c>
      <c r="E30" s="34" t="s">
        <v>394</v>
      </c>
      <c r="F30" s="34" t="s">
        <v>394</v>
      </c>
      <c r="G30" s="34" t="s">
        <v>394</v>
      </c>
      <c r="H30" s="36" t="s">
        <v>394</v>
      </c>
      <c r="I30" s="45" t="s">
        <v>394</v>
      </c>
      <c r="J30" s="36" t="s">
        <v>394</v>
      </c>
    </row>
    <row r="31" ht="27" customHeight="1" spans="1:10">
      <c r="A31" s="34" t="s">
        <v>394</v>
      </c>
      <c r="B31" s="34" t="s">
        <v>339</v>
      </c>
      <c r="C31" s="35" t="s">
        <v>394</v>
      </c>
      <c r="D31" s="34" t="s">
        <v>394</v>
      </c>
      <c r="E31" s="34" t="s">
        <v>394</v>
      </c>
      <c r="F31" s="34" t="s">
        <v>394</v>
      </c>
      <c r="G31" s="34" t="s">
        <v>394</v>
      </c>
      <c r="H31" s="36" t="s">
        <v>394</v>
      </c>
      <c r="I31" s="45" t="s">
        <v>394</v>
      </c>
      <c r="J31" s="36" t="s">
        <v>394</v>
      </c>
    </row>
    <row r="32" ht="30" customHeight="1" spans="1:10">
      <c r="A32" s="34"/>
      <c r="B32" s="34" t="s">
        <v>394</v>
      </c>
      <c r="C32" s="35" t="s">
        <v>444</v>
      </c>
      <c r="D32" s="34" t="s">
        <v>294</v>
      </c>
      <c r="E32" s="34" t="s">
        <v>432</v>
      </c>
      <c r="F32" s="34" t="s">
        <v>305</v>
      </c>
      <c r="G32" s="34" t="s">
        <v>297</v>
      </c>
      <c r="H32" s="36" t="s">
        <v>433</v>
      </c>
      <c r="I32" s="45" t="s">
        <v>445</v>
      </c>
      <c r="J32" s="36" t="s">
        <v>446</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2025-02-21T03:07:00Z</dcterms:created>
  <dcterms:modified xsi:type="dcterms:W3CDTF">2025-05-09T08:14:12Z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