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预算、决算\2025年预算\2025年预算公开\公开数据包\"/>
    </mc:Choice>
  </mc:AlternateContent>
  <xr:revisionPtr revIDLastSave="0" documentId="13_ncr:1_{316BD07E-7A40-4A8B-9642-40945406EA6A}" xr6:coauthVersionLast="47" xr6:coauthVersionMax="47" xr10:uidLastSave="{00000000-0000-0000-0000-000000000000}"/>
  <bookViews>
    <workbookView xWindow="-120" yWindow="-120" windowWidth="29040" windowHeight="15840" firstSheet="7" activeTab="11" xr2:uid="{00000000-000D-0000-FFFF-FFFF0000000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13" sheetId="18" r:id="rId18"/>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7">部门整体支出绩效目标13!$A:$A,部门整体支出绩效目标13!$1:$1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5" l="1"/>
  <c r="I13" i="18"/>
  <c r="H13" i="18"/>
  <c r="B9" i="18"/>
  <c r="B8" i="18"/>
  <c r="A3" i="18"/>
  <c r="G6" i="17"/>
  <c r="F6" i="17"/>
  <c r="E6" i="17"/>
  <c r="A4" i="17"/>
  <c r="A3" i="17"/>
  <c r="A4" i="16"/>
  <c r="A3" i="16"/>
  <c r="A4" i="15"/>
  <c r="A3" i="15"/>
  <c r="A4" i="14"/>
  <c r="A3" i="14"/>
  <c r="A4" i="13"/>
  <c r="A3" i="13"/>
  <c r="A4" i="12"/>
  <c r="A3" i="12"/>
  <c r="A4" i="11"/>
  <c r="A3" i="11"/>
  <c r="A4" i="10"/>
  <c r="A3" i="10"/>
  <c r="A4" i="9"/>
  <c r="A3" i="9"/>
  <c r="A4" i="8"/>
  <c r="A3" i="8"/>
  <c r="A4" i="7"/>
  <c r="A3" i="7"/>
  <c r="A4" i="6"/>
  <c r="A3" i="6"/>
  <c r="A4" i="5"/>
  <c r="A4" i="4"/>
  <c r="A3" i="4"/>
  <c r="A4" i="3"/>
  <c r="A3" i="3"/>
  <c r="A4" i="2"/>
  <c r="A3" i="2"/>
  <c r="A4" i="1"/>
  <c r="A3" i="1"/>
</calcChain>
</file>

<file path=xl/sharedStrings.xml><?xml version="1.0" encoding="utf-8"?>
<sst xmlns="http://schemas.openxmlformats.org/spreadsheetml/2006/main" count="1252" uniqueCount="485">
  <si>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</si>
  <si>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</si>
  <si>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</si>
  <si>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</si>
  <si>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</si>
  <si>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</si>
  <si>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</si>
  <si>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</si>
  <si>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</si>
  <si>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</si>
  <si>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</si>
  <si>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</si>
  <si>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</si>
  <si>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</si>
  <si>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</si>
  <si>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</si>
  <si>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</si>
  <si>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</si>
  <si>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</si>
  <si>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</si>
  <si>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</si>
  <si>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</si>
  <si>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</si>
  <si>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</si>
  <si>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</si>
  <si>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</si>
  <si>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</si>
  <si>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</si>
  <si>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</si>
  <si>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</si>
  <si>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</si>
  <si>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</si>
  <si>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</si>
  <si>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</si>
  <si>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</si>
  <si>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</si>
  <si>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</si>
  <si>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</si>
  <si>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</si>
  <si>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</si>
  <si>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</si>
  <si>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</si>
  <si>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</si>
  <si>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</si>
  <si>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</si>
  <si>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</si>
  <si>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</si>
  <si>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</si>
  <si>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</si>
  <si>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</si>
  <si>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</si>
  <si>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</si>
  <si>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</si>
  <si>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</si>
  <si>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</si>
  <si>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</si>
  <si>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</si>
  <si>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</si>
  <si>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</si>
  <si>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</si>
  <si>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</si>
  <si>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</si>
  <si>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</si>
  <si>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</si>
  <si>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</si>
  <si>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</si>
  <si>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</si>
  <si>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125006</t>
  </si>
  <si>
    <t>昆明市东川区农业技术推广中心</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</si>
  <si>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</si>
  <si>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</si>
  <si>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</si>
  <si>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</si>
  <si>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</si>
  <si>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</si>
  <si>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</si>
  <si>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</si>
  <si>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</si>
  <si>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</si>
  <si>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</si>
  <si>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</si>
  <si>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</si>
  <si>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</si>
  <si>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</si>
  <si>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</si>
  <si>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</si>
  <si>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</si>
  <si>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</si>
  <si>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</si>
  <si>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</si>
  <si>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</si>
  <si>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</si>
  <si>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</si>
  <si>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</si>
  <si>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206</t>
  </si>
  <si>
    <t>科学技术支出</t>
  </si>
  <si>
    <t>20609</t>
  </si>
  <si>
    <t>科技重大项目</t>
  </si>
  <si>
    <t>2060902</t>
  </si>
  <si>
    <t>重点研发计划</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</si>
  <si>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</si>
  <si>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</si>
  <si>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</si>
  <si>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</si>
  <si>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</si>
  <si>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</si>
  <si>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</si>
  <si>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</si>
  <si>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</si>
  <si>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</si>
  <si>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</si>
  <si>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</si>
  <si>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</si>
  <si>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</si>
  <si>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2080802</t>
  </si>
  <si>
    <t>伤残抚恤</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</si>
  <si>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</si>
  <si>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</si>
  <si>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</si>
  <si>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</si>
  <si>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</si>
  <si>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</si>
  <si>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</si>
  <si>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</si>
  <si>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</si>
  <si>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</si>
  <si>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</si>
  <si>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</si>
  <si>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21301</t>
  </si>
  <si>
    <t>农业农村</t>
  </si>
  <si>
    <t>2130104</t>
  </si>
  <si>
    <t>事业运行</t>
  </si>
  <si>
    <t>221</t>
  </si>
  <si>
    <t>住房保障支出</t>
  </si>
  <si>
    <t>22102</t>
  </si>
  <si>
    <t>住房改革支出</t>
  </si>
  <si>
    <t>2210201</t>
  </si>
  <si>
    <t>住房公积金</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</si>
  <si>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</si>
  <si>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</si>
  <si>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</si>
  <si>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</si>
  <si>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</si>
  <si>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</si>
  <si>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</si>
  <si>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</si>
  <si>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</si>
  <si>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</si>
  <si>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</si>
  <si>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</si>
  <si>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</si>
  <si>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</si>
  <si>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</si>
  <si>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</si>
  <si>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</si>
  <si>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</si>
  <si>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</si>
  <si>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</si>
  <si>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</si>
  <si>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</si>
  <si>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</si>
  <si>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</si>
  <si>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</si>
  <si>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</si>
  <si>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</si>
  <si>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</si>
  <si>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</si>
  <si>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</si>
  <si>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</si>
  <si>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</si>
  <si>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</si>
  <si>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部门预算支出功能分类科目</t>
  </si>
  <si>
    <t>人员经费</t>
  </si>
  <si>
    <t>公用经费</t>
  </si>
  <si>
    <t>合  计</t>
  </si>
  <si>
    <t>“三公”经费合计</t>
  </si>
  <si>
    <t>因公出国（境）费</t>
  </si>
  <si>
    <t>公务用车购置及运行费</t>
  </si>
  <si>
    <t>公务接待费</t>
  </si>
  <si>
    <t>公务用车购置费</t>
  </si>
  <si>
    <t>公务用车运行费</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</si>
  <si>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</si>
  <si>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</si>
  <si>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</si>
  <si>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</si>
  <si>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</si>
  <si>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</si>
  <si>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</si>
  <si>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</si>
  <si>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</si>
  <si>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</si>
  <si>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</si>
  <si>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</si>
  <si>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</si>
  <si>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</si>
  <si>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</si>
  <si>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</si>
  <si>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</si>
  <si>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</si>
  <si>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</si>
  <si>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昆明市东川区农业农村局</t>
  </si>
  <si>
    <t>530113210000000004780</t>
  </si>
  <si>
    <t>事业人员工资支出</t>
  </si>
  <si>
    <t>30101</t>
  </si>
  <si>
    <t>基本工资</t>
  </si>
  <si>
    <t>30102</t>
  </si>
  <si>
    <t>津贴补贴</t>
  </si>
  <si>
    <t>30103</t>
  </si>
  <si>
    <t>奖金</t>
  </si>
  <si>
    <t>30107</t>
  </si>
  <si>
    <t>绩效工资</t>
  </si>
  <si>
    <t>530113210000000004781</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</si>
  <si>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</si>
  <si>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</si>
  <si>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</si>
  <si>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</si>
  <si>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</si>
  <si>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</si>
  <si>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</si>
  <si>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</si>
  <si>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</si>
  <si>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</si>
  <si>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</si>
  <si>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530113210000000004782</t>
  </si>
  <si>
    <t>30113</t>
  </si>
  <si>
    <t>530113210000000004783</t>
  </si>
  <si>
    <t>抚恤金</t>
  </si>
  <si>
    <t>30304</t>
  </si>
  <si>
    <t>530113210000000004787</t>
  </si>
  <si>
    <t>30217</t>
  </si>
  <si>
    <t>530113210000000004789</t>
  </si>
  <si>
    <t>工会经费</t>
  </si>
  <si>
    <t>30228</t>
  </si>
  <si>
    <t>530113210000000004790</t>
  </si>
  <si>
    <t>离退休公用经费</t>
  </si>
  <si>
    <t>30299</t>
  </si>
  <si>
    <t>其他商品和服务支出</t>
  </si>
  <si>
    <t>530113210000000004792</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</si>
  <si>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</si>
  <si>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</si>
  <si>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</si>
  <si>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</si>
  <si>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</si>
  <si>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</si>
  <si>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</si>
  <si>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</si>
  <si>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</si>
  <si>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</si>
  <si>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</si>
  <si>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</si>
  <si>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</si>
  <si>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</si>
  <si>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</si>
  <si>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</si>
  <si>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</si>
  <si>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</si>
  <si>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</si>
  <si>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530113210000000004826</t>
  </si>
  <si>
    <t>遗属补助</t>
  </si>
  <si>
    <t>30305</t>
  </si>
  <si>
    <t>生活补助</t>
  </si>
  <si>
    <t>530113221100000297911</t>
  </si>
  <si>
    <t>离退休生活补助</t>
  </si>
  <si>
    <t>530113231100001340352</t>
  </si>
  <si>
    <t>公车购置及运维费</t>
  </si>
  <si>
    <t>30231</t>
  </si>
  <si>
    <t>公务用车运行维护费</t>
  </si>
  <si>
    <t>530113231100001498280</t>
  </si>
  <si>
    <t>事业人员绩效奖励</t>
  </si>
  <si>
    <t>项目分类</t>
  </si>
  <si>
    <t>项目单位</t>
  </si>
  <si>
    <t>经济科目编码</t>
  </si>
  <si>
    <t>经济科目名称</t>
  </si>
  <si>
    <t>本年拨款</t>
  </si>
  <si>
    <t>其中：本次下达</t>
  </si>
  <si>
    <t>专项业务类</t>
  </si>
  <si>
    <t>530113241100003006660</t>
  </si>
  <si>
    <t>东川马铃薯产业提质增效关键技术集成与示范中央资金</t>
  </si>
  <si>
    <t>30218</t>
  </si>
  <si>
    <t>专用材料费</t>
  </si>
  <si>
    <t>30227</t>
  </si>
  <si>
    <t>委托业务费</t>
  </si>
  <si>
    <t>530113241100003022184</t>
  </si>
  <si>
    <t>东川马铃薯产业提质增效关键技术集成与示范省级资金</t>
  </si>
  <si>
    <t>30225</t>
  </si>
  <si>
    <t>专用燃料费</t>
  </si>
  <si>
    <t>项目年度绩效目标</t>
  </si>
  <si>
    <t>一级指标</t>
  </si>
  <si>
    <t>二级指标</t>
  </si>
  <si>
    <t>三级指标</t>
  </si>
  <si>
    <t>指标性质</t>
  </si>
  <si>
    <t>指标值</t>
  </si>
  <si>
    <t>度量单位</t>
  </si>
  <si>
    <t>指标属性</t>
  </si>
  <si>
    <t>指标内容</t>
  </si>
  <si>
    <t>筛选优质多抗马铃薯新品种 2 个，制定 2-4 项马铃薯高效生产技术规范，提出 2-3 套马铃薯提质增效生产技术新模式；建立 1 个 800 亩以上马铃薯高标准节本增效示范基地，示范区内脱毒种薯普及率达 90%以上，亩增产20%，商品率达85%以上，亩经济效益提高20%以上。技术培训 2000人次。</t>
  </si>
  <si>
    <t>产出指标</t>
  </si>
  <si>
    <t>数量指标</t>
  </si>
  <si>
    <t>建设示范基地</t>
  </si>
  <si>
    <t>&gt;=</t>
  </si>
  <si>
    <t>800</t>
  </si>
  <si>
    <t>亩</t>
  </si>
  <si>
    <t>定量指标</t>
  </si>
  <si>
    <t>反映示范基地的建设完成情况。</t>
  </si>
  <si>
    <t>发放技术资料数</t>
  </si>
  <si>
    <t>2000</t>
  </si>
  <si>
    <t>份</t>
  </si>
  <si>
    <t>反映发放技术宣传材料的情况。</t>
  </si>
  <si>
    <t>质量指标</t>
  </si>
  <si>
    <t>项目验收合格率</t>
  </si>
  <si>
    <t>=</t>
  </si>
  <si>
    <t>100</t>
  </si>
  <si>
    <t>%</t>
  </si>
  <si>
    <t>反映科技研究项目完成质量。
项目验收合格率=（验收合格项目数/科研项目数）*100%</t>
  </si>
  <si>
    <t>马铃薯商品率</t>
  </si>
  <si>
    <t>85</t>
  </si>
  <si>
    <t>反映项目测产验收马铃薯商品率。</t>
  </si>
  <si>
    <t>效益指标</t>
  </si>
  <si>
    <t>经济效益</t>
  </si>
  <si>
    <t>新增产值增加</t>
  </si>
  <si>
    <t>96</t>
  </si>
  <si>
    <t>万元</t>
  </si>
  <si>
    <t>反映科技研究带动示范区产值增产情况。</t>
  </si>
  <si>
    <t>社会效益</t>
  </si>
  <si>
    <t>技术培养人数</t>
  </si>
  <si>
    <t>人</t>
  </si>
  <si>
    <t>反映科技培训开展情况，提高受益人群的科技素质。</t>
  </si>
  <si>
    <t>可持续影响</t>
  </si>
  <si>
    <t>脱毒种薯普及率</t>
  </si>
  <si>
    <t>90</t>
  </si>
  <si>
    <t>反映科技成果的示范推广成效。</t>
  </si>
  <si>
    <t>满意度指标</t>
  </si>
  <si>
    <t>服务对象满意度</t>
  </si>
  <si>
    <t>项目区种植户满意度</t>
  </si>
  <si>
    <t>筛选优质多抗马铃薯新品种 2 个，提出 2-3 套马铃薯提质增效生产技术新模式；建立 1个 800 亩以上马铃薯高标准节本增效示范基地，示范区内脱毒种薯普及率达 90%以上，亩增产 20%，商品率达 85%以上，亩经济效益提高 20%以上。</t>
  </si>
  <si>
    <t>反映科技推广项目完成质量。
项目验收合格率=（验收合格项目数/科技推广项目数）*100%</t>
  </si>
  <si>
    <t>马铃薯商品薯率</t>
  </si>
  <si>
    <t>项目基地测产验收马铃薯商品薯率。</t>
  </si>
  <si>
    <t>反映科技推广带动示范区产值增产情况。</t>
  </si>
  <si>
    <t>技术培养数</t>
  </si>
  <si>
    <t>反映项目成果的示范推广成效。</t>
  </si>
  <si>
    <t>反映项目区种植户满意度</t>
  </si>
  <si>
    <t>政府性基金预算支出预算表</t>
  </si>
  <si>
    <t>单位名称：昆明市发展和改革委员会</t>
  </si>
  <si>
    <t>政府性基金预算支出</t>
  </si>
  <si>
    <t>预算项目</t>
  </si>
  <si>
    <t>采购项目</t>
  </si>
  <si>
    <t>采购品目</t>
  </si>
  <si>
    <t>计量
单位</t>
  </si>
  <si>
    <t>数量</t>
  </si>
  <si>
    <t>面向中小企业预留资金</t>
  </si>
  <si>
    <t>政府性基金</t>
  </si>
  <si>
    <t>国有资本经营收益</t>
  </si>
  <si>
    <t>财政专户管理的收入</t>
  </si>
  <si>
    <t>单位自筹</t>
  </si>
  <si>
    <t>彩色打印机</t>
  </si>
  <si>
    <t>A3彩色打印机</t>
  </si>
  <si>
    <t>元</t>
  </si>
  <si>
    <t>办公打印纸</t>
  </si>
  <si>
    <t>复印纸</t>
  </si>
  <si>
    <t>车辆保险</t>
  </si>
  <si>
    <t>机动车保险服务</t>
  </si>
  <si>
    <t>车辆维修及油费</t>
  </si>
  <si>
    <t>维修和保养服务</t>
  </si>
  <si>
    <t>备注：当面向中小企业预留资金大于合计时，面向中小企业预留资金为三年预计数。</t>
  </si>
  <si>
    <t>政府购买服务项目</t>
  </si>
  <si>
    <t>政府购买服务指导性目录代码</t>
  </si>
  <si>
    <t>基本支出/项目支出</t>
  </si>
  <si>
    <t>所属服务类别</t>
  </si>
  <si>
    <t>所属服务领域</t>
  </si>
  <si>
    <t>购买内容简述</t>
  </si>
  <si>
    <t>单位名称（项目）</t>
  </si>
  <si>
    <t>地区</t>
  </si>
  <si>
    <t>资产类别</t>
  </si>
  <si>
    <t>资产分类代码.名称</t>
  </si>
  <si>
    <t>资产名称</t>
  </si>
  <si>
    <t>计量单位</t>
  </si>
  <si>
    <t>财政部门批复数（元）</t>
  </si>
  <si>
    <t>单价</t>
  </si>
  <si>
    <t>金额</t>
  </si>
  <si>
    <t>上级补助</t>
  </si>
  <si>
    <t>项目级次</t>
  </si>
  <si>
    <t/>
  </si>
  <si>
    <t>01-1表</t>
    <phoneticPr fontId="16" type="noConversion"/>
  </si>
  <si>
    <t>01-2表</t>
    <phoneticPr fontId="18" type="noConversion"/>
  </si>
  <si>
    <t>01-3表</t>
    <phoneticPr fontId="18" type="noConversion"/>
  </si>
  <si>
    <t>02-1表</t>
    <phoneticPr fontId="18" type="noConversion"/>
  </si>
  <si>
    <t>02-2表</t>
    <phoneticPr fontId="18" type="noConversion"/>
  </si>
  <si>
    <t>03表</t>
    <phoneticPr fontId="18" type="noConversion"/>
  </si>
  <si>
    <t>04表</t>
    <phoneticPr fontId="18" type="noConversion"/>
  </si>
  <si>
    <t>05-1表</t>
    <phoneticPr fontId="18" type="noConversion"/>
  </si>
  <si>
    <t>05-2表</t>
    <phoneticPr fontId="18" type="noConversion"/>
  </si>
  <si>
    <t>06表</t>
    <phoneticPr fontId="18" type="noConversion"/>
  </si>
  <si>
    <t>07表</t>
    <phoneticPr fontId="18" type="noConversion"/>
  </si>
  <si>
    <t>08表</t>
    <phoneticPr fontId="18" type="noConversion"/>
  </si>
  <si>
    <t>09-1表</t>
    <phoneticPr fontId="18" type="noConversion"/>
  </si>
  <si>
    <t>09-2表</t>
    <phoneticPr fontId="18" type="noConversion"/>
  </si>
  <si>
    <t xml:space="preserve">10表
</t>
    <phoneticPr fontId="18" type="noConversion"/>
  </si>
  <si>
    <t>11表</t>
    <phoneticPr fontId="18" type="noConversion"/>
  </si>
  <si>
    <t>12表</t>
    <phoneticPr fontId="18" type="noConversion"/>
  </si>
  <si>
    <t>备注：昆明市东川区农业技术推广中心2025年度无对下转移支付绩效目标表情况，此表无数据。</t>
    <phoneticPr fontId="18" type="noConversion"/>
  </si>
  <si>
    <t>部门编码</t>
  </si>
  <si>
    <t>部门名称</t>
  </si>
  <si>
    <t>内容</t>
  </si>
  <si>
    <t>说明</t>
  </si>
  <si>
    <t>部门总体目标</t>
  </si>
  <si>
    <t>部门职责</t>
  </si>
  <si>
    <t>贯彻执行中央、省、市、区有关农业和农村工作的路线、方针、政策、法律和法规；制定农业技术推广计划（项目）并组织实施；组织农业技术的专业培训；提供农业技术、信息服务；负责农业技术的试验、示范和推广应用 ；实施粮食生产科技措施，通过农业科技培训，进一步引进和推广优良品种，引导农户有效合理使用化肥、农药；依靠科技，集成绿色高质高效配套栽培技术，主攻单产，提高单位面积产量，提高农户种粮水平；通过树立典型，示范展示，辐射带动，推进粮食作物规模化种植和产业化经营，提高科技覆盖率，实现农业增产、农民增收，促进农业可持续发展。</t>
    <phoneticPr fontId="18" type="noConversion"/>
  </si>
  <si>
    <t>完成各年市级下达东川区粮食生产底线指标为全年粮食作物播种面积及总产任务；加大农技推广力度，推进粮食作物规模化种植和产业化经营，提高科技覆盖率，实现增产增收、减药减肥，促进农业可持续发展，全面提升粮食作物综合生产能力和市场竞争力，确保粮食供给和粮食安全。</t>
    <phoneticPr fontId="18" type="noConversion"/>
  </si>
  <si>
    <t>部门年度目标</t>
  </si>
  <si>
    <t>采用水稻精准栽培技术、水稻全程机械化栽培技术、水稻前控后促栽培技术，在全区范围内种植水稻14646.7亩，平均亩产达550千克以上；李子沟村基地建设850亩；在红土地镇法者村建设100亩开花薯1号原种繁育基地；在汤丹镇三家村建设100亩云薯304原种繁育基地；在舍块乡云坪村建设绿树洋芋原种和云薯702原种繁育基地各50亩。</t>
    <phoneticPr fontId="18" type="noConversion"/>
  </si>
  <si>
    <t>二、部门年度重点工作任务</t>
  </si>
  <si>
    <t>总额</t>
  </si>
  <si>
    <t>财政拨款</t>
  </si>
  <si>
    <t>其他资金</t>
  </si>
  <si>
    <t>开展日常单位基本工作，保障机构正常运转</t>
  </si>
  <si>
    <t>机构正常运转基本支出经费</t>
  </si>
  <si>
    <t>完成东川马铃薯产业提质增效关键技术集成与示范项目</t>
    <phoneticPr fontId="18" type="noConversion"/>
  </si>
  <si>
    <t>完成李子沟村基地核心样板种植开花洋芋850亩</t>
    <phoneticPr fontId="18" type="noConversion"/>
  </si>
  <si>
    <t>三、部门整体支出绩效指标</t>
  </si>
  <si>
    <t>绩效指标</t>
  </si>
  <si>
    <t>评（扣）分标准</t>
  </si>
  <si>
    <t>绩效指标设定依据及指标值数据来源</t>
  </si>
  <si>
    <t xml:space="preserve">二级指标 </t>
  </si>
  <si>
    <t>完成李子沟村基地建设</t>
    <phoneticPr fontId="18" type="noConversion"/>
  </si>
  <si>
    <t>&gt;=</t>
    <phoneticPr fontId="18" type="noConversion"/>
  </si>
  <si>
    <t>亩</t>
    <phoneticPr fontId="18" type="noConversion"/>
  </si>
  <si>
    <t>10分，全部完成得10分，未完成按权重扣分</t>
  </si>
  <si>
    <t>李子沟基地建设面积</t>
    <phoneticPr fontId="18" type="noConversion"/>
  </si>
  <si>
    <t>项目实施方案</t>
    <phoneticPr fontId="18" type="noConversion"/>
  </si>
  <si>
    <t>东川区优质水稻集成栽培技术应用建设示范推广项目</t>
    <phoneticPr fontId="18" type="noConversion"/>
  </si>
  <si>
    <t>优质水稻集成栽培技术应用建设示范推广面积</t>
    <phoneticPr fontId="18" type="noConversion"/>
  </si>
  <si>
    <t>马铃薯种薯扩繁基地建设面积</t>
    <phoneticPr fontId="18" type="noConversion"/>
  </si>
  <si>
    <t>全年申报基本支出的在职及离退休人数</t>
  </si>
  <si>
    <t>单位在职及退休人员54人基本支出</t>
    <phoneticPr fontId="18" type="noConversion"/>
  </si>
  <si>
    <t>录入预算在职和退休人员数</t>
  </si>
  <si>
    <t>各项工作完成率</t>
  </si>
  <si>
    <t>5分，全部完成得5分，未完成按权重扣分</t>
    <phoneticPr fontId="18" type="noConversion"/>
  </si>
  <si>
    <t>按要求完成各项工作</t>
  </si>
  <si>
    <t>重点工作目标督查分解考核任务</t>
  </si>
  <si>
    <t>时效指标</t>
  </si>
  <si>
    <t>各项工作完成时间</t>
  </si>
  <si>
    <t>&lt;=</t>
  </si>
  <si>
    <t>年</t>
  </si>
  <si>
    <t>5分，全部完成得5分，未完成按权重扣分</t>
  </si>
  <si>
    <t>2025年度内完成各项年度工作时效指标</t>
    <phoneticPr fontId="18" type="noConversion"/>
  </si>
  <si>
    <t>成本指标</t>
  </si>
  <si>
    <t>社会成本指标</t>
  </si>
  <si>
    <t>完成项目增加收益</t>
    <phoneticPr fontId="18" type="noConversion"/>
  </si>
  <si>
    <t>根据年度完成重点工作实现经效益</t>
    <phoneticPr fontId="18" type="noConversion"/>
  </si>
  <si>
    <t>农业技术培训</t>
    <phoneticPr fontId="18" type="noConversion"/>
  </si>
  <si>
    <t>人次</t>
    <phoneticPr fontId="18" type="noConversion"/>
  </si>
  <si>
    <t>定量指标</t>
    <phoneticPr fontId="18" type="noConversion"/>
  </si>
  <si>
    <t>农业技术培训人次</t>
    <phoneticPr fontId="18" type="noConversion"/>
  </si>
  <si>
    <t>年度农技培训数量</t>
    <phoneticPr fontId="18" type="noConversion"/>
  </si>
  <si>
    <t>生态效益指标</t>
    <phoneticPr fontId="18" type="noConversion"/>
  </si>
  <si>
    <t>减药减肥率</t>
    <phoneticPr fontId="18" type="noConversion"/>
  </si>
  <si>
    <t>%</t>
    <phoneticPr fontId="18" type="noConversion"/>
  </si>
  <si>
    <t>减少农药和化肥使用率</t>
    <phoneticPr fontId="18" type="noConversion"/>
  </si>
  <si>
    <t>服务对象满意度</t>
    <phoneticPr fontId="18" type="noConversion"/>
  </si>
  <si>
    <t>培训种植户人次问卷调查情况</t>
    <phoneticPr fontId="18" type="noConversion"/>
  </si>
  <si>
    <t>问卷调查参照财政部部门整体支出绩效评价共性指标体系框架</t>
    <phoneticPr fontId="18" type="noConversion"/>
  </si>
  <si>
    <t>13表</t>
    <phoneticPr fontId="18" type="noConversion"/>
  </si>
  <si>
    <t>单位：昆明市东川区农业技术推广中心</t>
    <phoneticPr fontId="18" type="noConversion"/>
  </si>
  <si>
    <t>昆明市东川区农业技术推广中心</t>
    <phoneticPr fontId="18" type="noConversion"/>
  </si>
  <si>
    <t>一级项目管理</t>
    <phoneticPr fontId="18" type="noConversion"/>
  </si>
  <si>
    <t>主要内容</t>
    <phoneticPr fontId="18" type="noConversion"/>
  </si>
  <si>
    <t>预算申报金额（元））</t>
    <phoneticPr fontId="18" type="noConversion"/>
  </si>
  <si>
    <t>对应项目</t>
    <phoneticPr fontId="18" type="noConversion"/>
  </si>
  <si>
    <t>2025年一般公共预算支出</t>
    <phoneticPr fontId="18" type="noConversion"/>
  </si>
  <si>
    <t>东川马铃薯产业提质增效关键技术集成与示范项目</t>
    <phoneticPr fontId="18" type="noConversion"/>
  </si>
  <si>
    <t>全年一般公共预算支出预算、项目支出预算。</t>
    <phoneticPr fontId="18" type="noConversion"/>
  </si>
  <si>
    <t>元</t>
    <phoneticPr fontId="18" type="noConversion"/>
  </si>
  <si>
    <t>备注：昆明市东川区农业技术推广中心2025年度无部门项目中期规划预算表支出情况，此表无数据。</t>
    <phoneticPr fontId="18" type="noConversion"/>
  </si>
  <si>
    <t>备注：昆明市东川区农业技术推广中心2025年度无上级支付补助项目支出预算表支出情况，此表无数据。</t>
    <phoneticPr fontId="18" type="noConversion"/>
  </si>
  <si>
    <t>备注：昆明市东川区农业技术推广中心2025年度无新增资产配置预算表支出情况，此表无数据。</t>
    <phoneticPr fontId="18" type="noConversion"/>
  </si>
  <si>
    <t>备注：昆明市东川区农业技术推广中心2025年度无对下转移支付预算表支出情况，此表无数据。</t>
    <phoneticPr fontId="18" type="noConversion"/>
  </si>
  <si>
    <t>备注：昆明市东川区农业技术推广中心2025年度无部门政府性基金预算表支出情况，此表无数据。</t>
    <phoneticPr fontId="18" type="noConversion"/>
  </si>
  <si>
    <t>东川马铃薯产业提质增效关键技术集成与示范中央资金</t>
    <phoneticPr fontId="18" type="noConversion"/>
  </si>
  <si>
    <t>东川区2025年玉米绿色高质高效示范项目</t>
    <phoneticPr fontId="18" type="noConversion"/>
  </si>
  <si>
    <t>10分，全部完成得10分，未完成按权重扣分</t>
    <phoneticPr fontId="18" type="noConversion"/>
  </si>
  <si>
    <t>玉米高质高效示范项目</t>
    <phoneticPr fontId="18" type="noConversion"/>
  </si>
  <si>
    <t>马铃薯繁种基地建设</t>
    <phoneticPr fontId="18" type="noConversion"/>
  </si>
  <si>
    <t>C23120000</t>
    <phoneticPr fontId="18" type="noConversion"/>
  </si>
  <si>
    <t>C1804010201</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</si>
</sst>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yyyy\-mm\-dd\ hh:mm:ss"/>
    <numFmt numFmtId="178" formatCode="#,##0.00;\-#,##0.00;;@"/>
    <numFmt numFmtId="179" formatCode="yyyy\-mm\-dd"/>
    <numFmt numFmtId="180" formatCode="hh:mm:ss"/>
    <numFmt numFmtId="181" formatCode="0.00_ "/>
    <numFmt numFmtId="182" formatCode="#,##0.00_ "/>
  </numFmts>
  <fonts count="2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family val="2"/>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9"/>
      <name val="宋体"/>
      <charset val="134"/>
    </font>
    <font>
      <sz val="9"/>
      <name val="宋体"/>
      <charset val="134"/>
      <scheme val="minor"/>
    </font>
    <font>
      <sz val="9"/>
      <color rgb="FF000000"/>
      <name val="宋体"/>
      <family val="3"/>
      <charset val="134"/>
    </font>
    <font>
      <sz val="9"/>
      <name val="宋体"/>
      <family val="3"/>
      <charset val="134"/>
      <scheme val="minor"/>
    </font>
    <font>
      <sz val="10"/>
      <color rgb="FF000000"/>
      <name val="宋体"/>
      <family val="3"/>
      <charset val="134"/>
    </font>
    <font>
      <sz val="11"/>
      <color theme="1"/>
      <name val="宋体"/>
      <family val="3"/>
      <charset val="134"/>
      <scheme val="minor"/>
    </font>
    <font>
      <b/>
      <sz val="24"/>
      <color rgb="FF000000"/>
      <name val="宋体"/>
      <family val="3"/>
      <charset val="134"/>
    </font>
    <font>
      <b/>
      <sz val="10"/>
      <color rgb="FF000000"/>
      <name val="宋体"/>
      <family val="3"/>
      <charset val="134"/>
    </font>
    <font>
      <sz val="11"/>
      <color rgb="FF000000"/>
      <name val="宋体"/>
      <family val="3"/>
      <charset val="134"/>
    </font>
    <font>
      <b/>
      <sz val="11"/>
      <color rgb="FF000000"/>
      <name val="宋体"/>
      <family val="3"/>
      <charset val="134"/>
    </font>
    <font>
      <sz val="12"/>
      <color rgb="FF000000"/>
      <name val="宋体"/>
      <family val="3"/>
      <charset val="134"/>
    </font>
    <font>
      <sz val="9"/>
      <name val="宋体"/>
      <family val="3"/>
      <charset val="134"/>
    </font>
  </fonts>
  <fills count="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FF"/>
        <bgColor rgb="FF000000"/>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s>
  <cellStyleXfs count="10">
    <xf numFmtId="0" fontId="0" fillId="0" borderId="0"/>
    <xf numFmtId="177" fontId="15" fillId="0" borderId="7">
      <alignment horizontal="right" vertical="center"/>
    </xf>
    <xf numFmtId="179" fontId="15" fillId="0" borderId="7">
      <alignment horizontal="right" vertical="center"/>
    </xf>
    <xf numFmtId="10" fontId="15" fillId="0" borderId="7">
      <alignment horizontal="right" vertical="center"/>
    </xf>
    <xf numFmtId="178" fontId="15" fillId="0" borderId="7">
      <alignment horizontal="right" vertical="center"/>
    </xf>
    <xf numFmtId="49" fontId="15" fillId="0" borderId="7">
      <alignment horizontal="left" vertical="center" wrapText="1"/>
    </xf>
    <xf numFmtId="178" fontId="15" fillId="0" borderId="7">
      <alignment horizontal="right" vertical="center"/>
    </xf>
    <xf numFmtId="180" fontId="15" fillId="0" borderId="7">
      <alignment horizontal="right" vertical="center"/>
    </xf>
    <xf numFmtId="176" fontId="15" fillId="0" borderId="7">
      <alignment horizontal="right" vertical="center"/>
    </xf>
    <xf numFmtId="0" fontId="26" fillId="0" borderId="0">
      <alignment vertical="top"/>
      <protection locked="0"/>
    </xf>
  </cellStyleXfs>
  <cellXfs count="292">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7" xfId="0" applyFont="1" applyBorder="1" applyAlignment="1" applyProtection="1">
      <alignment horizontal="center" vertical="center"/>
      <protection locked="0"/>
    </xf>
    <xf numFmtId="4" fontId="5" fillId="0" borderId="7" xfId="6" applyNumberFormat="1" applyFont="1" applyBorder="1">
      <alignment horizontal="right" vertical="center"/>
    </xf>
    <xf numFmtId="0" fontId="6" fillId="0" borderId="0" xfId="0" applyFont="1" applyBorder="1" applyProtection="1">
      <protection locked="0"/>
    </xf>
    <xf numFmtId="0" fontId="6" fillId="0" borderId="0" xfId="0" applyFont="1" applyBorder="1"/>
    <xf numFmtId="0" fontId="1" fillId="2" borderId="0"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center" vertical="center"/>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2" borderId="0" xfId="0" applyFont="1" applyFill="1" applyBorder="1" applyAlignment="1" applyProtection="1">
      <alignment horizontal="right" vertical="center" wrapText="1"/>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4" fillId="0" borderId="0" xfId="0" applyFont="1" applyBorder="1" applyAlignment="1">
      <alignmen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4" fillId="0" borderId="0" xfId="0" applyFont="1" applyBorder="1" applyProtection="1">
      <protection locked="0"/>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0" xfId="0" applyFont="1" applyBorder="1" applyAlignment="1" applyProtection="1">
      <alignment vertical="top" wrapText="1"/>
      <protection locked="0"/>
    </xf>
    <xf numFmtId="0" fontId="4" fillId="0" borderId="11" xfId="0" applyFont="1" applyBorder="1" applyAlignment="1" applyProtection="1">
      <alignment horizontal="center" vertical="center" wrapText="1"/>
      <protection locked="0"/>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176" fontId="5" fillId="0" borderId="7" xfId="8" applyNumberFormat="1" applyFont="1" applyBorder="1" applyAlignment="1">
      <alignment horizontal="center" vertical="center"/>
    </xf>
    <xf numFmtId="176"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2" fillId="0" borderId="7" xfId="0" applyFont="1" applyBorder="1" applyAlignment="1">
      <alignment horizontal="left" vertical="center"/>
    </xf>
    <xf numFmtId="0" fontId="4" fillId="0" borderId="7" xfId="0" applyFont="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49" fontId="5" fillId="0" borderId="7" xfId="5" applyNumberFormat="1" applyFont="1" applyBorder="1">
      <alignment horizontal="left"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2" fillId="0" borderId="7" xfId="0" applyFont="1" applyBorder="1" applyAlignment="1" applyProtection="1">
      <alignment horizontal="center" vertical="center"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7" xfId="0" applyFont="1" applyFill="1" applyBorder="1" applyAlignment="1">
      <alignment horizontal="center" vertical="center"/>
    </xf>
    <xf numFmtId="0" fontId="1" fillId="0" borderId="11" xfId="0" applyFont="1" applyBorder="1" applyAlignment="1" applyProtection="1">
      <alignment horizontal="center" vertical="center" wrapText="1"/>
      <protection locked="0"/>
    </xf>
    <xf numFmtId="0" fontId="2" fillId="0" borderId="7" xfId="0" applyFont="1" applyBorder="1" applyAlignment="1" applyProtection="1">
      <alignment vertical="center"/>
      <protection locked="0"/>
    </xf>
    <xf numFmtId="0" fontId="17" fillId="2" borderId="0" xfId="0" applyFont="1" applyFill="1" applyBorder="1" applyAlignment="1" applyProtection="1">
      <alignment horizontal="right" vertical="center" wrapText="1"/>
      <protection locked="0"/>
    </xf>
    <xf numFmtId="0" fontId="19" fillId="2" borderId="0" xfId="0" applyFont="1" applyFill="1" applyBorder="1" applyAlignment="1" applyProtection="1">
      <alignment horizontal="right" vertical="center" wrapText="1"/>
      <protection locked="0"/>
    </xf>
    <xf numFmtId="0" fontId="17" fillId="0" borderId="0" xfId="0" applyFont="1" applyBorder="1" applyAlignment="1">
      <alignment horizontal="right" vertical="center"/>
    </xf>
    <xf numFmtId="0" fontId="17" fillId="0" borderId="0" xfId="0" applyFont="1" applyBorder="1" applyAlignment="1">
      <alignment horizontal="right" vertical="center" wrapText="1"/>
    </xf>
    <xf numFmtId="0" fontId="17" fillId="0" borderId="0" xfId="0" applyFont="1" applyBorder="1" applyAlignment="1" applyProtection="1">
      <alignment horizontal="right" vertical="center"/>
      <protection locked="0"/>
    </xf>
    <xf numFmtId="0" fontId="17" fillId="0" borderId="0" xfId="0" applyFont="1" applyBorder="1" applyAlignment="1">
      <alignment horizontal="right"/>
    </xf>
    <xf numFmtId="0" fontId="17" fillId="0" borderId="0" xfId="0" applyFont="1" applyBorder="1" applyAlignment="1" applyProtection="1">
      <alignment horizontal="right" vertical="center" wrapText="1"/>
      <protection locked="0"/>
    </xf>
    <xf numFmtId="0" fontId="20" fillId="0" borderId="0" xfId="0" applyFont="1" applyBorder="1"/>
    <xf numFmtId="0" fontId="0" fillId="0" borderId="0" xfId="0" applyAlignment="1">
      <alignment vertical="center"/>
    </xf>
    <xf numFmtId="0" fontId="21" fillId="2" borderId="0" xfId="0" applyFont="1" applyFill="1" applyAlignment="1">
      <alignment horizontal="left" vertical="center"/>
    </xf>
    <xf numFmtId="0" fontId="17" fillId="2" borderId="0" xfId="0" quotePrefix="1" applyFont="1" applyFill="1" applyAlignment="1">
      <alignment horizontal="right" vertical="center" wrapText="1"/>
    </xf>
    <xf numFmtId="0" fontId="19" fillId="2" borderId="7" xfId="0" applyFont="1" applyFill="1" applyBorder="1" applyAlignment="1">
      <alignment horizontal="center" vertical="center"/>
    </xf>
    <xf numFmtId="0" fontId="23" fillId="2" borderId="7" xfId="0" applyFont="1" applyFill="1" applyBorder="1" applyAlignment="1">
      <alignment horizontal="center" vertical="center"/>
    </xf>
    <xf numFmtId="49" fontId="23" fillId="0" borderId="7" xfId="0" applyNumberFormat="1" applyFont="1" applyBorder="1" applyAlignment="1">
      <alignment horizontal="center" vertical="center" wrapText="1"/>
    </xf>
    <xf numFmtId="49" fontId="23" fillId="0" borderId="7" xfId="0" applyNumberFormat="1" applyFont="1" applyBorder="1" applyAlignment="1">
      <alignment vertical="center" wrapText="1"/>
    </xf>
    <xf numFmtId="0" fontId="23" fillId="0" borderId="7" xfId="0" applyFont="1" applyBorder="1" applyAlignment="1">
      <alignment horizontal="center" vertical="center" wrapText="1"/>
    </xf>
    <xf numFmtId="0" fontId="23" fillId="0" borderId="7" xfId="0" applyFont="1" applyBorder="1" applyAlignment="1">
      <alignment vertical="center" wrapText="1"/>
    </xf>
    <xf numFmtId="4" fontId="17" fillId="2" borderId="7" xfId="0" applyNumberFormat="1" applyFont="1" applyFill="1" applyBorder="1" applyAlignment="1" applyProtection="1">
      <alignment horizontal="right" vertical="center"/>
      <protection locked="0"/>
    </xf>
    <xf numFmtId="4" fontId="17" fillId="0" borderId="7" xfId="0" applyNumberFormat="1" applyFont="1" applyBorder="1" applyAlignment="1">
      <alignment horizontal="right" vertical="center"/>
    </xf>
    <xf numFmtId="181" fontId="0" fillId="0" borderId="0" xfId="0" applyNumberFormat="1" applyAlignment="1">
      <alignment vertical="center"/>
    </xf>
    <xf numFmtId="49" fontId="25" fillId="0" borderId="7" xfId="0" applyNumberFormat="1" applyFont="1" applyBorder="1" applyAlignment="1" applyProtection="1">
      <alignment horizontal="center" vertical="center"/>
      <protection locked="0"/>
    </xf>
    <xf numFmtId="49" fontId="25" fillId="0" borderId="7" xfId="0" applyNumberFormat="1" applyFont="1" applyBorder="1" applyAlignment="1" applyProtection="1">
      <alignment horizontal="center" vertical="center" wrapText="1"/>
      <protection locked="0"/>
    </xf>
    <xf numFmtId="0" fontId="17" fillId="0" borderId="7" xfId="9" applyFont="1" applyBorder="1" applyAlignment="1">
      <alignment horizontal="center" vertical="center" wrapText="1"/>
      <protection locked="0"/>
    </xf>
    <xf numFmtId="0" fontId="17" fillId="4" borderId="7" xfId="9" applyFont="1" applyFill="1" applyBorder="1" applyAlignment="1">
      <alignment horizontal="left" vertical="center" wrapText="1"/>
      <protection locked="0"/>
    </xf>
    <xf numFmtId="0" fontId="17" fillId="0" borderId="6" xfId="9" applyFont="1" applyBorder="1" applyAlignment="1" applyProtection="1">
      <alignment horizontal="center" vertical="center" wrapText="1"/>
    </xf>
    <xf numFmtId="0" fontId="17" fillId="0" borderId="6" xfId="9" applyFont="1" applyBorder="1" applyAlignment="1" applyProtection="1">
      <alignment horizontal="left" vertical="center" wrapText="1"/>
    </xf>
    <xf numFmtId="182" fontId="17" fillId="0" borderId="7" xfId="9" applyNumberFormat="1" applyFont="1" applyBorder="1" applyAlignment="1">
      <alignment horizontal="center" vertical="center" wrapText="1"/>
      <protection locked="0"/>
    </xf>
    <xf numFmtId="0" fontId="0" fillId="0" borderId="0" xfId="0" applyFont="1" applyBorder="1"/>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7" fillId="2" borderId="0" xfId="0" applyFont="1" applyFill="1" applyBorder="1" applyAlignment="1" applyProtection="1">
      <alignment horizontal="center" vertical="center" wrapText="1"/>
      <protection locked="0"/>
    </xf>
    <xf numFmtId="0" fontId="0" fillId="0" borderId="0" xfId="0" applyFont="1" applyBorder="1"/>
    <xf numFmtId="0" fontId="2" fillId="2" borderId="0" xfId="0" applyFont="1" applyFill="1" applyBorder="1" applyAlignment="1" applyProtection="1">
      <alignment horizontal="left" vertical="center" wrapText="1"/>
      <protection locked="0"/>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17" fillId="2" borderId="0" xfId="0" applyFont="1" applyFill="1" applyBorder="1" applyAlignment="1" applyProtection="1">
      <alignment horizontal="right"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6" fillId="0" borderId="7" xfId="0" applyFont="1" applyBorder="1" applyAlignment="1" applyProtection="1">
      <alignment vertical="top" wrapText="1"/>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2" borderId="11" xfId="0" applyFont="1" applyFill="1" applyBorder="1" applyAlignment="1">
      <alignment horizontal="right" vertical="center"/>
    </xf>
    <xf numFmtId="0" fontId="2" fillId="2" borderId="11" xfId="0" applyFont="1" applyFill="1" applyBorder="1" applyAlignment="1" applyProtection="1">
      <alignment horizontal="right" vertical="center"/>
      <protection locked="0"/>
    </xf>
    <xf numFmtId="0" fontId="19" fillId="2" borderId="0" xfId="0" applyFont="1" applyFill="1" applyBorder="1" applyAlignment="1" applyProtection="1">
      <alignment horizontal="right" vertical="center" wrapText="1"/>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6" xfId="0" applyFont="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2" fillId="2" borderId="4" xfId="0" applyFont="1" applyFill="1" applyBorder="1" applyAlignment="1">
      <alignment horizontal="left" vertical="center"/>
    </xf>
    <xf numFmtId="0" fontId="12" fillId="2" borderId="1" xfId="0" applyFont="1" applyFill="1" applyBorder="1" applyAlignment="1">
      <alignment horizontal="center" vertical="center"/>
    </xf>
    <xf numFmtId="0" fontId="12" fillId="2" borderId="6" xfId="0" applyFont="1" applyFill="1" applyBorder="1" applyAlignment="1" applyProtection="1">
      <alignment horizontal="center" vertical="center" wrapText="1"/>
      <protection locked="0"/>
    </xf>
    <xf numFmtId="0" fontId="10" fillId="0" borderId="0" xfId="0" applyFont="1" applyBorder="1" applyAlignment="1">
      <alignment horizontal="center"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11" fillId="0" borderId="0" xfId="0" applyFont="1" applyBorder="1" applyAlignment="1">
      <alignment horizontal="center" vertical="center"/>
    </xf>
    <xf numFmtId="0" fontId="6" fillId="0" borderId="0" xfId="0" applyFont="1" applyBorder="1"/>
    <xf numFmtId="0" fontId="6" fillId="0" borderId="0" xfId="0" applyFont="1" applyBorder="1" applyProtection="1">
      <protection locked="0"/>
    </xf>
    <xf numFmtId="0" fontId="2" fillId="0" borderId="0" xfId="0" applyFont="1" applyBorder="1" applyAlignment="1">
      <alignment horizontal="left" vertical="center"/>
    </xf>
    <xf numFmtId="0" fontId="1" fillId="2" borderId="0" xfId="0" applyFont="1" applyFill="1" applyBorder="1" applyAlignment="1" applyProtection="1">
      <alignment horizontal="lef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6" fillId="2" borderId="7" xfId="0" applyFont="1" applyFill="1" applyBorder="1" applyAlignment="1" applyProtection="1">
      <alignment vertical="top" wrapText="1"/>
      <protection locked="0"/>
    </xf>
    <xf numFmtId="0" fontId="1" fillId="2" borderId="7"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righ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2" borderId="6" xfId="0"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8" fillId="0" borderId="0" xfId="0" applyFont="1" applyBorder="1" applyAlignment="1">
      <alignment horizontal="center" vertical="center"/>
    </xf>
    <xf numFmtId="0" fontId="17" fillId="0" borderId="7"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2" borderId="7" xfId="0" applyFont="1" applyFill="1" applyBorder="1" applyAlignment="1" applyProtection="1">
      <alignment horizontal="left" vertical="center" wrapText="1"/>
      <protection locked="0"/>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9" fillId="0" borderId="0" xfId="0" applyFont="1" applyBorder="1" applyAlignment="1" applyProtection="1">
      <alignment horizontal="right"/>
      <protection locked="0"/>
    </xf>
    <xf numFmtId="0" fontId="1" fillId="0" borderId="4"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0" fontId="8" fillId="0" borderId="0" xfId="0" applyFont="1" applyBorder="1" applyAlignment="1">
      <alignment horizontal="center" vertical="center" wrapText="1"/>
    </xf>
    <xf numFmtId="0" fontId="4" fillId="0" borderId="0" xfId="0" applyFont="1" applyBorder="1" applyProtection="1">
      <protection locked="0"/>
    </xf>
    <xf numFmtId="0" fontId="4" fillId="0" borderId="0" xfId="0" applyFont="1" applyBorder="1"/>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2" fillId="0" borderId="0" xfId="0" applyFont="1" applyBorder="1" applyAlignment="1">
      <alignment horizontal="left" vertical="center" wrapText="1"/>
    </xf>
    <xf numFmtId="0" fontId="4" fillId="0" borderId="0" xfId="0" applyFont="1" applyBorder="1" applyAlignment="1">
      <alignment wrapText="1"/>
    </xf>
    <xf numFmtId="0" fontId="0" fillId="0" borderId="14" xfId="0" applyFont="1" applyBorder="1" applyAlignment="1"/>
    <xf numFmtId="0" fontId="1" fillId="0" borderId="0" xfId="0" applyFont="1" applyBorder="1" applyAlignment="1">
      <alignment horizontal="right" wrapText="1"/>
    </xf>
    <xf numFmtId="0" fontId="1" fillId="0" borderId="0" xfId="0" applyFont="1" applyBorder="1" applyAlignment="1">
      <alignment wrapText="1"/>
    </xf>
    <xf numFmtId="0" fontId="17"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1" fillId="2" borderId="0" xfId="0" applyFont="1" applyFill="1" applyBorder="1" applyAlignment="1" applyProtection="1">
      <alignment horizontal="right" vertical="center"/>
      <protection locked="0"/>
    </xf>
    <xf numFmtId="0" fontId="1"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7" xfId="0" applyFont="1" applyBorder="1" applyAlignment="1">
      <alignment horizontal="center" vertical="center"/>
    </xf>
    <xf numFmtId="49" fontId="23" fillId="0" borderId="7" xfId="0" applyNumberFormat="1" applyFont="1" applyBorder="1" applyAlignment="1">
      <alignment horizontal="left" vertical="center" wrapText="1"/>
    </xf>
    <xf numFmtId="0" fontId="21" fillId="2" borderId="0" xfId="0" applyFont="1" applyFill="1" applyAlignment="1">
      <alignment horizontal="center" vertical="center"/>
    </xf>
    <xf numFmtId="0" fontId="21" fillId="3" borderId="0" xfId="0" applyFont="1" applyFill="1" applyAlignment="1">
      <alignment horizontal="center" vertical="center"/>
    </xf>
    <xf numFmtId="0" fontId="17" fillId="2" borderId="0" xfId="0" applyFont="1" applyFill="1" applyAlignment="1">
      <alignment horizontal="left" vertical="center" wrapText="1"/>
    </xf>
    <xf numFmtId="0" fontId="21" fillId="2" borderId="0" xfId="0" applyFont="1" applyFill="1" applyAlignment="1">
      <alignment horizontal="left" vertical="center" wrapText="1"/>
    </xf>
    <xf numFmtId="0" fontId="19"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19" fillId="2" borderId="2" xfId="0" applyFont="1" applyFill="1" applyBorder="1" applyAlignment="1">
      <alignment horizontal="center" vertical="center"/>
    </xf>
    <xf numFmtId="0" fontId="19" fillId="2" borderId="3" xfId="0" applyFont="1" applyFill="1" applyBorder="1" applyAlignment="1">
      <alignment horizontal="left" vertical="center" wrapText="1"/>
    </xf>
    <xf numFmtId="0" fontId="23" fillId="0" borderId="7" xfId="0" applyFont="1" applyBorder="1" applyAlignment="1">
      <alignment horizontal="left" vertical="center" wrapText="1"/>
    </xf>
    <xf numFmtId="0" fontId="24" fillId="0" borderId="7" xfId="0" applyFont="1" applyBorder="1" applyAlignment="1">
      <alignment horizontal="left" vertical="center"/>
    </xf>
    <xf numFmtId="49" fontId="23" fillId="0" borderId="7" xfId="0" applyNumberFormat="1" applyFont="1" applyBorder="1" applyAlignment="1">
      <alignment horizontal="center" vertical="center" wrapText="1"/>
    </xf>
    <xf numFmtId="49" fontId="23" fillId="0" borderId="8" xfId="0" applyNumberFormat="1" applyFont="1" applyBorder="1" applyAlignment="1">
      <alignment horizontal="center" vertical="center"/>
    </xf>
    <xf numFmtId="49" fontId="23" fillId="0" borderId="14" xfId="0" applyNumberFormat="1" applyFont="1" applyBorder="1" applyAlignment="1">
      <alignment horizontal="center" vertical="center"/>
    </xf>
    <xf numFmtId="0" fontId="0" fillId="0" borderId="9" xfId="0" applyFont="1" applyBorder="1" applyAlignment="1">
      <alignment horizontal="center" vertical="center"/>
    </xf>
    <xf numFmtId="49" fontId="23" fillId="0" borderId="12" xfId="0" applyNumberFormat="1" applyFont="1" applyBorder="1" applyAlignment="1">
      <alignment horizontal="center" vertical="center"/>
    </xf>
    <xf numFmtId="49" fontId="23" fillId="0" borderId="13" xfId="0" applyNumberFormat="1" applyFont="1" applyBorder="1" applyAlignment="1">
      <alignment horizontal="center" vertical="center"/>
    </xf>
    <xf numFmtId="0" fontId="0" fillId="0" borderId="11" xfId="0" applyFont="1" applyBorder="1" applyAlignment="1">
      <alignment horizontal="center" vertical="center"/>
    </xf>
    <xf numFmtId="0" fontId="24" fillId="0" borderId="7" xfId="0" applyFont="1" applyBorder="1" applyAlignment="1">
      <alignment horizontal="center" vertical="center"/>
    </xf>
    <xf numFmtId="49" fontId="25" fillId="0" borderId="7" xfId="0" applyNumberFormat="1" applyFont="1" applyBorder="1" applyAlignment="1">
      <alignment horizontal="center" vertical="center" wrapText="1"/>
    </xf>
    <xf numFmtId="0" fontId="25" fillId="0" borderId="7" xfId="0" applyFont="1" applyBorder="1" applyAlignment="1">
      <alignment horizontal="center" vertical="center"/>
    </xf>
    <xf numFmtId="49" fontId="25" fillId="0" borderId="7" xfId="0" applyNumberFormat="1" applyFont="1" applyBorder="1" applyAlignment="1">
      <alignment horizontal="center" vertical="center"/>
    </xf>
    <xf numFmtId="0" fontId="17" fillId="0" borderId="2" xfId="0" applyFont="1" applyBorder="1" applyAlignment="1">
      <alignment horizontal="center" vertical="center"/>
    </xf>
    <xf numFmtId="0" fontId="0" fillId="0" borderId="4" xfId="0" applyFont="1" applyBorder="1" applyAlignment="1">
      <alignment vertical="center"/>
    </xf>
    <xf numFmtId="0" fontId="17"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17" fillId="0" borderId="2" xfId="0" applyFont="1" applyBorder="1" applyAlignment="1">
      <alignment horizontal="left" vertical="center" wrapText="1"/>
    </xf>
    <xf numFmtId="0" fontId="17" fillId="0" borderId="4" xfId="0" applyFont="1" applyBorder="1" applyAlignment="1">
      <alignment horizontal="left" vertical="center" wrapText="1"/>
    </xf>
    <xf numFmtId="49" fontId="17" fillId="0" borderId="7" xfId="0" applyNumberFormat="1" applyFont="1" applyBorder="1" applyAlignment="1">
      <alignment horizontal="left" vertical="center" wrapText="1"/>
    </xf>
    <xf numFmtId="0" fontId="23" fillId="0" borderId="7" xfId="0" applyFont="1" applyBorder="1" applyAlignment="1">
      <alignment horizontal="left"/>
    </xf>
    <xf numFmtId="0" fontId="17" fillId="0" borderId="11" xfId="0" applyFont="1" applyBorder="1" applyAlignment="1">
      <alignment horizontal="left" vertical="center" wrapText="1"/>
    </xf>
  </cellXfs>
  <cellStyles count="10">
    <cellStyle name="DateStyle" xfId="2" xr:uid="{00000000-0005-0000-0000-00000D000000}"/>
    <cellStyle name="DateTimeStyle" xfId="1" xr:uid="{00000000-0005-0000-0000-000006000000}"/>
    <cellStyle name="IntegralNumberStyle" xfId="8" xr:uid="{00000000-0005-0000-0000-000038000000}"/>
    <cellStyle name="MoneyStyle" xfId="6" xr:uid="{00000000-0005-0000-0000-000036000000}"/>
    <cellStyle name="Normal" xfId="9" xr:uid="{52CF7815-98A9-4718-8147-0B295DE94600}"/>
    <cellStyle name="NumberStyle" xfId="4" xr:uid="{00000000-0005-0000-0000-000034000000}"/>
    <cellStyle name="PercentStyle" xfId="3" xr:uid="{00000000-0005-0000-0000-000023000000}"/>
    <cellStyle name="TextStyle" xfId="5" xr:uid="{00000000-0005-0000-0000-000035000000}"/>
    <cellStyle name="TimeStyle" xfId="7" xr:uid="{00000000-0005-0000-0000-000037000000}"/>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Right="0"/>
    <pageSetUpPr fitToPage="1"/>
  </sheetPr>
  <dimension ref="A1:D37"/>
  <sheetViews>
    <sheetView showGridLines="0" showZeros="0" workbookViewId="0">
      <pane ySplit="1" topLeftCell="A5" activePane="bottomLeft" state="frozen"/>
      <selection pane="bottomLeft" activeCell="B11" sqref="B11"/>
    </sheetView>
  </sheetViews>
  <sheetFormatPr defaultColWidth="8.625" defaultRowHeight="12.75" customHeight="1"/>
  <cols>
    <col min="1" max="4" width="41" customWidth="1"/>
  </cols>
  <sheetData>
    <row r="1" spans="1:4" ht="12.75" customHeight="1">
      <c r="A1" s="1"/>
      <c r="B1" s="1"/>
      <c r="C1" s="1"/>
      <c r="D1" s="1"/>
    </row>
    <row r="2" spans="1:4" ht="15" customHeight="1">
      <c r="A2" s="23"/>
      <c r="B2" s="23"/>
      <c r="C2" s="23"/>
      <c r="D2" s="88" t="s">
        <v>383</v>
      </c>
    </row>
    <row r="3" spans="1:4" ht="41.25" customHeight="1">
      <c r="A3" s="119" t="str">
        <f>"2025"&amp;"年部门财务收支预算总表"</f>
        <v>2025年部门财务收支预算总表</v>
      </c>
      <c r="B3" s="120"/>
      <c r="C3" s="120"/>
      <c r="D3" s="120"/>
    </row>
    <row r="4" spans="1:4" ht="17.25" customHeight="1">
      <c r="A4" s="121" t="str">
        <f>"单位名称："&amp;"昆明市东川区农业技术推广中心"</f>
        <v>单位名称：昆明市东川区农业技术推广中心</v>
      </c>
      <c r="B4" s="122"/>
      <c r="D4" s="68" t="s">
        <v>0</v>
      </c>
    </row>
    <row r="5" spans="1:4" ht="23.25" customHeight="1">
      <c r="A5" s="123" t="s">
        <v>1</v>
      </c>
      <c r="B5" s="124"/>
      <c r="C5" s="123" t="s">
        <v>2</v>
      </c>
      <c r="D5" s="124"/>
    </row>
    <row r="6" spans="1:4" ht="24" customHeight="1">
      <c r="A6" s="77" t="s">
        <v>3</v>
      </c>
      <c r="B6" s="77" t="s">
        <v>4</v>
      </c>
      <c r="C6" s="77" t="s">
        <v>5</v>
      </c>
      <c r="D6" s="77" t="s">
        <v>4</v>
      </c>
    </row>
    <row r="7" spans="1:4" ht="17.25" customHeight="1">
      <c r="A7" s="78" t="s">
        <v>6</v>
      </c>
      <c r="B7" s="43">
        <v>6324277.5999999996</v>
      </c>
      <c r="C7" s="78" t="s">
        <v>7</v>
      </c>
      <c r="D7" s="43"/>
    </row>
    <row r="8" spans="1:4" ht="17.25" customHeight="1">
      <c r="A8" s="78" t="s">
        <v>8</v>
      </c>
      <c r="B8" s="43"/>
      <c r="C8" s="78" t="s">
        <v>9</v>
      </c>
      <c r="D8" s="43"/>
    </row>
    <row r="9" spans="1:4" ht="17.25" customHeight="1">
      <c r="A9" s="78" t="s">
        <v>10</v>
      </c>
      <c r="B9" s="43"/>
      <c r="C9" s="87" t="s">
        <v>11</v>
      </c>
      <c r="D9" s="43"/>
    </row>
    <row r="10" spans="1:4" ht="17.25" customHeight="1">
      <c r="A10" s="78" t="s">
        <v>12</v>
      </c>
      <c r="B10" s="43"/>
      <c r="C10" s="87" t="s">
        <v>13</v>
      </c>
      <c r="D10" s="43"/>
    </row>
    <row r="11" spans="1:4" ht="17.25" customHeight="1">
      <c r="A11" s="78" t="s">
        <v>14</v>
      </c>
      <c r="B11" s="43">
        <v>463788.2</v>
      </c>
      <c r="C11" s="87" t="s">
        <v>15</v>
      </c>
      <c r="D11" s="43"/>
    </row>
    <row r="12" spans="1:4" ht="17.25" customHeight="1">
      <c r="A12" s="78" t="s">
        <v>16</v>
      </c>
      <c r="B12" s="43">
        <v>463788.2</v>
      </c>
      <c r="C12" s="87" t="s">
        <v>17</v>
      </c>
      <c r="D12" s="43">
        <v>463788.2</v>
      </c>
    </row>
    <row r="13" spans="1:4" ht="17.25" customHeight="1">
      <c r="A13" s="78" t="s">
        <v>18</v>
      </c>
      <c r="B13" s="43"/>
      <c r="C13" s="18" t="s">
        <v>19</v>
      </c>
      <c r="D13" s="43"/>
    </row>
    <row r="14" spans="1:4" ht="17.25" customHeight="1">
      <c r="A14" s="78" t="s">
        <v>20</v>
      </c>
      <c r="B14" s="43"/>
      <c r="C14" s="18" t="s">
        <v>21</v>
      </c>
      <c r="D14" s="43">
        <v>1223491.6000000001</v>
      </c>
    </row>
    <row r="15" spans="1:4" ht="17.25" customHeight="1">
      <c r="A15" s="78" t="s">
        <v>22</v>
      </c>
      <c r="B15" s="43"/>
      <c r="C15" s="18" t="s">
        <v>23</v>
      </c>
      <c r="D15" s="43">
        <v>597094</v>
      </c>
    </row>
    <row r="16" spans="1:4" ht="17.25" customHeight="1">
      <c r="A16" s="78" t="s">
        <v>24</v>
      </c>
      <c r="B16" s="43"/>
      <c r="C16" s="18" t="s">
        <v>25</v>
      </c>
      <c r="D16" s="43"/>
    </row>
    <row r="17" spans="1:4" ht="17.25" customHeight="1">
      <c r="A17" s="71"/>
      <c r="B17" s="43"/>
      <c r="C17" s="18" t="s">
        <v>26</v>
      </c>
      <c r="D17" s="43"/>
    </row>
    <row r="18" spans="1:4" ht="17.25" customHeight="1">
      <c r="A18" s="79"/>
      <c r="B18" s="43"/>
      <c r="C18" s="18" t="s">
        <v>27</v>
      </c>
      <c r="D18" s="43">
        <v>4064912</v>
      </c>
    </row>
    <row r="19" spans="1:4" ht="17.25" customHeight="1">
      <c r="A19" s="79"/>
      <c r="B19" s="43"/>
      <c r="C19" s="18" t="s">
        <v>28</v>
      </c>
      <c r="D19" s="43"/>
    </row>
    <row r="20" spans="1:4" ht="17.25" customHeight="1">
      <c r="A20" s="79"/>
      <c r="B20" s="43"/>
      <c r="C20" s="18" t="s">
        <v>29</v>
      </c>
      <c r="D20" s="43"/>
    </row>
    <row r="21" spans="1:4" ht="17.25" customHeight="1">
      <c r="A21" s="79"/>
      <c r="B21" s="43"/>
      <c r="C21" s="18" t="s">
        <v>30</v>
      </c>
      <c r="D21" s="43"/>
    </row>
    <row r="22" spans="1:4" ht="17.25" customHeight="1">
      <c r="A22" s="79"/>
      <c r="B22" s="43"/>
      <c r="C22" s="18" t="s">
        <v>31</v>
      </c>
      <c r="D22" s="43"/>
    </row>
    <row r="23" spans="1:4" ht="17.25" customHeight="1">
      <c r="A23" s="79"/>
      <c r="B23" s="43"/>
      <c r="C23" s="18" t="s">
        <v>32</v>
      </c>
      <c r="D23" s="43"/>
    </row>
    <row r="24" spans="1:4" ht="17.25" customHeight="1">
      <c r="A24" s="79"/>
      <c r="B24" s="43"/>
      <c r="C24" s="18" t="s">
        <v>33</v>
      </c>
      <c r="D24" s="43"/>
    </row>
    <row r="25" spans="1:4" ht="17.25" customHeight="1">
      <c r="A25" s="79"/>
      <c r="B25" s="43"/>
      <c r="C25" s="18" t="s">
        <v>34</v>
      </c>
      <c r="D25" s="43">
        <v>438780</v>
      </c>
    </row>
    <row r="26" spans="1:4" ht="17.25" customHeight="1">
      <c r="A26" s="79"/>
      <c r="B26" s="43"/>
      <c r="C26" s="18" t="s">
        <v>35</v>
      </c>
      <c r="D26" s="43"/>
    </row>
    <row r="27" spans="1:4" ht="17.25" customHeight="1">
      <c r="A27" s="79"/>
      <c r="B27" s="43"/>
      <c r="C27" s="71" t="s">
        <v>36</v>
      </c>
      <c r="D27" s="43"/>
    </row>
    <row r="28" spans="1:4" ht="17.25" customHeight="1">
      <c r="A28" s="79"/>
      <c r="B28" s="43"/>
      <c r="C28" s="18" t="s">
        <v>37</v>
      </c>
      <c r="D28" s="43"/>
    </row>
    <row r="29" spans="1:4" ht="16.5" customHeight="1">
      <c r="A29" s="79"/>
      <c r="B29" s="43"/>
      <c r="C29" s="18" t="s">
        <v>38</v>
      </c>
      <c r="D29" s="43"/>
    </row>
    <row r="30" spans="1:4" ht="16.5" customHeight="1">
      <c r="A30" s="79"/>
      <c r="B30" s="43"/>
      <c r="C30" s="71" t="s">
        <v>39</v>
      </c>
      <c r="D30" s="43"/>
    </row>
    <row r="31" spans="1:4" ht="17.25" customHeight="1">
      <c r="A31" s="79"/>
      <c r="B31" s="43"/>
      <c r="C31" s="71" t="s">
        <v>40</v>
      </c>
      <c r="D31" s="43"/>
    </row>
    <row r="32" spans="1:4" ht="17.25" customHeight="1">
      <c r="A32" s="79"/>
      <c r="B32" s="43"/>
      <c r="C32" s="18" t="s">
        <v>41</v>
      </c>
      <c r="D32" s="43"/>
    </row>
    <row r="33" spans="1:4" ht="16.5" customHeight="1">
      <c r="A33" s="79" t="s">
        <v>42</v>
      </c>
      <c r="B33" s="43">
        <v>6788065.7999999998</v>
      </c>
      <c r="C33" s="79" t="s">
        <v>43</v>
      </c>
      <c r="D33" s="43">
        <v>6788065.7999999998</v>
      </c>
    </row>
    <row r="34" spans="1:4" ht="16.5" customHeight="1">
      <c r="A34" s="71" t="s">
        <v>44</v>
      </c>
      <c r="B34" s="43"/>
      <c r="C34" s="71" t="s">
        <v>45</v>
      </c>
      <c r="D34" s="43"/>
    </row>
    <row r="35" spans="1:4" ht="16.5" customHeight="1">
      <c r="A35" s="18" t="s">
        <v>46</v>
      </c>
      <c r="B35" s="43"/>
      <c r="C35" s="18" t="s">
        <v>46</v>
      </c>
      <c r="D35" s="43"/>
    </row>
    <row r="36" spans="1:4" ht="16.5" customHeight="1">
      <c r="A36" s="18" t="s">
        <v>47</v>
      </c>
      <c r="B36" s="43"/>
      <c r="C36" s="18" t="s">
        <v>48</v>
      </c>
      <c r="D36" s="43"/>
    </row>
    <row r="37" spans="1:4" ht="16.5" customHeight="1">
      <c r="A37" s="80" t="s">
        <v>49</v>
      </c>
      <c r="B37" s="43">
        <v>6788065.7999999998</v>
      </c>
      <c r="C37" s="80" t="s">
        <v>50</v>
      </c>
      <c r="D37" s="43">
        <v>6788065.7999999998</v>
      </c>
    </row>
  </sheetData>
  <mergeCells count="4">
    <mergeCell ref="A3:D3"/>
    <mergeCell ref="A4:B4"/>
    <mergeCell ref="A5:B5"/>
    <mergeCell ref="C5:D5"/>
  </mergeCells>
  <phoneticPr fontId="16" type="noConversion"/>
  <printOptions horizontalCentered="1"/>
  <pageMargins left="0.96" right="0.96" top="0.72" bottom="0.72" header="0" footer="0"/>
  <pageSetup paperSize="9" orientation="landscape" r:id="rId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Right="0"/>
    <pageSetUpPr fitToPage="1"/>
  </sheetPr>
  <dimension ref="A1:F11"/>
  <sheetViews>
    <sheetView showZeros="0" workbookViewId="0">
      <pane ySplit="1" topLeftCell="A2" activePane="bottomLeft" state="frozen"/>
      <selection pane="bottomLeft" activeCell="A22" sqref="A22"/>
    </sheetView>
  </sheetViews>
  <sheetFormatPr defaultColWidth="9.125" defaultRowHeight="14.25" customHeight="1"/>
  <cols>
    <col min="1" max="1" width="32.125" customWidth="1"/>
    <col min="2" max="2" width="20.75" customWidth="1"/>
    <col min="3" max="3" width="32.125" customWidth="1"/>
    <col min="4" max="4" width="27.75" customWidth="1"/>
    <col min="5" max="6" width="36.75" customWidth="1"/>
  </cols>
  <sheetData>
    <row r="1" spans="1:6" ht="14.25" customHeight="1">
      <c r="A1" s="1"/>
      <c r="B1" s="1"/>
      <c r="C1" s="1"/>
      <c r="D1" s="1"/>
      <c r="E1" s="1"/>
      <c r="F1" s="1"/>
    </row>
    <row r="2" spans="1:6" ht="12" customHeight="1">
      <c r="A2" s="60">
        <v>1</v>
      </c>
      <c r="B2" s="61">
        <v>0</v>
      </c>
      <c r="C2" s="60">
        <v>1</v>
      </c>
      <c r="D2" s="62"/>
      <c r="E2" s="62"/>
      <c r="F2" s="93" t="s">
        <v>392</v>
      </c>
    </row>
    <row r="3" spans="1:6" ht="42" customHeight="1">
      <c r="A3" s="208" t="str">
        <f>"2025"&amp;"年部门政府性基金预算支出预算表"</f>
        <v>2025年部门政府性基金预算支出预算表</v>
      </c>
      <c r="B3" s="208" t="s">
        <v>342</v>
      </c>
      <c r="C3" s="209"/>
      <c r="D3" s="155"/>
      <c r="E3" s="155"/>
      <c r="F3" s="155"/>
    </row>
    <row r="4" spans="1:6" ht="24.95" customHeight="1">
      <c r="A4" s="179" t="str">
        <f>"单位名称："&amp;"昆明市东川区农业技术推广中心"</f>
        <v>单位名称：昆明市东川区农业技术推广中心</v>
      </c>
      <c r="B4" s="179" t="s">
        <v>343</v>
      </c>
      <c r="C4" s="210"/>
      <c r="D4" s="62"/>
      <c r="E4" s="62"/>
      <c r="F4" s="59" t="s">
        <v>0</v>
      </c>
    </row>
    <row r="5" spans="1:6" ht="24.95" customHeight="1">
      <c r="A5" s="163" t="s">
        <v>182</v>
      </c>
      <c r="B5" s="212" t="s">
        <v>69</v>
      </c>
      <c r="C5" s="163" t="s">
        <v>70</v>
      </c>
      <c r="D5" s="185" t="s">
        <v>344</v>
      </c>
      <c r="E5" s="159"/>
      <c r="F5" s="160"/>
    </row>
    <row r="6" spans="1:6" ht="24.95" customHeight="1">
      <c r="A6" s="196"/>
      <c r="B6" s="213"/>
      <c r="C6" s="196"/>
      <c r="D6" s="9" t="s">
        <v>53</v>
      </c>
      <c r="E6" s="8" t="s">
        <v>72</v>
      </c>
      <c r="F6" s="9" t="s">
        <v>73</v>
      </c>
    </row>
    <row r="7" spans="1:6" ht="24.95" customHeight="1">
      <c r="A7" s="35">
        <v>1</v>
      </c>
      <c r="B7" s="63" t="s">
        <v>80</v>
      </c>
      <c r="C7" s="35">
        <v>3</v>
      </c>
      <c r="D7" s="64">
        <v>4</v>
      </c>
      <c r="E7" s="64">
        <v>5</v>
      </c>
      <c r="F7" s="64">
        <v>6</v>
      </c>
    </row>
    <row r="8" spans="1:6" ht="24.95" customHeight="1">
      <c r="A8" s="12"/>
      <c r="B8" s="12"/>
      <c r="C8" s="12"/>
      <c r="D8" s="43"/>
      <c r="E8" s="43"/>
      <c r="F8" s="43"/>
    </row>
    <row r="9" spans="1:6" ht="24.95" customHeight="1">
      <c r="A9" s="12"/>
      <c r="B9" s="12"/>
      <c r="C9" s="12"/>
      <c r="D9" s="43"/>
      <c r="E9" s="43"/>
      <c r="F9" s="43"/>
    </row>
    <row r="10" spans="1:6" ht="24.95" customHeight="1">
      <c r="A10" s="127" t="s">
        <v>174</v>
      </c>
      <c r="B10" s="127" t="s">
        <v>174</v>
      </c>
      <c r="C10" s="211" t="s">
        <v>174</v>
      </c>
      <c r="D10" s="43"/>
      <c r="E10" s="43"/>
      <c r="F10" s="43"/>
    </row>
    <row r="11" spans="1:6" ht="24.95" customHeight="1">
      <c r="A11" s="95" t="s">
        <v>477</v>
      </c>
    </row>
  </sheetData>
  <mergeCells count="7">
    <mergeCell ref="A3:F3"/>
    <mergeCell ref="A4:C4"/>
    <mergeCell ref="D5:F5"/>
    <mergeCell ref="A10:C10"/>
    <mergeCell ref="A5:A6"/>
    <mergeCell ref="B5:B6"/>
    <mergeCell ref="C5:C6"/>
  </mergeCells>
  <phoneticPr fontId="18" type="noConversion"/>
  <printOptions horizontalCentered="1"/>
  <pageMargins left="0.37" right="0.37" top="0.56000000000000005" bottom="0.56000000000000005" header="0.48" footer="0.48"/>
  <pageSetup paperSize="9" scale="98"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Right="0"/>
    <pageSetUpPr fitToPage="1"/>
  </sheetPr>
  <dimension ref="A1:S14"/>
  <sheetViews>
    <sheetView showZeros="0" topLeftCell="E1" workbookViewId="0">
      <pane ySplit="1" topLeftCell="A2" activePane="bottomLeft" state="frozen"/>
      <selection pane="bottomLeft" activeCell="A12" sqref="A12:E12"/>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spans="1:19" ht="14.25" customHeight="1">
      <c r="A1" s="1"/>
      <c r="B1" s="1"/>
      <c r="C1" s="1"/>
      <c r="D1" s="1"/>
      <c r="E1" s="1"/>
      <c r="F1" s="1"/>
      <c r="G1" s="1"/>
      <c r="H1" s="1"/>
      <c r="I1" s="1"/>
      <c r="J1" s="1"/>
      <c r="K1" s="1"/>
      <c r="L1" s="1"/>
      <c r="M1" s="1"/>
      <c r="N1" s="1"/>
      <c r="O1" s="1"/>
      <c r="P1" s="1"/>
      <c r="Q1" s="1"/>
      <c r="R1" s="1"/>
      <c r="S1" s="1"/>
    </row>
    <row r="2" spans="1:19" ht="15.75" customHeight="1">
      <c r="B2" s="45"/>
      <c r="C2" s="45"/>
      <c r="R2" s="3"/>
      <c r="S2" s="92" t="s">
        <v>393</v>
      </c>
    </row>
    <row r="3" spans="1:19" ht="41.25" customHeight="1">
      <c r="A3" s="214" t="str">
        <f>"2025"&amp;"年部门政府采购预算表"</f>
        <v>2025年部门政府采购预算表</v>
      </c>
      <c r="B3" s="177"/>
      <c r="C3" s="177"/>
      <c r="D3" s="178"/>
      <c r="E3" s="178"/>
      <c r="F3" s="178"/>
      <c r="G3" s="178"/>
      <c r="H3" s="178"/>
      <c r="I3" s="178"/>
      <c r="J3" s="178"/>
      <c r="K3" s="178"/>
      <c r="L3" s="178"/>
      <c r="M3" s="177"/>
      <c r="N3" s="178"/>
      <c r="O3" s="178"/>
      <c r="P3" s="177"/>
      <c r="Q3" s="178"/>
      <c r="R3" s="177"/>
      <c r="S3" s="177"/>
    </row>
    <row r="4" spans="1:19" ht="18.75" customHeight="1">
      <c r="A4" s="170" t="str">
        <f>"单位名称："&amp;"昆明市东川区农业技术推广中心"</f>
        <v>单位名称：昆明市东川区农业技术推广中心</v>
      </c>
      <c r="B4" s="215"/>
      <c r="C4" s="215"/>
      <c r="D4" s="216"/>
      <c r="E4" s="216"/>
      <c r="F4" s="216"/>
      <c r="G4" s="216"/>
      <c r="H4" s="216"/>
      <c r="I4" s="5"/>
      <c r="J4" s="5"/>
      <c r="K4" s="5"/>
      <c r="L4" s="5"/>
      <c r="R4" s="6"/>
      <c r="S4" s="59" t="s">
        <v>0</v>
      </c>
    </row>
    <row r="5" spans="1:19" ht="15.75" customHeight="1">
      <c r="A5" s="199" t="s">
        <v>181</v>
      </c>
      <c r="B5" s="227" t="s">
        <v>182</v>
      </c>
      <c r="C5" s="227" t="s">
        <v>345</v>
      </c>
      <c r="D5" s="229" t="s">
        <v>346</v>
      </c>
      <c r="E5" s="229" t="s">
        <v>347</v>
      </c>
      <c r="F5" s="229" t="s">
        <v>348</v>
      </c>
      <c r="G5" s="229" t="s">
        <v>349</v>
      </c>
      <c r="H5" s="229" t="s">
        <v>350</v>
      </c>
      <c r="I5" s="217" t="s">
        <v>189</v>
      </c>
      <c r="J5" s="217"/>
      <c r="K5" s="217"/>
      <c r="L5" s="217"/>
      <c r="M5" s="183"/>
      <c r="N5" s="217"/>
      <c r="O5" s="217"/>
      <c r="P5" s="182"/>
      <c r="Q5" s="217"/>
      <c r="R5" s="183"/>
      <c r="S5" s="184"/>
    </row>
    <row r="6" spans="1:19" ht="17.25" customHeight="1">
      <c r="A6" s="201"/>
      <c r="B6" s="228"/>
      <c r="C6" s="228"/>
      <c r="D6" s="230"/>
      <c r="E6" s="230"/>
      <c r="F6" s="230"/>
      <c r="G6" s="230"/>
      <c r="H6" s="230"/>
      <c r="I6" s="230" t="s">
        <v>53</v>
      </c>
      <c r="J6" s="230" t="s">
        <v>56</v>
      </c>
      <c r="K6" s="230" t="s">
        <v>351</v>
      </c>
      <c r="L6" s="230" t="s">
        <v>352</v>
      </c>
      <c r="M6" s="232" t="s">
        <v>353</v>
      </c>
      <c r="N6" s="218" t="s">
        <v>354</v>
      </c>
      <c r="O6" s="218"/>
      <c r="P6" s="219"/>
      <c r="Q6" s="218"/>
      <c r="R6" s="220"/>
      <c r="S6" s="221"/>
    </row>
    <row r="7" spans="1:19" ht="54" customHeight="1">
      <c r="A7" s="200"/>
      <c r="B7" s="221"/>
      <c r="C7" s="221"/>
      <c r="D7" s="231"/>
      <c r="E7" s="231"/>
      <c r="F7" s="231"/>
      <c r="G7" s="231"/>
      <c r="H7" s="231"/>
      <c r="I7" s="231"/>
      <c r="J7" s="231" t="s">
        <v>55</v>
      </c>
      <c r="K7" s="231"/>
      <c r="L7" s="231"/>
      <c r="M7" s="233"/>
      <c r="N7" s="48" t="s">
        <v>55</v>
      </c>
      <c r="O7" s="48" t="s">
        <v>62</v>
      </c>
      <c r="P7" s="47" t="s">
        <v>63</v>
      </c>
      <c r="Q7" s="48" t="s">
        <v>64</v>
      </c>
      <c r="R7" s="53" t="s">
        <v>65</v>
      </c>
      <c r="S7" s="47" t="s">
        <v>66</v>
      </c>
    </row>
    <row r="8" spans="1:19" ht="24.95" customHeight="1">
      <c r="A8" s="56">
        <v>1</v>
      </c>
      <c r="B8" s="56" t="s">
        <v>80</v>
      </c>
      <c r="C8" s="57">
        <v>3</v>
      </c>
      <c r="D8" s="57">
        <v>4</v>
      </c>
      <c r="E8" s="56">
        <v>5</v>
      </c>
      <c r="F8" s="56">
        <v>6</v>
      </c>
      <c r="G8" s="56">
        <v>7</v>
      </c>
      <c r="H8" s="56">
        <v>8</v>
      </c>
      <c r="I8" s="56">
        <v>9</v>
      </c>
      <c r="J8" s="56">
        <v>10</v>
      </c>
      <c r="K8" s="56">
        <v>11</v>
      </c>
      <c r="L8" s="56">
        <v>12</v>
      </c>
      <c r="M8" s="56">
        <v>13</v>
      </c>
      <c r="N8" s="56">
        <v>14</v>
      </c>
      <c r="O8" s="56">
        <v>15</v>
      </c>
      <c r="P8" s="56">
        <v>16</v>
      </c>
      <c r="Q8" s="56">
        <v>17</v>
      </c>
      <c r="R8" s="56">
        <v>18</v>
      </c>
      <c r="S8" s="56">
        <v>19</v>
      </c>
    </row>
    <row r="9" spans="1:19" ht="24.95" customHeight="1">
      <c r="A9" s="49" t="s">
        <v>200</v>
      </c>
      <c r="B9" s="50" t="s">
        <v>68</v>
      </c>
      <c r="C9" s="50" t="s">
        <v>238</v>
      </c>
      <c r="D9" s="51" t="s">
        <v>355</v>
      </c>
      <c r="E9" s="51" t="s">
        <v>356</v>
      </c>
      <c r="F9" s="51" t="s">
        <v>357</v>
      </c>
      <c r="G9" s="58">
        <v>1</v>
      </c>
      <c r="H9" s="43">
        <v>3800</v>
      </c>
      <c r="I9" s="43">
        <v>3800</v>
      </c>
      <c r="J9" s="43">
        <v>3800</v>
      </c>
      <c r="K9" s="43"/>
      <c r="L9" s="43"/>
      <c r="M9" s="43"/>
      <c r="N9" s="43"/>
      <c r="O9" s="43"/>
      <c r="P9" s="43"/>
      <c r="Q9" s="43"/>
      <c r="R9" s="43"/>
      <c r="S9" s="43"/>
    </row>
    <row r="10" spans="1:19" ht="24.95" customHeight="1">
      <c r="A10" s="49" t="s">
        <v>200</v>
      </c>
      <c r="B10" s="50" t="s">
        <v>68</v>
      </c>
      <c r="C10" s="50" t="s">
        <v>238</v>
      </c>
      <c r="D10" s="51" t="s">
        <v>358</v>
      </c>
      <c r="E10" s="51" t="s">
        <v>359</v>
      </c>
      <c r="F10" s="51" t="s">
        <v>357</v>
      </c>
      <c r="G10" s="58">
        <v>1</v>
      </c>
      <c r="H10" s="43">
        <v>1800</v>
      </c>
      <c r="I10" s="43">
        <v>1800</v>
      </c>
      <c r="J10" s="43">
        <v>1800</v>
      </c>
      <c r="K10" s="43"/>
      <c r="L10" s="43"/>
      <c r="M10" s="43"/>
      <c r="N10" s="43"/>
      <c r="O10" s="43"/>
      <c r="P10" s="43"/>
      <c r="Q10" s="43"/>
      <c r="R10" s="43"/>
      <c r="S10" s="43"/>
    </row>
    <row r="11" spans="1:19" ht="24.95" customHeight="1">
      <c r="A11" s="49" t="s">
        <v>200</v>
      </c>
      <c r="B11" s="50" t="s">
        <v>68</v>
      </c>
      <c r="C11" s="50" t="s">
        <v>264</v>
      </c>
      <c r="D11" s="51" t="s">
        <v>360</v>
      </c>
      <c r="E11" s="51" t="s">
        <v>361</v>
      </c>
      <c r="F11" s="51" t="s">
        <v>357</v>
      </c>
      <c r="G11" s="58">
        <v>1</v>
      </c>
      <c r="H11" s="43"/>
      <c r="I11" s="43">
        <v>9000</v>
      </c>
      <c r="J11" s="43">
        <v>9000</v>
      </c>
      <c r="K11" s="43"/>
      <c r="L11" s="43"/>
      <c r="M11" s="43"/>
      <c r="N11" s="43"/>
      <c r="O11" s="43"/>
      <c r="P11" s="43"/>
      <c r="Q11" s="43"/>
      <c r="R11" s="43"/>
      <c r="S11" s="43"/>
    </row>
    <row r="12" spans="1:19" ht="24.95" customHeight="1">
      <c r="A12" s="49" t="s">
        <v>200</v>
      </c>
      <c r="B12" s="50" t="s">
        <v>68</v>
      </c>
      <c r="C12" s="50" t="s">
        <v>264</v>
      </c>
      <c r="D12" s="51" t="s">
        <v>362</v>
      </c>
      <c r="E12" s="51" t="s">
        <v>363</v>
      </c>
      <c r="F12" s="51" t="s">
        <v>357</v>
      </c>
      <c r="G12" s="58">
        <v>2</v>
      </c>
      <c r="H12" s="43"/>
      <c r="I12" s="43">
        <v>20000</v>
      </c>
      <c r="J12" s="43">
        <v>20000</v>
      </c>
      <c r="K12" s="43"/>
      <c r="L12" s="43"/>
      <c r="M12" s="43"/>
      <c r="N12" s="43"/>
      <c r="O12" s="43"/>
      <c r="P12" s="43"/>
      <c r="Q12" s="43"/>
      <c r="R12" s="43"/>
      <c r="S12" s="43"/>
    </row>
    <row r="13" spans="1:19" ht="24.95" customHeight="1">
      <c r="A13" s="222" t="s">
        <v>174</v>
      </c>
      <c r="B13" s="223"/>
      <c r="C13" s="223"/>
      <c r="D13" s="224"/>
      <c r="E13" s="224"/>
      <c r="F13" s="224"/>
      <c r="G13" s="140"/>
      <c r="H13" s="43">
        <v>5600</v>
      </c>
      <c r="I13" s="43">
        <v>34600</v>
      </c>
      <c r="J13" s="43">
        <v>34600</v>
      </c>
      <c r="K13" s="43"/>
      <c r="L13" s="43"/>
      <c r="M13" s="43"/>
      <c r="N13" s="43"/>
      <c r="O13" s="43"/>
      <c r="P13" s="43"/>
      <c r="Q13" s="43"/>
      <c r="R13" s="43"/>
      <c r="S13" s="43"/>
    </row>
    <row r="14" spans="1:19" ht="24.95" customHeight="1">
      <c r="A14" s="170" t="s">
        <v>364</v>
      </c>
      <c r="B14" s="179"/>
      <c r="C14" s="179"/>
      <c r="D14" s="170"/>
      <c r="E14" s="170"/>
      <c r="F14" s="170"/>
      <c r="G14" s="225"/>
      <c r="H14" s="226"/>
      <c r="I14" s="226"/>
      <c r="J14" s="226"/>
      <c r="K14" s="226"/>
      <c r="L14" s="226"/>
      <c r="M14" s="226"/>
      <c r="N14" s="226"/>
      <c r="O14" s="226"/>
      <c r="P14" s="226"/>
      <c r="Q14" s="226"/>
      <c r="R14" s="226"/>
      <c r="S14" s="226"/>
    </row>
  </sheetData>
  <mergeCells count="19">
    <mergeCell ref="A14:S14"/>
    <mergeCell ref="A5:A7"/>
    <mergeCell ref="B5:B7"/>
    <mergeCell ref="C5:C7"/>
    <mergeCell ref="D5:D7"/>
    <mergeCell ref="E5:E7"/>
    <mergeCell ref="F5:F7"/>
    <mergeCell ref="G5:G7"/>
    <mergeCell ref="H5:H7"/>
    <mergeCell ref="I6:I7"/>
    <mergeCell ref="J6:J7"/>
    <mergeCell ref="K6:K7"/>
    <mergeCell ref="L6:L7"/>
    <mergeCell ref="M6:M7"/>
    <mergeCell ref="A3:S3"/>
    <mergeCell ref="A4:H4"/>
    <mergeCell ref="I5:S5"/>
    <mergeCell ref="N6:S6"/>
    <mergeCell ref="A13:G13"/>
  </mergeCells>
  <phoneticPr fontId="18" type="noConversion"/>
  <printOptions horizontalCentered="1"/>
  <pageMargins left="0.96" right="0.96" top="0.72" bottom="0.72" header="0" footer="0"/>
  <pageSetup paperSize="9" scale="6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Right="0"/>
    <pageSetUpPr fitToPage="1"/>
  </sheetPr>
  <dimension ref="A1:T12"/>
  <sheetViews>
    <sheetView showZeros="0" tabSelected="1" workbookViewId="0">
      <pane ySplit="1" topLeftCell="A2" activePane="bottomLeft" state="frozen"/>
      <selection pane="bottomLeft" activeCell="F22" sqref="F22"/>
    </sheetView>
  </sheetViews>
  <sheetFormatPr defaultColWidth="9.125" defaultRowHeight="14.25" customHeight="1"/>
  <cols>
    <col min="1" max="1" width="18.75" customWidth="1"/>
    <col min="2" max="2" width="13.125" customWidth="1"/>
    <col min="3" max="3" width="25" customWidth="1"/>
    <col min="4" max="4" width="16.375" customWidth="1"/>
    <col min="5" max="5" width="19.125" customWidth="1"/>
    <col min="6" max="6" width="17.75" customWidth="1"/>
    <col min="7" max="7" width="12.625" customWidth="1"/>
    <col min="8" max="8" width="13.5" customWidth="1"/>
    <col min="9" max="9" width="14.625" customWidth="1"/>
    <col min="10" max="10" width="11.5" customWidth="1"/>
    <col min="11" max="11" width="12.375" customWidth="1"/>
    <col min="12" max="12" width="12.25" customWidth="1"/>
    <col min="13" max="13" width="13.375" customWidth="1"/>
    <col min="14" max="14" width="13.5" customWidth="1"/>
    <col min="15" max="15" width="10.25" customWidth="1"/>
    <col min="16" max="16" width="13.75" customWidth="1"/>
    <col min="17" max="17" width="15" customWidth="1"/>
    <col min="18" max="18" width="14.125" customWidth="1"/>
    <col min="19" max="19" width="13.125" customWidth="1"/>
    <col min="20" max="20" width="12.125" customWidth="1"/>
  </cols>
  <sheetData>
    <row r="1" spans="1:20" ht="14.25" customHeight="1">
      <c r="A1" s="1"/>
      <c r="B1" s="1"/>
      <c r="C1" s="1"/>
      <c r="D1" s="1"/>
      <c r="E1" s="1"/>
      <c r="F1" s="1"/>
      <c r="G1" s="1"/>
      <c r="H1" s="1"/>
      <c r="I1" s="1"/>
      <c r="J1" s="1"/>
      <c r="K1" s="1"/>
      <c r="L1" s="1"/>
      <c r="M1" s="1"/>
      <c r="N1" s="1"/>
      <c r="O1" s="1"/>
      <c r="P1" s="1"/>
      <c r="Q1" s="1"/>
      <c r="R1" s="1"/>
      <c r="S1" s="1"/>
      <c r="T1" s="1"/>
    </row>
    <row r="2" spans="1:20" ht="16.5" customHeight="1">
      <c r="A2" s="40"/>
      <c r="B2" s="45"/>
      <c r="C2" s="45"/>
      <c r="D2" s="45"/>
      <c r="E2" s="45"/>
      <c r="F2" s="45"/>
      <c r="G2" s="45"/>
      <c r="H2" s="40"/>
      <c r="I2" s="40"/>
      <c r="J2" s="40"/>
      <c r="K2" s="40"/>
      <c r="L2" s="40"/>
      <c r="M2" s="40"/>
      <c r="N2" s="52"/>
      <c r="O2" s="40"/>
      <c r="P2" s="40"/>
      <c r="Q2" s="45"/>
      <c r="R2" s="40"/>
      <c r="S2" s="54"/>
      <c r="T2" s="94" t="s">
        <v>394</v>
      </c>
    </row>
    <row r="3" spans="1:20" ht="41.25" customHeight="1">
      <c r="A3" s="214" t="str">
        <f>"2025"&amp;"年部门政府购买服务预算表"</f>
        <v>2025年部门政府购买服务预算表</v>
      </c>
      <c r="B3" s="177"/>
      <c r="C3" s="177"/>
      <c r="D3" s="177"/>
      <c r="E3" s="177"/>
      <c r="F3" s="177"/>
      <c r="G3" s="177"/>
      <c r="H3" s="235"/>
      <c r="I3" s="235"/>
      <c r="J3" s="235"/>
      <c r="K3" s="235"/>
      <c r="L3" s="235"/>
      <c r="M3" s="235"/>
      <c r="N3" s="236"/>
      <c r="O3" s="235"/>
      <c r="P3" s="235"/>
      <c r="Q3" s="177"/>
      <c r="R3" s="235"/>
      <c r="S3" s="236"/>
      <c r="T3" s="177"/>
    </row>
    <row r="4" spans="1:20" ht="31.5" customHeight="1">
      <c r="A4" s="237" t="str">
        <f>"单位名称："&amp;"昆明市东川区农业技术推广中心"</f>
        <v>单位名称：昆明市东川区农业技术推广中心</v>
      </c>
      <c r="B4" s="215"/>
      <c r="C4" s="215"/>
      <c r="D4" s="215"/>
      <c r="E4" s="215"/>
      <c r="F4" s="215"/>
      <c r="G4" s="215"/>
      <c r="H4" s="238"/>
      <c r="I4" s="238"/>
      <c r="J4" s="39"/>
      <c r="K4" s="39"/>
      <c r="L4" s="39"/>
      <c r="M4" s="39"/>
      <c r="N4" s="52"/>
      <c r="O4" s="40"/>
      <c r="P4" s="40"/>
      <c r="Q4" s="45"/>
      <c r="R4" s="40"/>
      <c r="S4" s="55"/>
      <c r="T4" s="54" t="s">
        <v>0</v>
      </c>
    </row>
    <row r="5" spans="1:20" ht="24" customHeight="1">
      <c r="A5" s="199" t="s">
        <v>181</v>
      </c>
      <c r="B5" s="227" t="s">
        <v>182</v>
      </c>
      <c r="C5" s="227" t="s">
        <v>345</v>
      </c>
      <c r="D5" s="227" t="s">
        <v>365</v>
      </c>
      <c r="E5" s="234" t="s">
        <v>366</v>
      </c>
      <c r="F5" s="227" t="s">
        <v>367</v>
      </c>
      <c r="G5" s="227" t="s">
        <v>368</v>
      </c>
      <c r="H5" s="229" t="s">
        <v>369</v>
      </c>
      <c r="I5" s="229" t="s">
        <v>370</v>
      </c>
      <c r="J5" s="217" t="s">
        <v>189</v>
      </c>
      <c r="K5" s="217"/>
      <c r="L5" s="217"/>
      <c r="M5" s="217"/>
      <c r="N5" s="183"/>
      <c r="O5" s="217"/>
      <c r="P5" s="217"/>
      <c r="Q5" s="182"/>
      <c r="R5" s="217"/>
      <c r="S5" s="183"/>
      <c r="T5" s="184"/>
    </row>
    <row r="6" spans="1:20" ht="24" customHeight="1">
      <c r="A6" s="201"/>
      <c r="B6" s="228"/>
      <c r="C6" s="228"/>
      <c r="D6" s="228"/>
      <c r="E6" s="232"/>
      <c r="F6" s="228"/>
      <c r="G6" s="228"/>
      <c r="H6" s="230"/>
      <c r="I6" s="230"/>
      <c r="J6" s="230" t="s">
        <v>53</v>
      </c>
      <c r="K6" s="230" t="s">
        <v>56</v>
      </c>
      <c r="L6" s="230" t="s">
        <v>351</v>
      </c>
      <c r="M6" s="230" t="s">
        <v>352</v>
      </c>
      <c r="N6" s="232" t="s">
        <v>353</v>
      </c>
      <c r="O6" s="218" t="s">
        <v>354</v>
      </c>
      <c r="P6" s="218"/>
      <c r="Q6" s="219"/>
      <c r="R6" s="218"/>
      <c r="S6" s="220"/>
      <c r="T6" s="221"/>
    </row>
    <row r="7" spans="1:20" ht="54" customHeight="1">
      <c r="A7" s="200"/>
      <c r="B7" s="221"/>
      <c r="C7" s="221"/>
      <c r="D7" s="221"/>
      <c r="E7" s="233"/>
      <c r="F7" s="221"/>
      <c r="G7" s="221"/>
      <c r="H7" s="231"/>
      <c r="I7" s="231"/>
      <c r="J7" s="231"/>
      <c r="K7" s="231" t="s">
        <v>55</v>
      </c>
      <c r="L7" s="231"/>
      <c r="M7" s="231"/>
      <c r="N7" s="233"/>
      <c r="O7" s="48" t="s">
        <v>55</v>
      </c>
      <c r="P7" s="48" t="s">
        <v>62</v>
      </c>
      <c r="Q7" s="47" t="s">
        <v>63</v>
      </c>
      <c r="R7" s="48" t="s">
        <v>64</v>
      </c>
      <c r="S7" s="53" t="s">
        <v>65</v>
      </c>
      <c r="T7" s="47" t="s">
        <v>66</v>
      </c>
    </row>
    <row r="8" spans="1:20" ht="24.95" customHeight="1">
      <c r="A8" s="10">
        <v>1</v>
      </c>
      <c r="B8" s="47">
        <v>2</v>
      </c>
      <c r="C8" s="10">
        <v>3</v>
      </c>
      <c r="D8" s="10">
        <v>4</v>
      </c>
      <c r="E8" s="47">
        <v>5</v>
      </c>
      <c r="F8" s="10">
        <v>6</v>
      </c>
      <c r="G8" s="10">
        <v>7</v>
      </c>
      <c r="H8" s="47">
        <v>8</v>
      </c>
      <c r="I8" s="10">
        <v>9</v>
      </c>
      <c r="J8" s="10">
        <v>10</v>
      </c>
      <c r="K8" s="47">
        <v>11</v>
      </c>
      <c r="L8" s="10">
        <v>12</v>
      </c>
      <c r="M8" s="10">
        <v>13</v>
      </c>
      <c r="N8" s="47">
        <v>14</v>
      </c>
      <c r="O8" s="10">
        <v>15</v>
      </c>
      <c r="P8" s="10">
        <v>16</v>
      </c>
      <c r="Q8" s="47">
        <v>17</v>
      </c>
      <c r="R8" s="10">
        <v>18</v>
      </c>
      <c r="S8" s="10">
        <v>19</v>
      </c>
      <c r="T8" s="10">
        <v>20</v>
      </c>
    </row>
    <row r="9" spans="1:20" s="115" customFormat="1" ht="24.95" customHeight="1">
      <c r="A9" s="49" t="s">
        <v>200</v>
      </c>
      <c r="B9" s="50" t="s">
        <v>68</v>
      </c>
      <c r="C9" s="50" t="s">
        <v>264</v>
      </c>
      <c r="D9" s="51" t="s">
        <v>360</v>
      </c>
      <c r="E9" s="291" t="s">
        <v>484</v>
      </c>
      <c r="F9" s="117"/>
      <c r="G9" s="117"/>
      <c r="H9" s="118"/>
      <c r="I9" s="117"/>
      <c r="J9" s="116"/>
      <c r="K9" s="43">
        <v>9000</v>
      </c>
      <c r="L9" s="116"/>
      <c r="M9" s="116"/>
      <c r="N9" s="118"/>
      <c r="O9" s="116"/>
      <c r="P9" s="116"/>
      <c r="Q9" s="118"/>
      <c r="R9" s="116"/>
      <c r="S9" s="116"/>
      <c r="T9" s="116"/>
    </row>
    <row r="10" spans="1:20" ht="24.95" customHeight="1">
      <c r="A10" s="49" t="s">
        <v>200</v>
      </c>
      <c r="B10" s="50" t="s">
        <v>68</v>
      </c>
      <c r="C10" s="50" t="s">
        <v>264</v>
      </c>
      <c r="D10" s="51" t="s">
        <v>362</v>
      </c>
      <c r="E10" s="291" t="s">
        <v>483</v>
      </c>
      <c r="F10" s="50"/>
      <c r="G10" s="50"/>
      <c r="H10" s="51"/>
      <c r="I10" s="51"/>
      <c r="J10" s="43"/>
      <c r="K10" s="43">
        <v>20000</v>
      </c>
      <c r="L10" s="43"/>
      <c r="M10" s="43"/>
      <c r="N10" s="43"/>
      <c r="O10" s="43"/>
      <c r="P10" s="43"/>
      <c r="Q10" s="43"/>
      <c r="R10" s="43"/>
      <c r="S10" s="43"/>
      <c r="T10" s="43"/>
    </row>
    <row r="11" spans="1:20" ht="24.95" customHeight="1">
      <c r="A11" s="222" t="s">
        <v>174</v>
      </c>
      <c r="B11" s="223"/>
      <c r="C11" s="223"/>
      <c r="D11" s="223"/>
      <c r="E11" s="223"/>
      <c r="F11" s="223"/>
      <c r="G11" s="223"/>
      <c r="H11" s="224"/>
      <c r="I11" s="139"/>
      <c r="J11" s="43"/>
      <c r="K11" s="43"/>
      <c r="L11" s="43"/>
      <c r="M11" s="43"/>
      <c r="N11" s="43"/>
      <c r="O11" s="43"/>
      <c r="P11" s="43"/>
      <c r="Q11" s="43"/>
      <c r="R11" s="43"/>
      <c r="S11" s="43"/>
      <c r="T11" s="43"/>
    </row>
    <row r="12" spans="1:20" ht="24.95" customHeight="1">
      <c r="A12" s="95"/>
    </row>
  </sheetData>
  <mergeCells count="19">
    <mergeCell ref="L6:L7"/>
    <mergeCell ref="M6:M7"/>
    <mergeCell ref="N6:N7"/>
    <mergeCell ref="A3:T3"/>
    <mergeCell ref="A4:I4"/>
    <mergeCell ref="J5:T5"/>
    <mergeCell ref="O6:T6"/>
    <mergeCell ref="J6:J7"/>
    <mergeCell ref="K6:K7"/>
    <mergeCell ref="A11:I11"/>
    <mergeCell ref="A5:A7"/>
    <mergeCell ref="B5:B7"/>
    <mergeCell ref="C5:C7"/>
    <mergeCell ref="D5:D7"/>
    <mergeCell ref="E5:E7"/>
    <mergeCell ref="F5:F7"/>
    <mergeCell ref="G5:G7"/>
    <mergeCell ref="H5:H7"/>
    <mergeCell ref="I5:I7"/>
  </mergeCells>
  <phoneticPr fontId="18" type="noConversion"/>
  <printOptions horizontalCentered="1"/>
  <pageMargins left="0.96" right="0.96" top="0.72" bottom="0.72" header="0" footer="0"/>
  <pageSetup paperSize="9" scale="6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Right="0"/>
    <pageSetUpPr fitToPage="1"/>
  </sheetPr>
  <dimension ref="A1:M10"/>
  <sheetViews>
    <sheetView showZeros="0" workbookViewId="0">
      <pane ySplit="1" topLeftCell="A2" activePane="bottomLeft" state="frozen"/>
      <selection pane="bottomLeft" activeCell="A22" sqref="A22"/>
    </sheetView>
  </sheetViews>
  <sheetFormatPr defaultColWidth="9.125" defaultRowHeight="14.25" customHeight="1"/>
  <cols>
    <col min="1" max="1" width="24.375" customWidth="1"/>
    <col min="2" max="2" width="15" customWidth="1"/>
    <col min="3" max="4" width="20" customWidth="1"/>
    <col min="5" max="5" width="10.375" customWidth="1"/>
    <col min="6" max="6" width="11.625" customWidth="1"/>
    <col min="7" max="7" width="10" customWidth="1"/>
    <col min="8" max="8" width="11.5" customWidth="1"/>
    <col min="9" max="9" width="12.125" customWidth="1"/>
    <col min="10" max="10" width="13" customWidth="1"/>
    <col min="11" max="11" width="11.625" customWidth="1"/>
    <col min="12" max="12" width="9.625" customWidth="1"/>
    <col min="13" max="13" width="11.875" customWidth="1"/>
  </cols>
  <sheetData>
    <row r="1" spans="1:13" ht="14.25" customHeight="1">
      <c r="A1" s="1"/>
      <c r="B1" s="1"/>
      <c r="C1" s="1"/>
      <c r="D1" s="1"/>
      <c r="E1" s="1"/>
      <c r="F1" s="1"/>
      <c r="G1" s="1"/>
      <c r="H1" s="1"/>
      <c r="I1" s="1"/>
      <c r="J1" s="1"/>
      <c r="K1" s="1"/>
      <c r="L1" s="1"/>
      <c r="M1" s="1"/>
    </row>
    <row r="2" spans="1:13" ht="17.25" customHeight="1">
      <c r="D2" s="38"/>
      <c r="M2" s="92" t="s">
        <v>395</v>
      </c>
    </row>
    <row r="3" spans="1:13" ht="41.25" customHeight="1">
      <c r="A3" s="214" t="str">
        <f>"2025"&amp;"年对下转移支付预算表"</f>
        <v>2025年对下转移支付预算表</v>
      </c>
      <c r="B3" s="178"/>
      <c r="C3" s="178"/>
      <c r="D3" s="178"/>
      <c r="E3" s="178"/>
      <c r="F3" s="178"/>
      <c r="G3" s="178"/>
      <c r="H3" s="178"/>
      <c r="I3" s="178"/>
      <c r="J3" s="178"/>
      <c r="K3" s="178"/>
      <c r="L3" s="178"/>
      <c r="M3" s="177"/>
    </row>
    <row r="4" spans="1:13" ht="24.95" customHeight="1">
      <c r="A4" s="237" t="str">
        <f>"单位名称："&amp;"昆明市东川区农业技术推广中心"</f>
        <v>单位名称：昆明市东川区农业技术推广中心</v>
      </c>
      <c r="B4" s="238"/>
      <c r="C4" s="238"/>
      <c r="D4" s="240"/>
      <c r="E4" s="241"/>
      <c r="F4" s="241"/>
      <c r="G4" s="241"/>
      <c r="H4" s="241"/>
      <c r="I4" s="241"/>
      <c r="M4" s="6" t="s">
        <v>0</v>
      </c>
    </row>
    <row r="5" spans="1:13" ht="24.95" customHeight="1">
      <c r="A5" s="198" t="s">
        <v>371</v>
      </c>
      <c r="B5" s="185" t="s">
        <v>189</v>
      </c>
      <c r="C5" s="159"/>
      <c r="D5" s="159"/>
      <c r="E5" s="185" t="s">
        <v>372</v>
      </c>
      <c r="F5" s="159"/>
      <c r="G5" s="159"/>
      <c r="H5" s="159"/>
      <c r="I5" s="159"/>
      <c r="J5" s="159"/>
      <c r="K5" s="159"/>
      <c r="L5" s="159"/>
      <c r="M5" s="184"/>
    </row>
    <row r="6" spans="1:13" ht="24.95" customHeight="1">
      <c r="A6" s="164"/>
      <c r="B6" s="15" t="s">
        <v>53</v>
      </c>
      <c r="C6" s="7" t="s">
        <v>56</v>
      </c>
      <c r="D6" s="41" t="s">
        <v>351</v>
      </c>
      <c r="E6" s="24"/>
      <c r="F6" s="24"/>
      <c r="G6" s="24"/>
      <c r="H6" s="24"/>
      <c r="I6" s="24"/>
      <c r="J6" s="24"/>
      <c r="K6" s="24"/>
      <c r="L6" s="24"/>
      <c r="M6" s="44"/>
    </row>
    <row r="7" spans="1:13" ht="24.95" customHeight="1">
      <c r="A7" s="11">
        <v>1</v>
      </c>
      <c r="B7" s="11">
        <v>2</v>
      </c>
      <c r="C7" s="11">
        <v>3</v>
      </c>
      <c r="D7" s="42">
        <v>4</v>
      </c>
      <c r="E7" s="19">
        <v>5</v>
      </c>
      <c r="F7" s="11">
        <v>6</v>
      </c>
      <c r="G7" s="11">
        <v>7</v>
      </c>
      <c r="H7" s="42">
        <v>8</v>
      </c>
      <c r="I7" s="11">
        <v>9</v>
      </c>
      <c r="J7" s="11">
        <v>10</v>
      </c>
      <c r="K7" s="11">
        <v>11</v>
      </c>
      <c r="L7" s="11">
        <v>13</v>
      </c>
      <c r="M7" s="19">
        <v>24</v>
      </c>
    </row>
    <row r="8" spans="1:13" ht="24.95" customHeight="1">
      <c r="A8" s="16"/>
      <c r="B8" s="43"/>
      <c r="C8" s="43"/>
      <c r="D8" s="43"/>
      <c r="E8" s="43"/>
      <c r="F8" s="43"/>
      <c r="G8" s="43"/>
      <c r="H8" s="43"/>
      <c r="I8" s="43"/>
      <c r="J8" s="43"/>
      <c r="K8" s="43"/>
      <c r="L8" s="43"/>
      <c r="M8" s="43"/>
    </row>
    <row r="9" spans="1:13" ht="24.95" customHeight="1">
      <c r="A9" s="36"/>
      <c r="B9" s="43"/>
      <c r="C9" s="43"/>
      <c r="D9" s="43"/>
      <c r="E9" s="43"/>
      <c r="F9" s="43"/>
      <c r="G9" s="43"/>
      <c r="H9" s="43"/>
      <c r="I9" s="43"/>
      <c r="J9" s="43"/>
      <c r="K9" s="43"/>
      <c r="L9" s="43"/>
      <c r="M9" s="43"/>
    </row>
    <row r="10" spans="1:13" ht="24.95" customHeight="1">
      <c r="A10" s="239" t="s">
        <v>476</v>
      </c>
      <c r="B10" s="239"/>
      <c r="C10" s="239"/>
      <c r="D10" s="239"/>
      <c r="E10" s="239"/>
      <c r="F10" s="239"/>
      <c r="G10" s="239"/>
      <c r="H10" s="239"/>
    </row>
  </sheetData>
  <mergeCells count="6">
    <mergeCell ref="A10:H10"/>
    <mergeCell ref="A3:M3"/>
    <mergeCell ref="A4:I4"/>
    <mergeCell ref="B5:D5"/>
    <mergeCell ref="E5:M5"/>
    <mergeCell ref="A5:A6"/>
  </mergeCells>
  <phoneticPr fontId="18" type="noConversion"/>
  <printOptions horizontalCentered="1"/>
  <pageMargins left="0.96" right="0.96" top="0.72" bottom="0.72" header="0" footer="0"/>
  <pageSetup paperSize="9" scale="5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Right="0"/>
    <pageSetUpPr fitToPage="1"/>
  </sheetPr>
  <dimension ref="A1:J9"/>
  <sheetViews>
    <sheetView showZeros="0" workbookViewId="0">
      <pane ySplit="1" topLeftCell="A2" activePane="bottomLeft" state="frozen"/>
      <selection pane="bottomLeft" activeCell="A7" sqref="A7"/>
    </sheetView>
  </sheetViews>
  <sheetFormatPr defaultColWidth="9.125" defaultRowHeight="12" customHeight="1"/>
  <cols>
    <col min="1" max="1" width="22.5" customWidth="1"/>
    <col min="2" max="2" width="17.375" customWidth="1"/>
    <col min="3" max="3" width="17.25" customWidth="1"/>
    <col min="4" max="5" width="14.125" customWidth="1"/>
    <col min="6" max="6" width="11.25" customWidth="1"/>
    <col min="7" max="7" width="11.375" customWidth="1"/>
    <col min="8" max="8" width="9.75" customWidth="1"/>
    <col min="9" max="10" width="13.375" customWidth="1"/>
  </cols>
  <sheetData>
    <row r="1" spans="1:10" ht="12" customHeight="1">
      <c r="A1" s="1"/>
      <c r="B1" s="1"/>
      <c r="C1" s="1"/>
      <c r="D1" s="1"/>
      <c r="E1" s="1"/>
      <c r="F1" s="1"/>
      <c r="G1" s="1"/>
      <c r="H1" s="1"/>
      <c r="I1" s="1"/>
      <c r="J1" s="1"/>
    </row>
    <row r="2" spans="1:10" ht="16.5" customHeight="1">
      <c r="J2" s="92" t="s">
        <v>396</v>
      </c>
    </row>
    <row r="3" spans="1:10" ht="41.25" customHeight="1">
      <c r="A3" s="204" t="str">
        <f>"2025"&amp;"年对下转移支付绩效目标表"</f>
        <v>2025年对下转移支付绩效目标表</v>
      </c>
      <c r="B3" s="178"/>
      <c r="C3" s="178"/>
      <c r="D3" s="178"/>
      <c r="E3" s="178"/>
      <c r="F3" s="177"/>
      <c r="G3" s="178"/>
      <c r="H3" s="177"/>
      <c r="I3" s="177"/>
      <c r="J3" s="178"/>
    </row>
    <row r="4" spans="1:10" ht="24.95" customHeight="1">
      <c r="A4" s="179" t="str">
        <f>"单位名称："&amp;"昆明市东川区农业技术推广中心"</f>
        <v>单位名称：昆明市东川区农业技术推广中心</v>
      </c>
      <c r="B4" s="120"/>
      <c r="C4" s="120"/>
      <c r="D4" s="120"/>
      <c r="E4" s="120"/>
      <c r="F4" s="120"/>
      <c r="G4" s="120"/>
      <c r="H4" s="120"/>
    </row>
    <row r="5" spans="1:10" ht="24.95" customHeight="1">
      <c r="A5" s="34" t="s">
        <v>371</v>
      </c>
      <c r="B5" s="34" t="s">
        <v>286</v>
      </c>
      <c r="C5" s="34" t="s">
        <v>287</v>
      </c>
      <c r="D5" s="34" t="s">
        <v>288</v>
      </c>
      <c r="E5" s="34" t="s">
        <v>289</v>
      </c>
      <c r="F5" s="35" t="s">
        <v>290</v>
      </c>
      <c r="G5" s="34" t="s">
        <v>291</v>
      </c>
      <c r="H5" s="35" t="s">
        <v>292</v>
      </c>
      <c r="I5" s="35" t="s">
        <v>293</v>
      </c>
      <c r="J5" s="34" t="s">
        <v>294</v>
      </c>
    </row>
    <row r="6" spans="1:10" ht="24.95" customHeight="1">
      <c r="A6" s="34">
        <v>1</v>
      </c>
      <c r="B6" s="34">
        <v>2</v>
      </c>
      <c r="C6" s="34">
        <v>3</v>
      </c>
      <c r="D6" s="34">
        <v>4</v>
      </c>
      <c r="E6" s="34">
        <v>5</v>
      </c>
      <c r="F6" s="35">
        <v>6</v>
      </c>
      <c r="G6" s="34">
        <v>7</v>
      </c>
      <c r="H6" s="35">
        <v>8</v>
      </c>
      <c r="I6" s="35">
        <v>9</v>
      </c>
      <c r="J6" s="34">
        <v>10</v>
      </c>
    </row>
    <row r="7" spans="1:10" ht="24.95" customHeight="1">
      <c r="A7" s="16"/>
      <c r="B7" s="36"/>
      <c r="C7" s="36"/>
      <c r="D7" s="36"/>
      <c r="E7" s="27"/>
      <c r="F7" s="37"/>
      <c r="G7" s="27"/>
      <c r="H7" s="37"/>
      <c r="I7" s="37"/>
      <c r="J7" s="27"/>
    </row>
    <row r="8" spans="1:10" ht="24.95" customHeight="1">
      <c r="A8" s="16"/>
      <c r="B8" s="12"/>
      <c r="C8" s="12"/>
      <c r="D8" s="12"/>
      <c r="E8" s="16"/>
      <c r="F8" s="12"/>
      <c r="G8" s="16"/>
      <c r="H8" s="12"/>
      <c r="I8" s="12"/>
      <c r="J8" s="16"/>
    </row>
    <row r="9" spans="1:10" ht="24.95" customHeight="1">
      <c r="A9" s="95" t="s">
        <v>400</v>
      </c>
    </row>
  </sheetData>
  <mergeCells count="2">
    <mergeCell ref="A3:J3"/>
    <mergeCell ref="A4:H4"/>
  </mergeCells>
  <phoneticPr fontId="18" type="noConversion"/>
  <printOptions horizontalCentered="1"/>
  <pageMargins left="0.96" right="0.96" top="0.72" bottom="0.72" header="0" footer="0"/>
  <pageSetup paperSize="9" scale="6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Right="0"/>
    <pageSetUpPr fitToPage="1"/>
  </sheetPr>
  <dimension ref="A1:I10"/>
  <sheetViews>
    <sheetView showZeros="0" workbookViewId="0">
      <pane ySplit="1" topLeftCell="A2" activePane="bottomLeft" state="frozen"/>
      <selection pane="bottomLeft" activeCell="B8" sqref="B8"/>
    </sheetView>
  </sheetViews>
  <sheetFormatPr defaultColWidth="10.375" defaultRowHeight="14.25" customHeight="1"/>
  <cols>
    <col min="1" max="1" width="19.25" customWidth="1"/>
    <col min="2" max="2" width="20.75" customWidth="1"/>
    <col min="3" max="3" width="19.125" customWidth="1"/>
    <col min="4" max="4" width="22.875" customWidth="1"/>
    <col min="5" max="5" width="18.25" customWidth="1"/>
    <col min="6" max="6" width="9.375" customWidth="1"/>
    <col min="7" max="7" width="12.375" customWidth="1"/>
    <col min="8" max="8" width="18.125" customWidth="1"/>
    <col min="9" max="9" width="17.25" customWidth="1"/>
  </cols>
  <sheetData>
    <row r="1" spans="1:9" ht="14.25" customHeight="1">
      <c r="A1" s="1"/>
      <c r="B1" s="1"/>
      <c r="C1" s="1"/>
      <c r="D1" s="1"/>
      <c r="E1" s="1"/>
      <c r="F1" s="1"/>
      <c r="G1" s="1"/>
      <c r="H1" s="1"/>
      <c r="I1" s="1"/>
    </row>
    <row r="2" spans="1:9" ht="14.25" customHeight="1">
      <c r="A2" s="242" t="s">
        <v>397</v>
      </c>
      <c r="B2" s="243"/>
      <c r="C2" s="243"/>
      <c r="D2" s="244"/>
      <c r="E2" s="244"/>
      <c r="F2" s="244"/>
      <c r="G2" s="243"/>
      <c r="H2" s="243"/>
      <c r="I2" s="244"/>
    </row>
    <row r="3" spans="1:9" ht="41.25" customHeight="1">
      <c r="A3" s="119" t="str">
        <f>"2025"&amp;"年新增资产配置预算表"</f>
        <v>2025年新增资产配置预算表</v>
      </c>
      <c r="B3" s="169"/>
      <c r="C3" s="169"/>
      <c r="D3" s="168"/>
      <c r="E3" s="168"/>
      <c r="F3" s="168"/>
      <c r="G3" s="169"/>
      <c r="H3" s="169"/>
      <c r="I3" s="168"/>
    </row>
    <row r="4" spans="1:9" ht="14.25" customHeight="1">
      <c r="A4" s="121" t="str">
        <f>"单位名称："&amp;"昆明市东川区农业技术推广中心"</f>
        <v>单位名称：昆明市东川区农业技术推广中心</v>
      </c>
      <c r="B4" s="245"/>
      <c r="C4" s="245"/>
      <c r="D4" s="23"/>
      <c r="F4" s="22"/>
      <c r="G4" s="21"/>
      <c r="H4" s="21"/>
      <c r="I4" s="33" t="s">
        <v>0</v>
      </c>
    </row>
    <row r="5" spans="1:9" ht="24.95" customHeight="1">
      <c r="A5" s="172" t="s">
        <v>181</v>
      </c>
      <c r="B5" s="173" t="s">
        <v>182</v>
      </c>
      <c r="C5" s="132" t="s">
        <v>373</v>
      </c>
      <c r="D5" s="172" t="s">
        <v>374</v>
      </c>
      <c r="E5" s="172" t="s">
        <v>375</v>
      </c>
      <c r="F5" s="172" t="s">
        <v>376</v>
      </c>
      <c r="G5" s="173" t="s">
        <v>377</v>
      </c>
      <c r="H5" s="246"/>
      <c r="I5" s="172"/>
    </row>
    <row r="6" spans="1:9" ht="24.95" customHeight="1">
      <c r="A6" s="132"/>
      <c r="B6" s="176"/>
      <c r="C6" s="176"/>
      <c r="D6" s="175"/>
      <c r="E6" s="176"/>
      <c r="F6" s="176"/>
      <c r="G6" s="24" t="s">
        <v>349</v>
      </c>
      <c r="H6" s="24" t="s">
        <v>378</v>
      </c>
      <c r="I6" s="24" t="s">
        <v>379</v>
      </c>
    </row>
    <row r="7" spans="1:9" ht="24.95" customHeight="1">
      <c r="A7" s="25" t="s">
        <v>79</v>
      </c>
      <c r="B7" s="26" t="s">
        <v>80</v>
      </c>
      <c r="C7" s="25" t="s">
        <v>81</v>
      </c>
      <c r="D7" s="27" t="s">
        <v>82</v>
      </c>
      <c r="E7" s="25" t="s">
        <v>83</v>
      </c>
      <c r="F7" s="26" t="s">
        <v>84</v>
      </c>
      <c r="G7" s="28" t="s">
        <v>85</v>
      </c>
      <c r="H7" s="27" t="s">
        <v>86</v>
      </c>
      <c r="I7" s="27">
        <v>9</v>
      </c>
    </row>
    <row r="8" spans="1:9" ht="24.95" customHeight="1">
      <c r="A8" s="29"/>
      <c r="B8" s="18"/>
      <c r="C8" s="18"/>
      <c r="D8" s="16"/>
      <c r="E8" s="12"/>
      <c r="F8" s="28"/>
      <c r="G8" s="30"/>
      <c r="H8" s="31"/>
      <c r="I8" s="31"/>
    </row>
    <row r="9" spans="1:9" ht="24.95" customHeight="1">
      <c r="A9" s="247" t="s">
        <v>53</v>
      </c>
      <c r="B9" s="248"/>
      <c r="C9" s="248"/>
      <c r="D9" s="249"/>
      <c r="E9" s="250"/>
      <c r="F9" s="250"/>
      <c r="G9" s="30"/>
      <c r="H9" s="31"/>
      <c r="I9" s="31"/>
    </row>
    <row r="10" spans="1:9" ht="24.95" customHeight="1">
      <c r="A10" s="95" t="s">
        <v>475</v>
      </c>
    </row>
  </sheetData>
  <mergeCells count="11">
    <mergeCell ref="A2:I2"/>
    <mergeCell ref="A3:I3"/>
    <mergeCell ref="A4:C4"/>
    <mergeCell ref="G5:I5"/>
    <mergeCell ref="A9:F9"/>
    <mergeCell ref="A5:A6"/>
    <mergeCell ref="B5:B6"/>
    <mergeCell ref="C5:C6"/>
    <mergeCell ref="D5:D6"/>
    <mergeCell ref="E5:E6"/>
    <mergeCell ref="F5:F6"/>
  </mergeCells>
  <phoneticPr fontId="18" type="noConversion"/>
  <pageMargins left="0.67" right="0.67" top="0.72" bottom="0.72" header="0.28000000000000003" footer="0.28000000000000003"/>
  <pageSetup paperSize="9" fitToWidth="0" fitToHeight="0"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Right="0"/>
    <pageSetUpPr fitToPage="1"/>
  </sheetPr>
  <dimension ref="A1:K12"/>
  <sheetViews>
    <sheetView showZeros="0" workbookViewId="0">
      <pane ySplit="1" topLeftCell="A2" activePane="bottomLeft" state="frozen"/>
      <selection pane="bottomLeft" activeCell="B24" sqref="B24"/>
    </sheetView>
  </sheetViews>
  <sheetFormatPr defaultColWidth="9.125" defaultRowHeight="14.25" customHeight="1"/>
  <cols>
    <col min="1" max="1" width="15.875" customWidth="1"/>
    <col min="2" max="2" width="22" customWidth="1"/>
    <col min="3" max="3" width="19.375" customWidth="1"/>
    <col min="4" max="4" width="11.125" customWidth="1"/>
    <col min="5" max="5" width="17.75" customWidth="1"/>
    <col min="6" max="6" width="9.875" customWidth="1"/>
    <col min="7" max="7" width="17.75" customWidth="1"/>
    <col min="8" max="8" width="15.875" customWidth="1"/>
    <col min="9" max="9" width="19.75" customWidth="1"/>
    <col min="10" max="10" width="19.125" customWidth="1"/>
    <col min="11" max="11" width="18.875" customWidth="1"/>
  </cols>
  <sheetData>
    <row r="1" spans="1:11" ht="14.25" customHeight="1">
      <c r="A1" s="1"/>
      <c r="B1" s="1"/>
      <c r="C1" s="1"/>
      <c r="D1" s="1"/>
      <c r="E1" s="1"/>
      <c r="F1" s="1"/>
      <c r="G1" s="1"/>
      <c r="H1" s="1"/>
      <c r="I1" s="1"/>
      <c r="J1" s="1"/>
      <c r="K1" s="1"/>
    </row>
    <row r="2" spans="1:11" ht="14.25" customHeight="1">
      <c r="D2" s="2"/>
      <c r="E2" s="2"/>
      <c r="F2" s="2"/>
      <c r="G2" s="2"/>
      <c r="K2" s="92" t="s">
        <v>398</v>
      </c>
    </row>
    <row r="3" spans="1:11" ht="41.25" customHeight="1">
      <c r="A3" s="178" t="str">
        <f>"2025"&amp;"年上级转移支付补助项目支出预算表"</f>
        <v>2025年上级转移支付补助项目支出预算表</v>
      </c>
      <c r="B3" s="178"/>
      <c r="C3" s="178"/>
      <c r="D3" s="178"/>
      <c r="E3" s="178"/>
      <c r="F3" s="178"/>
      <c r="G3" s="178"/>
      <c r="H3" s="178"/>
      <c r="I3" s="178"/>
      <c r="J3" s="178"/>
      <c r="K3" s="178"/>
    </row>
    <row r="4" spans="1:11" ht="13.5" customHeight="1">
      <c r="A4" s="179" t="str">
        <f>"单位名称："&amp;"昆明市东川区农业技术推广中心"</f>
        <v>单位名称：昆明市东川区农业技术推广中心</v>
      </c>
      <c r="B4" s="180"/>
      <c r="C4" s="180"/>
      <c r="D4" s="180"/>
      <c r="E4" s="180"/>
      <c r="F4" s="180"/>
      <c r="G4" s="180"/>
      <c r="H4" s="5"/>
      <c r="I4" s="5"/>
      <c r="J4" s="5"/>
      <c r="K4" s="6" t="s">
        <v>0</v>
      </c>
    </row>
    <row r="5" spans="1:11" ht="21.75" customHeight="1">
      <c r="A5" s="188" t="s">
        <v>269</v>
      </c>
      <c r="B5" s="188" t="s">
        <v>184</v>
      </c>
      <c r="C5" s="188" t="s">
        <v>270</v>
      </c>
      <c r="D5" s="199" t="s">
        <v>185</v>
      </c>
      <c r="E5" s="199" t="s">
        <v>186</v>
      </c>
      <c r="F5" s="199" t="s">
        <v>271</v>
      </c>
      <c r="G5" s="199" t="s">
        <v>272</v>
      </c>
      <c r="H5" s="198" t="s">
        <v>53</v>
      </c>
      <c r="I5" s="185" t="s">
        <v>380</v>
      </c>
      <c r="J5" s="159"/>
      <c r="K5" s="160"/>
    </row>
    <row r="6" spans="1:11" ht="21.75" customHeight="1">
      <c r="A6" s="193"/>
      <c r="B6" s="193"/>
      <c r="C6" s="193"/>
      <c r="D6" s="201"/>
      <c r="E6" s="201"/>
      <c r="F6" s="201"/>
      <c r="G6" s="201"/>
      <c r="H6" s="194"/>
      <c r="I6" s="199" t="s">
        <v>56</v>
      </c>
      <c r="J6" s="199" t="s">
        <v>57</v>
      </c>
      <c r="K6" s="199" t="s">
        <v>58</v>
      </c>
    </row>
    <row r="7" spans="1:11" ht="40.5" customHeight="1">
      <c r="A7" s="197"/>
      <c r="B7" s="197"/>
      <c r="C7" s="197"/>
      <c r="D7" s="200"/>
      <c r="E7" s="200"/>
      <c r="F7" s="200"/>
      <c r="G7" s="200"/>
      <c r="H7" s="164"/>
      <c r="I7" s="200" t="s">
        <v>55</v>
      </c>
      <c r="J7" s="200"/>
      <c r="K7" s="200"/>
    </row>
    <row r="8" spans="1:11" ht="24.95" customHeight="1">
      <c r="A8" s="11">
        <v>1</v>
      </c>
      <c r="B8" s="11">
        <v>2</v>
      </c>
      <c r="C8" s="11">
        <v>3</v>
      </c>
      <c r="D8" s="11">
        <v>4</v>
      </c>
      <c r="E8" s="11">
        <v>5</v>
      </c>
      <c r="F8" s="11">
        <v>6</v>
      </c>
      <c r="G8" s="11">
        <v>7</v>
      </c>
      <c r="H8" s="11">
        <v>8</v>
      </c>
      <c r="I8" s="11">
        <v>9</v>
      </c>
      <c r="J8" s="19">
        <v>10</v>
      </c>
      <c r="K8" s="19">
        <v>11</v>
      </c>
    </row>
    <row r="9" spans="1:11" ht="24.95" customHeight="1">
      <c r="A9" s="16"/>
      <c r="B9" s="12"/>
      <c r="C9" s="16"/>
      <c r="D9" s="16"/>
      <c r="E9" s="16"/>
      <c r="F9" s="16"/>
      <c r="G9" s="16"/>
      <c r="H9" s="17"/>
      <c r="I9" s="20"/>
      <c r="J9" s="20"/>
      <c r="K9" s="17"/>
    </row>
    <row r="10" spans="1:11" ht="24.95" customHeight="1">
      <c r="A10" s="18"/>
      <c r="B10" s="12"/>
      <c r="C10" s="12"/>
      <c r="D10" s="12"/>
      <c r="E10" s="12"/>
      <c r="F10" s="12"/>
      <c r="G10" s="12"/>
      <c r="H10" s="14"/>
      <c r="I10" s="14"/>
      <c r="J10" s="14"/>
      <c r="K10" s="17"/>
    </row>
    <row r="11" spans="1:11" ht="24.95" customHeight="1">
      <c r="A11" s="189" t="s">
        <v>174</v>
      </c>
      <c r="B11" s="190"/>
      <c r="C11" s="190"/>
      <c r="D11" s="190"/>
      <c r="E11" s="190"/>
      <c r="F11" s="190"/>
      <c r="G11" s="152"/>
      <c r="H11" s="14"/>
      <c r="I11" s="14"/>
      <c r="J11" s="14"/>
      <c r="K11" s="17"/>
    </row>
    <row r="12" spans="1:11" ht="24.95" customHeight="1">
      <c r="A12" s="95" t="s">
        <v>474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honeticPr fontId="18" type="noConversion"/>
  <printOptions horizontalCentered="1"/>
  <pageMargins left="0.37" right="0.37" top="0.56000000000000005" bottom="0.56000000000000005" header="0.48" footer="0.48"/>
  <pageSetup paperSize="9" scale="56"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Right="0"/>
    <pageSetUpPr fitToPage="1"/>
  </sheetPr>
  <dimension ref="A1:G12"/>
  <sheetViews>
    <sheetView showZeros="0" workbookViewId="0">
      <pane ySplit="1" topLeftCell="A2" activePane="bottomLeft" state="frozen"/>
      <selection pane="bottomLeft" activeCell="A22" sqref="A22"/>
    </sheetView>
  </sheetViews>
  <sheetFormatPr defaultColWidth="9.125" defaultRowHeight="14.25" customHeight="1"/>
  <cols>
    <col min="1" max="1" width="22.625" customWidth="1"/>
    <col min="2" max="2" width="16.125" customWidth="1"/>
    <col min="3" max="3" width="21.75" customWidth="1"/>
    <col min="4" max="4" width="19.25" customWidth="1"/>
    <col min="5" max="5" width="19.375" customWidth="1"/>
    <col min="6" max="6" width="17.75" customWidth="1"/>
    <col min="7" max="7" width="17" customWidth="1"/>
  </cols>
  <sheetData>
    <row r="1" spans="1:7" ht="14.25" customHeight="1">
      <c r="A1" s="1"/>
      <c r="B1" s="1"/>
      <c r="C1" s="1"/>
      <c r="D1" s="1"/>
      <c r="E1" s="1"/>
      <c r="F1" s="1"/>
      <c r="G1" s="1"/>
    </row>
    <row r="2" spans="1:7" ht="13.5" customHeight="1">
      <c r="D2" s="2"/>
      <c r="G2" s="92" t="s">
        <v>399</v>
      </c>
    </row>
    <row r="3" spans="1:7" ht="41.25" customHeight="1">
      <c r="A3" s="178" t="str">
        <f>"2025"&amp;"年部门项目中期规划预算表"</f>
        <v>2025年部门项目中期规划预算表</v>
      </c>
      <c r="B3" s="178"/>
      <c r="C3" s="178"/>
      <c r="D3" s="178"/>
      <c r="E3" s="178"/>
      <c r="F3" s="178"/>
      <c r="G3" s="178"/>
    </row>
    <row r="4" spans="1:7" ht="13.5" customHeight="1">
      <c r="A4" s="179" t="str">
        <f>"单位名称："&amp;"昆明市东川区农业技术推广中心"</f>
        <v>单位名称：昆明市东川区农业技术推广中心</v>
      </c>
      <c r="B4" s="180"/>
      <c r="C4" s="180"/>
      <c r="D4" s="180"/>
      <c r="E4" s="5"/>
      <c r="F4" s="5"/>
      <c r="G4" s="6" t="s">
        <v>0</v>
      </c>
    </row>
    <row r="5" spans="1:7" ht="21.75" customHeight="1">
      <c r="A5" s="188" t="s">
        <v>270</v>
      </c>
      <c r="B5" s="188" t="s">
        <v>269</v>
      </c>
      <c r="C5" s="188" t="s">
        <v>184</v>
      </c>
      <c r="D5" s="199" t="s">
        <v>381</v>
      </c>
      <c r="E5" s="185" t="s">
        <v>56</v>
      </c>
      <c r="F5" s="159"/>
      <c r="G5" s="160"/>
    </row>
    <row r="6" spans="1:7" ht="21.75" customHeight="1">
      <c r="A6" s="193"/>
      <c r="B6" s="193"/>
      <c r="C6" s="193"/>
      <c r="D6" s="201"/>
      <c r="E6" s="254" t="str">
        <f>"2025"&amp;"年"</f>
        <v>2025年</v>
      </c>
      <c r="F6" s="199" t="str">
        <f>("2025"+1)&amp;"年"</f>
        <v>2026年</v>
      </c>
      <c r="G6" s="199" t="str">
        <f>("2025"+2)&amp;"年"</f>
        <v>2027年</v>
      </c>
    </row>
    <row r="7" spans="1:7" ht="40.5" customHeight="1">
      <c r="A7" s="197"/>
      <c r="B7" s="197"/>
      <c r="C7" s="197"/>
      <c r="D7" s="200"/>
      <c r="E7" s="164"/>
      <c r="F7" s="200" t="s">
        <v>55</v>
      </c>
      <c r="G7" s="200"/>
    </row>
    <row r="8" spans="1:7" ht="24.95" customHeight="1">
      <c r="A8" s="11">
        <v>1</v>
      </c>
      <c r="B8" s="11">
        <v>2</v>
      </c>
      <c r="C8" s="11">
        <v>3</v>
      </c>
      <c r="D8" s="11">
        <v>4</v>
      </c>
      <c r="E8" s="11">
        <v>5</v>
      </c>
      <c r="F8" s="11">
        <v>6</v>
      </c>
      <c r="G8" s="11">
        <v>7</v>
      </c>
    </row>
    <row r="9" spans="1:7" ht="24.95" customHeight="1">
      <c r="A9" s="12"/>
      <c r="B9" s="13"/>
      <c r="C9" s="13"/>
      <c r="D9" s="12"/>
      <c r="E9" s="14"/>
      <c r="F9" s="14"/>
      <c r="G9" s="14"/>
    </row>
    <row r="10" spans="1:7" ht="24.95" customHeight="1">
      <c r="A10" s="12"/>
      <c r="B10" s="12"/>
      <c r="C10" s="12"/>
      <c r="D10" s="12"/>
      <c r="E10" s="14"/>
      <c r="F10" s="14"/>
      <c r="G10" s="14"/>
    </row>
    <row r="11" spans="1:7" ht="24.95" customHeight="1">
      <c r="A11" s="251" t="s">
        <v>53</v>
      </c>
      <c r="B11" s="252" t="s">
        <v>382</v>
      </c>
      <c r="C11" s="252"/>
      <c r="D11" s="253"/>
      <c r="E11" s="14"/>
      <c r="F11" s="14"/>
      <c r="G11" s="14"/>
    </row>
    <row r="12" spans="1:7" ht="24.95" customHeight="1">
      <c r="A12" s="95" t="s">
        <v>473</v>
      </c>
    </row>
  </sheetData>
  <mergeCells count="11">
    <mergeCell ref="A3:G3"/>
    <mergeCell ref="A4:D4"/>
    <mergeCell ref="E5:G5"/>
    <mergeCell ref="A11:D11"/>
    <mergeCell ref="A5:A7"/>
    <mergeCell ref="B5:B7"/>
    <mergeCell ref="C5:C7"/>
    <mergeCell ref="D5:D7"/>
    <mergeCell ref="E6:E7"/>
    <mergeCell ref="F6:F7"/>
    <mergeCell ref="G6:G7"/>
  </mergeCells>
  <phoneticPr fontId="18" type="noConversion"/>
  <printOptions horizontalCentered="1"/>
  <pageMargins left="0.37" right="0.37" top="0.56000000000000005" bottom="0.56000000000000005" header="0.48" footer="0.48"/>
  <pageSetup paperSize="9" scale="56"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FA2BF-3B7D-4AD8-BC5D-7BA70E0F7259}">
  <sheetPr>
    <outlinePr summaryRight="0"/>
    <pageSetUpPr fitToPage="1"/>
  </sheetPr>
  <dimension ref="A1:K41"/>
  <sheetViews>
    <sheetView showZeros="0" workbookViewId="0">
      <pane ySplit="1" topLeftCell="A20" activePane="bottomLeft" state="frozen"/>
      <selection pane="bottomLeft" activeCell="J9" sqref="J9"/>
    </sheetView>
  </sheetViews>
  <sheetFormatPr defaultColWidth="9.125" defaultRowHeight="14.25" customHeight="1"/>
  <cols>
    <col min="1" max="1" width="18.375" customWidth="1"/>
    <col min="2" max="2" width="14.25" customWidth="1"/>
    <col min="3" max="3" width="14.625" customWidth="1"/>
    <col min="4" max="4" width="13" customWidth="1"/>
    <col min="5" max="5" width="14.25" customWidth="1"/>
    <col min="6" max="6" width="12.125" customWidth="1"/>
    <col min="7" max="7" width="21.75" customWidth="1"/>
    <col min="8" max="8" width="13.625" customWidth="1"/>
    <col min="9" max="9" width="11.375" customWidth="1"/>
    <col min="10" max="10" width="14.625" customWidth="1"/>
  </cols>
  <sheetData>
    <row r="1" spans="1:11" ht="14.25" customHeight="1">
      <c r="A1" s="1"/>
      <c r="B1" s="1"/>
      <c r="C1" s="1"/>
      <c r="D1" s="1"/>
      <c r="E1" s="1"/>
      <c r="F1" s="1"/>
      <c r="G1" s="1"/>
    </row>
    <row r="2" spans="1:11" ht="13.5" customHeight="1">
      <c r="D2" s="2"/>
      <c r="G2" s="92"/>
      <c r="J2" s="95" t="s">
        <v>462</v>
      </c>
    </row>
    <row r="3" spans="1:11" s="96" customFormat="1" ht="41.25" customHeight="1">
      <c r="A3" s="260" t="str">
        <f>"2025"&amp;"年部门整体支出绩效目标表"</f>
        <v>2025年部门整体支出绩效目标表</v>
      </c>
      <c r="B3" s="261"/>
      <c r="C3" s="261"/>
      <c r="D3" s="261"/>
      <c r="E3" s="261"/>
      <c r="F3" s="261"/>
      <c r="G3" s="261"/>
      <c r="H3" s="261"/>
      <c r="I3" s="261"/>
      <c r="J3" s="261"/>
    </row>
    <row r="4" spans="1:11" s="96" customFormat="1" ht="17.25" customHeight="1">
      <c r="A4" s="262" t="s">
        <v>463</v>
      </c>
      <c r="B4" s="262"/>
      <c r="C4" s="263"/>
      <c r="D4" s="97"/>
      <c r="E4" s="97"/>
      <c r="F4" s="97"/>
      <c r="G4" s="97"/>
      <c r="H4" s="97"/>
      <c r="I4" s="97"/>
      <c r="J4" s="98" t="s">
        <v>0</v>
      </c>
    </row>
    <row r="5" spans="1:11" s="96" customFormat="1" ht="30" customHeight="1">
      <c r="A5" s="99" t="s">
        <v>401</v>
      </c>
      <c r="B5" s="264">
        <v>125006</v>
      </c>
      <c r="C5" s="265"/>
      <c r="D5" s="265"/>
      <c r="E5" s="266"/>
      <c r="F5" s="267" t="s">
        <v>402</v>
      </c>
      <c r="G5" s="266"/>
      <c r="H5" s="268" t="s">
        <v>464</v>
      </c>
      <c r="I5" s="265"/>
      <c r="J5" s="266"/>
    </row>
    <row r="6" spans="1:11" s="96" customFormat="1" ht="32.25" customHeight="1">
      <c r="A6" s="255" t="s">
        <v>403</v>
      </c>
      <c r="B6" s="256"/>
      <c r="C6" s="256"/>
      <c r="D6" s="256"/>
      <c r="E6" s="256"/>
      <c r="F6" s="256"/>
      <c r="G6" s="256"/>
      <c r="H6" s="256"/>
      <c r="I6" s="257"/>
      <c r="J6" s="100" t="s">
        <v>404</v>
      </c>
    </row>
    <row r="7" spans="1:11" s="96" customFormat="1" ht="102.75" customHeight="1">
      <c r="A7" s="258" t="s">
        <v>405</v>
      </c>
      <c r="B7" s="101" t="s">
        <v>406</v>
      </c>
      <c r="C7" s="259" t="s">
        <v>407</v>
      </c>
      <c r="D7" s="259"/>
      <c r="E7" s="259"/>
      <c r="F7" s="259"/>
      <c r="G7" s="259"/>
      <c r="H7" s="259"/>
      <c r="I7" s="259"/>
      <c r="J7" s="102"/>
    </row>
    <row r="8" spans="1:11" s="96" customFormat="1" ht="80.25" customHeight="1">
      <c r="A8" s="258"/>
      <c r="B8" s="101" t="str">
        <f>"总体绩效目标（"&amp;"2025"&amp;"-"&amp;("2025"+2)&amp;"年期间）"</f>
        <v>总体绩效目标（2025-2027年期间）</v>
      </c>
      <c r="C8" s="259" t="s">
        <v>408</v>
      </c>
      <c r="D8" s="259"/>
      <c r="E8" s="259"/>
      <c r="F8" s="259"/>
      <c r="G8" s="259"/>
      <c r="H8" s="259"/>
      <c r="I8" s="259"/>
      <c r="J8" s="102"/>
    </row>
    <row r="9" spans="1:11" s="96" customFormat="1" ht="93.75" customHeight="1">
      <c r="A9" s="101" t="s">
        <v>409</v>
      </c>
      <c r="B9" s="103" t="str">
        <f>"预算年度（"&amp;"2025"&amp;"年）绩效目标"</f>
        <v>预算年度（2025年）绩效目标</v>
      </c>
      <c r="C9" s="269" t="s">
        <v>410</v>
      </c>
      <c r="D9" s="269"/>
      <c r="E9" s="269"/>
      <c r="F9" s="269"/>
      <c r="G9" s="269"/>
      <c r="H9" s="269"/>
      <c r="I9" s="269"/>
      <c r="J9" s="104"/>
    </row>
    <row r="10" spans="1:11" s="96" customFormat="1" ht="32.25" customHeight="1">
      <c r="A10" s="270" t="s">
        <v>411</v>
      </c>
      <c r="B10" s="270"/>
      <c r="C10" s="270"/>
      <c r="D10" s="270"/>
      <c r="E10" s="270"/>
      <c r="F10" s="270"/>
      <c r="G10" s="270"/>
      <c r="H10" s="270"/>
      <c r="I10" s="270"/>
      <c r="J10" s="270"/>
    </row>
    <row r="11" spans="1:11" s="96" customFormat="1" ht="32.25" customHeight="1">
      <c r="A11" s="271" t="s">
        <v>465</v>
      </c>
      <c r="B11" s="271"/>
      <c r="C11" s="272" t="s">
        <v>466</v>
      </c>
      <c r="D11" s="273"/>
      <c r="E11" s="274"/>
      <c r="F11" s="271" t="s">
        <v>468</v>
      </c>
      <c r="G11" s="271"/>
      <c r="H11" s="258" t="s">
        <v>467</v>
      </c>
      <c r="I11" s="258"/>
      <c r="J11" s="258"/>
    </row>
    <row r="12" spans="1:11" s="96" customFormat="1" ht="32.25" customHeight="1">
      <c r="A12" s="271"/>
      <c r="B12" s="271"/>
      <c r="C12" s="275"/>
      <c r="D12" s="276"/>
      <c r="E12" s="277"/>
      <c r="F12" s="271"/>
      <c r="G12" s="271"/>
      <c r="H12" s="101" t="s">
        <v>412</v>
      </c>
      <c r="I12" s="101" t="s">
        <v>413</v>
      </c>
      <c r="J12" s="101" t="s">
        <v>414</v>
      </c>
    </row>
    <row r="13" spans="1:11" s="96" customFormat="1" ht="24" customHeight="1">
      <c r="A13" s="282"/>
      <c r="B13" s="283"/>
      <c r="C13" s="284"/>
      <c r="D13" s="285"/>
      <c r="E13" s="286"/>
      <c r="F13" s="284"/>
      <c r="G13" s="285"/>
      <c r="H13" s="105">
        <f>H14+H15</f>
        <v>6788065.7999999998</v>
      </c>
      <c r="I13" s="105">
        <f>I14+I15</f>
        <v>6324277.5999999996</v>
      </c>
      <c r="J13" s="105">
        <v>463788.2</v>
      </c>
    </row>
    <row r="14" spans="1:11" s="96" customFormat="1" ht="27" customHeight="1">
      <c r="A14" s="287" t="s">
        <v>415</v>
      </c>
      <c r="B14" s="288"/>
      <c r="C14" s="284" t="s">
        <v>416</v>
      </c>
      <c r="D14" s="285"/>
      <c r="E14" s="286"/>
      <c r="F14" s="284" t="s">
        <v>469</v>
      </c>
      <c r="G14" s="285"/>
      <c r="H14" s="105">
        <v>6324277.5999999996</v>
      </c>
      <c r="I14" s="105">
        <v>6324277.5999999996</v>
      </c>
      <c r="J14" s="105"/>
    </row>
    <row r="15" spans="1:11" s="96" customFormat="1" ht="42.95" customHeight="1">
      <c r="A15" s="289" t="s">
        <v>417</v>
      </c>
      <c r="B15" s="290"/>
      <c r="C15" s="284" t="s">
        <v>418</v>
      </c>
      <c r="D15" s="285"/>
      <c r="E15" s="286"/>
      <c r="F15" s="284" t="s">
        <v>470</v>
      </c>
      <c r="G15" s="285"/>
      <c r="H15" s="106">
        <v>463788.2</v>
      </c>
      <c r="I15" s="106"/>
      <c r="J15" s="106">
        <v>463788.2</v>
      </c>
      <c r="K15" s="107"/>
    </row>
    <row r="16" spans="1:11" s="96" customFormat="1" ht="32.25" customHeight="1">
      <c r="A16" s="270" t="s">
        <v>419</v>
      </c>
      <c r="B16" s="270"/>
      <c r="C16" s="270"/>
      <c r="D16" s="270"/>
      <c r="E16" s="270"/>
      <c r="F16" s="270"/>
      <c r="G16" s="270"/>
      <c r="H16" s="270"/>
      <c r="I16" s="270"/>
      <c r="J16" s="270"/>
    </row>
    <row r="17" spans="1:10" s="96" customFormat="1" ht="32.25" customHeight="1">
      <c r="A17" s="278" t="s">
        <v>420</v>
      </c>
      <c r="B17" s="278"/>
      <c r="C17" s="278"/>
      <c r="D17" s="278"/>
      <c r="E17" s="278"/>
      <c r="F17" s="278"/>
      <c r="G17" s="278"/>
      <c r="H17" s="279" t="s">
        <v>421</v>
      </c>
      <c r="I17" s="281" t="s">
        <v>294</v>
      </c>
      <c r="J17" s="279" t="s">
        <v>422</v>
      </c>
    </row>
    <row r="18" spans="1:10" s="96" customFormat="1" ht="36" customHeight="1">
      <c r="A18" s="108" t="s">
        <v>287</v>
      </c>
      <c r="B18" s="108" t="s">
        <v>423</v>
      </c>
      <c r="C18" s="109" t="s">
        <v>289</v>
      </c>
      <c r="D18" s="109" t="s">
        <v>290</v>
      </c>
      <c r="E18" s="109" t="s">
        <v>291</v>
      </c>
      <c r="F18" s="109" t="s">
        <v>292</v>
      </c>
      <c r="G18" s="109" t="s">
        <v>293</v>
      </c>
      <c r="H18" s="280"/>
      <c r="I18" s="280"/>
      <c r="J18" s="280"/>
    </row>
    <row r="19" spans="1:10" s="96" customFormat="1" ht="36" customHeight="1">
      <c r="A19" s="110" t="s">
        <v>296</v>
      </c>
      <c r="B19" s="110" t="s">
        <v>382</v>
      </c>
      <c r="C19" s="111" t="s">
        <v>382</v>
      </c>
      <c r="D19" s="110" t="s">
        <v>382</v>
      </c>
      <c r="E19" s="110" t="s">
        <v>382</v>
      </c>
      <c r="F19" s="110" t="s">
        <v>382</v>
      </c>
      <c r="G19" s="110" t="s">
        <v>382</v>
      </c>
      <c r="H19" s="112" t="s">
        <v>382</v>
      </c>
      <c r="I19" s="113" t="s">
        <v>382</v>
      </c>
      <c r="J19" s="112" t="s">
        <v>382</v>
      </c>
    </row>
    <row r="20" spans="1:10" s="96" customFormat="1" ht="36" customHeight="1">
      <c r="A20" s="110" t="s">
        <v>382</v>
      </c>
      <c r="B20" s="110" t="s">
        <v>297</v>
      </c>
      <c r="C20" s="111" t="s">
        <v>382</v>
      </c>
      <c r="D20" s="110" t="s">
        <v>382</v>
      </c>
      <c r="E20" s="110" t="s">
        <v>382</v>
      </c>
      <c r="F20" s="110" t="s">
        <v>382</v>
      </c>
      <c r="G20" s="110" t="s">
        <v>382</v>
      </c>
      <c r="H20" s="112" t="s">
        <v>382</v>
      </c>
      <c r="I20" s="113" t="s">
        <v>382</v>
      </c>
      <c r="J20" s="112" t="s">
        <v>382</v>
      </c>
    </row>
    <row r="21" spans="1:10" s="96" customFormat="1" ht="36" customHeight="1">
      <c r="A21" s="110" t="s">
        <v>382</v>
      </c>
      <c r="B21" s="110" t="s">
        <v>382</v>
      </c>
      <c r="C21" s="111" t="s">
        <v>424</v>
      </c>
      <c r="D21" s="110" t="s">
        <v>425</v>
      </c>
      <c r="E21" s="110">
        <v>850</v>
      </c>
      <c r="F21" s="110" t="s">
        <v>426</v>
      </c>
      <c r="G21" s="110" t="s">
        <v>302</v>
      </c>
      <c r="H21" s="112" t="s">
        <v>427</v>
      </c>
      <c r="I21" s="113" t="s">
        <v>428</v>
      </c>
      <c r="J21" s="112" t="s">
        <v>429</v>
      </c>
    </row>
    <row r="22" spans="1:10" s="96" customFormat="1" ht="36" customHeight="1">
      <c r="A22" s="110" t="s">
        <v>382</v>
      </c>
      <c r="B22" s="110" t="s">
        <v>382</v>
      </c>
      <c r="C22" s="111" t="s">
        <v>430</v>
      </c>
      <c r="D22" s="110" t="s">
        <v>425</v>
      </c>
      <c r="E22" s="110">
        <v>14646.7</v>
      </c>
      <c r="F22" s="110" t="s">
        <v>426</v>
      </c>
      <c r="G22" s="110" t="s">
        <v>302</v>
      </c>
      <c r="H22" s="112" t="s">
        <v>427</v>
      </c>
      <c r="I22" s="113" t="s">
        <v>431</v>
      </c>
      <c r="J22" s="112" t="s">
        <v>429</v>
      </c>
    </row>
    <row r="23" spans="1:10" s="96" customFormat="1" ht="36" customHeight="1">
      <c r="A23" s="110" t="s">
        <v>382</v>
      </c>
      <c r="B23" s="110" t="s">
        <v>382</v>
      </c>
      <c r="C23" s="111" t="s">
        <v>482</v>
      </c>
      <c r="D23" s="110" t="s">
        <v>425</v>
      </c>
      <c r="E23" s="110">
        <v>600</v>
      </c>
      <c r="F23" s="110" t="s">
        <v>426</v>
      </c>
      <c r="G23" s="110" t="s">
        <v>452</v>
      </c>
      <c r="H23" s="112" t="s">
        <v>480</v>
      </c>
      <c r="I23" s="113" t="s">
        <v>432</v>
      </c>
      <c r="J23" s="112" t="s">
        <v>429</v>
      </c>
    </row>
    <row r="24" spans="1:10" s="96" customFormat="1" ht="36" customHeight="1">
      <c r="A24" s="110"/>
      <c r="B24" s="110"/>
      <c r="C24" s="111" t="s">
        <v>479</v>
      </c>
      <c r="D24" s="110" t="s">
        <v>425</v>
      </c>
      <c r="E24" s="110">
        <v>500</v>
      </c>
      <c r="F24" s="110" t="s">
        <v>426</v>
      </c>
      <c r="G24" s="110" t="s">
        <v>452</v>
      </c>
      <c r="H24" s="112" t="s">
        <v>480</v>
      </c>
      <c r="I24" s="113" t="s">
        <v>481</v>
      </c>
      <c r="J24" s="112" t="s">
        <v>429</v>
      </c>
    </row>
    <row r="25" spans="1:10" s="96" customFormat="1" ht="36" customHeight="1">
      <c r="A25" s="110" t="s">
        <v>382</v>
      </c>
      <c r="B25" s="110" t="s">
        <v>382</v>
      </c>
      <c r="C25" s="111" t="s">
        <v>433</v>
      </c>
      <c r="D25" s="110" t="s">
        <v>425</v>
      </c>
      <c r="E25" s="110">
        <v>54</v>
      </c>
      <c r="F25" s="110" t="s">
        <v>325</v>
      </c>
      <c r="G25" s="110" t="s">
        <v>302</v>
      </c>
      <c r="H25" s="112" t="s">
        <v>437</v>
      </c>
      <c r="I25" s="113" t="s">
        <v>434</v>
      </c>
      <c r="J25" s="112" t="s">
        <v>435</v>
      </c>
    </row>
    <row r="26" spans="1:10" s="96" customFormat="1" ht="36" customHeight="1">
      <c r="A26" s="110" t="s">
        <v>382</v>
      </c>
      <c r="B26" s="110" t="s">
        <v>308</v>
      </c>
      <c r="C26" s="111" t="s">
        <v>382</v>
      </c>
      <c r="D26" s="110" t="s">
        <v>382</v>
      </c>
      <c r="E26" s="110" t="s">
        <v>382</v>
      </c>
      <c r="F26" s="110" t="s">
        <v>382</v>
      </c>
      <c r="G26" s="110" t="s">
        <v>382</v>
      </c>
      <c r="H26" s="112" t="s">
        <v>382</v>
      </c>
      <c r="I26" s="113"/>
      <c r="J26" s="112" t="s">
        <v>382</v>
      </c>
    </row>
    <row r="27" spans="1:10" s="96" customFormat="1" ht="36" customHeight="1">
      <c r="A27" s="110" t="s">
        <v>382</v>
      </c>
      <c r="B27" s="110" t="s">
        <v>382</v>
      </c>
      <c r="C27" s="111" t="s">
        <v>436</v>
      </c>
      <c r="D27" s="110" t="s">
        <v>299</v>
      </c>
      <c r="E27" s="110">
        <v>100</v>
      </c>
      <c r="F27" s="110" t="s">
        <v>312</v>
      </c>
      <c r="G27" s="110" t="s">
        <v>302</v>
      </c>
      <c r="H27" s="112" t="s">
        <v>437</v>
      </c>
      <c r="I27" s="113" t="s">
        <v>438</v>
      </c>
      <c r="J27" s="112" t="s">
        <v>439</v>
      </c>
    </row>
    <row r="28" spans="1:10" s="96" customFormat="1" ht="36" customHeight="1">
      <c r="A28" s="110" t="s">
        <v>382</v>
      </c>
      <c r="B28" s="110" t="s">
        <v>440</v>
      </c>
      <c r="C28" s="111" t="s">
        <v>382</v>
      </c>
      <c r="D28" s="110" t="s">
        <v>382</v>
      </c>
      <c r="E28" s="110" t="s">
        <v>382</v>
      </c>
      <c r="F28" s="110" t="s">
        <v>382</v>
      </c>
      <c r="G28" s="110" t="s">
        <v>382</v>
      </c>
      <c r="H28" s="112" t="s">
        <v>382</v>
      </c>
      <c r="I28" s="113" t="s">
        <v>382</v>
      </c>
      <c r="J28" s="112" t="s">
        <v>382</v>
      </c>
    </row>
    <row r="29" spans="1:10" s="96" customFormat="1" ht="36" customHeight="1">
      <c r="A29" s="110" t="s">
        <v>382</v>
      </c>
      <c r="B29" s="110" t="s">
        <v>382</v>
      </c>
      <c r="C29" s="111" t="s">
        <v>441</v>
      </c>
      <c r="D29" s="110" t="s">
        <v>442</v>
      </c>
      <c r="E29" s="110" t="s">
        <v>79</v>
      </c>
      <c r="F29" s="110" t="s">
        <v>443</v>
      </c>
      <c r="G29" s="110" t="s">
        <v>302</v>
      </c>
      <c r="H29" s="112" t="s">
        <v>444</v>
      </c>
      <c r="I29" s="113" t="s">
        <v>445</v>
      </c>
      <c r="J29" s="112" t="s">
        <v>445</v>
      </c>
    </row>
    <row r="30" spans="1:10" s="96" customFormat="1" ht="36" customHeight="1">
      <c r="A30" s="110" t="s">
        <v>382</v>
      </c>
      <c r="B30" s="110" t="s">
        <v>446</v>
      </c>
      <c r="C30" s="111" t="s">
        <v>382</v>
      </c>
      <c r="D30" s="110" t="s">
        <v>382</v>
      </c>
      <c r="E30" s="110" t="s">
        <v>382</v>
      </c>
      <c r="F30" s="110" t="s">
        <v>382</v>
      </c>
      <c r="G30" s="110" t="s">
        <v>382</v>
      </c>
      <c r="H30" s="112" t="s">
        <v>382</v>
      </c>
      <c r="I30" s="113" t="s">
        <v>382</v>
      </c>
      <c r="J30" s="112" t="s">
        <v>382</v>
      </c>
    </row>
    <row r="31" spans="1:10" s="96" customFormat="1" ht="36" customHeight="1">
      <c r="A31" s="110" t="s">
        <v>382</v>
      </c>
      <c r="B31" s="110" t="s">
        <v>382</v>
      </c>
      <c r="C31" s="111" t="s">
        <v>447</v>
      </c>
      <c r="D31" s="110" t="s">
        <v>310</v>
      </c>
      <c r="E31" s="114">
        <v>6788065.7999999998</v>
      </c>
      <c r="F31" s="110" t="s">
        <v>357</v>
      </c>
      <c r="G31" s="110" t="s">
        <v>302</v>
      </c>
      <c r="H31" s="112" t="s">
        <v>437</v>
      </c>
      <c r="I31" s="113" t="s">
        <v>471</v>
      </c>
      <c r="J31" s="112" t="s">
        <v>471</v>
      </c>
    </row>
    <row r="32" spans="1:10" s="96" customFormat="1" ht="36" customHeight="1">
      <c r="A32" s="110" t="s">
        <v>317</v>
      </c>
      <c r="B32" s="110" t="s">
        <v>382</v>
      </c>
      <c r="C32" s="111" t="s">
        <v>382</v>
      </c>
      <c r="D32" s="110" t="s">
        <v>382</v>
      </c>
      <c r="E32" s="110" t="s">
        <v>382</v>
      </c>
      <c r="F32" s="110" t="s">
        <v>382</v>
      </c>
      <c r="G32" s="110" t="s">
        <v>382</v>
      </c>
      <c r="H32" s="112" t="s">
        <v>382</v>
      </c>
      <c r="I32" s="113" t="s">
        <v>382</v>
      </c>
      <c r="J32" s="112" t="s">
        <v>382</v>
      </c>
    </row>
    <row r="33" spans="1:10" s="96" customFormat="1" ht="36" customHeight="1">
      <c r="A33" s="110" t="s">
        <v>382</v>
      </c>
      <c r="B33" s="110" t="s">
        <v>318</v>
      </c>
      <c r="C33" s="111" t="s">
        <v>382</v>
      </c>
      <c r="D33" s="110" t="s">
        <v>382</v>
      </c>
      <c r="E33" s="110" t="s">
        <v>382</v>
      </c>
      <c r="F33" s="110" t="s">
        <v>382</v>
      </c>
      <c r="G33" s="110" t="s">
        <v>382</v>
      </c>
      <c r="H33" s="112" t="s">
        <v>382</v>
      </c>
      <c r="I33" s="113" t="s">
        <v>382</v>
      </c>
      <c r="J33" s="112" t="s">
        <v>382</v>
      </c>
    </row>
    <row r="34" spans="1:10" s="96" customFormat="1" ht="36" customHeight="1">
      <c r="A34" s="110" t="s">
        <v>382</v>
      </c>
      <c r="B34" s="110" t="s">
        <v>382</v>
      </c>
      <c r="C34" s="111" t="s">
        <v>448</v>
      </c>
      <c r="D34" s="110" t="s">
        <v>299</v>
      </c>
      <c r="E34" s="114">
        <v>30988880</v>
      </c>
      <c r="F34" s="110" t="s">
        <v>472</v>
      </c>
      <c r="G34" s="110" t="s">
        <v>302</v>
      </c>
      <c r="H34" s="112" t="s">
        <v>480</v>
      </c>
      <c r="I34" s="113" t="s">
        <v>448</v>
      </c>
      <c r="J34" s="112" t="s">
        <v>449</v>
      </c>
    </row>
    <row r="35" spans="1:10" s="96" customFormat="1" ht="36" customHeight="1">
      <c r="A35" s="110" t="s">
        <v>382</v>
      </c>
      <c r="B35" s="110" t="s">
        <v>323</v>
      </c>
      <c r="C35" s="111" t="s">
        <v>382</v>
      </c>
      <c r="D35" s="110" t="s">
        <v>382</v>
      </c>
      <c r="E35" s="110" t="s">
        <v>382</v>
      </c>
      <c r="F35" s="110" t="s">
        <v>382</v>
      </c>
      <c r="G35" s="110" t="s">
        <v>382</v>
      </c>
      <c r="H35" s="112" t="s">
        <v>382</v>
      </c>
      <c r="I35" s="113" t="s">
        <v>382</v>
      </c>
      <c r="J35" s="112" t="s">
        <v>382</v>
      </c>
    </row>
    <row r="36" spans="1:10" s="96" customFormat="1" ht="36" customHeight="1">
      <c r="A36" s="110" t="s">
        <v>382</v>
      </c>
      <c r="B36" s="110" t="s">
        <v>382</v>
      </c>
      <c r="C36" s="111" t="s">
        <v>450</v>
      </c>
      <c r="D36" s="110" t="s">
        <v>425</v>
      </c>
      <c r="E36" s="110">
        <v>500</v>
      </c>
      <c r="F36" s="110" t="s">
        <v>451</v>
      </c>
      <c r="G36" s="110" t="s">
        <v>452</v>
      </c>
      <c r="H36" s="112" t="s">
        <v>480</v>
      </c>
      <c r="I36" s="113" t="s">
        <v>453</v>
      </c>
      <c r="J36" s="112" t="s">
        <v>454</v>
      </c>
    </row>
    <row r="37" spans="1:10" s="96" customFormat="1" ht="36" customHeight="1">
      <c r="A37" s="110"/>
      <c r="B37" s="110" t="s">
        <v>455</v>
      </c>
      <c r="C37" s="111"/>
      <c r="D37" s="110"/>
      <c r="E37" s="110"/>
      <c r="F37" s="110"/>
      <c r="G37" s="110"/>
      <c r="H37" s="112"/>
      <c r="I37" s="113"/>
      <c r="J37" s="112"/>
    </row>
    <row r="38" spans="1:10" s="96" customFormat="1" ht="36" customHeight="1">
      <c r="A38" s="110"/>
      <c r="B38" s="110"/>
      <c r="C38" s="111" t="s">
        <v>456</v>
      </c>
      <c r="D38" s="110" t="s">
        <v>425</v>
      </c>
      <c r="E38" s="110">
        <v>2</v>
      </c>
      <c r="F38" s="110" t="s">
        <v>457</v>
      </c>
      <c r="G38" s="110" t="s">
        <v>452</v>
      </c>
      <c r="H38" s="112" t="s">
        <v>480</v>
      </c>
      <c r="I38" s="113" t="s">
        <v>458</v>
      </c>
      <c r="J38" s="112" t="s">
        <v>429</v>
      </c>
    </row>
    <row r="39" spans="1:10" s="96" customFormat="1" ht="36" customHeight="1">
      <c r="A39" s="110" t="s">
        <v>331</v>
      </c>
      <c r="B39" s="110" t="s">
        <v>382</v>
      </c>
      <c r="C39" s="111" t="s">
        <v>382</v>
      </c>
      <c r="D39" s="110" t="s">
        <v>382</v>
      </c>
      <c r="E39" s="110" t="s">
        <v>382</v>
      </c>
      <c r="F39" s="110" t="s">
        <v>382</v>
      </c>
      <c r="G39" s="110" t="s">
        <v>382</v>
      </c>
      <c r="H39" s="112" t="s">
        <v>382</v>
      </c>
      <c r="I39" s="113" t="s">
        <v>382</v>
      </c>
      <c r="J39" s="112" t="s">
        <v>382</v>
      </c>
    </row>
    <row r="40" spans="1:10" s="96" customFormat="1" ht="36" customHeight="1">
      <c r="A40" s="110" t="s">
        <v>382</v>
      </c>
      <c r="B40" s="110" t="s">
        <v>332</v>
      </c>
      <c r="C40" s="111" t="s">
        <v>382</v>
      </c>
      <c r="D40" s="110" t="s">
        <v>382</v>
      </c>
      <c r="E40" s="110" t="s">
        <v>382</v>
      </c>
      <c r="F40" s="110" t="s">
        <v>382</v>
      </c>
      <c r="G40" s="110" t="s">
        <v>382</v>
      </c>
      <c r="H40" s="112" t="s">
        <v>382</v>
      </c>
      <c r="I40" s="113" t="s">
        <v>382</v>
      </c>
      <c r="J40" s="112" t="s">
        <v>382</v>
      </c>
    </row>
    <row r="41" spans="1:10" s="96" customFormat="1" ht="36" customHeight="1">
      <c r="A41" s="110" t="s">
        <v>382</v>
      </c>
      <c r="B41" s="110" t="s">
        <v>382</v>
      </c>
      <c r="C41" s="111" t="s">
        <v>459</v>
      </c>
      <c r="D41" s="110" t="s">
        <v>299</v>
      </c>
      <c r="E41" s="110">
        <v>90</v>
      </c>
      <c r="F41" s="110" t="s">
        <v>312</v>
      </c>
      <c r="G41" s="110" t="s">
        <v>302</v>
      </c>
      <c r="H41" s="112" t="s">
        <v>427</v>
      </c>
      <c r="I41" s="113" t="s">
        <v>460</v>
      </c>
      <c r="J41" s="112" t="s">
        <v>461</v>
      </c>
    </row>
  </sheetData>
  <mergeCells count="29">
    <mergeCell ref="A13:B13"/>
    <mergeCell ref="C13:E13"/>
    <mergeCell ref="C14:E14"/>
    <mergeCell ref="C15:E15"/>
    <mergeCell ref="F13:G13"/>
    <mergeCell ref="F14:G14"/>
    <mergeCell ref="F15:G15"/>
    <mergeCell ref="A14:B14"/>
    <mergeCell ref="A15:B15"/>
    <mergeCell ref="A16:J16"/>
    <mergeCell ref="A17:G17"/>
    <mergeCell ref="H17:H18"/>
    <mergeCell ref="I17:I18"/>
    <mergeCell ref="J17:J18"/>
    <mergeCell ref="C9:I9"/>
    <mergeCell ref="A10:J10"/>
    <mergeCell ref="A11:B12"/>
    <mergeCell ref="H11:J11"/>
    <mergeCell ref="F11:G12"/>
    <mergeCell ref="C11:E12"/>
    <mergeCell ref="A6:I6"/>
    <mergeCell ref="A7:A8"/>
    <mergeCell ref="C7:I7"/>
    <mergeCell ref="C8:I8"/>
    <mergeCell ref="A3:J3"/>
    <mergeCell ref="A4:C4"/>
    <mergeCell ref="B5:E5"/>
    <mergeCell ref="F5:G5"/>
    <mergeCell ref="H5:J5"/>
  </mergeCells>
  <phoneticPr fontId="18" type="noConversion"/>
  <printOptions horizontalCentered="1"/>
  <pageMargins left="0.37" right="0.37" top="0.56000000000000005" bottom="0.56000000000000005" header="0.48" footer="0.48"/>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Right="0"/>
    <pageSetUpPr fitToPage="1"/>
  </sheetPr>
  <dimension ref="A1:S10"/>
  <sheetViews>
    <sheetView showGridLines="0" showZeros="0" workbookViewId="0">
      <pane ySplit="1" topLeftCell="A5" activePane="bottomLeft" state="frozen"/>
      <selection pane="bottomLeft" activeCell="B22" sqref="B22"/>
    </sheetView>
  </sheetViews>
  <sheetFormatPr defaultColWidth="8.625" defaultRowHeight="12.75" customHeight="1"/>
  <cols>
    <col min="1" max="1" width="15.875" customWidth="1"/>
    <col min="2" max="2" width="35" customWidth="1"/>
    <col min="3" max="19" width="22" customWidth="1"/>
  </cols>
  <sheetData>
    <row r="1" spans="1:19" ht="12.75" customHeight="1">
      <c r="A1" s="1"/>
      <c r="B1" s="1"/>
      <c r="C1" s="1"/>
      <c r="D1" s="1"/>
      <c r="E1" s="1"/>
      <c r="F1" s="1"/>
      <c r="G1" s="1"/>
      <c r="H1" s="1"/>
      <c r="I1" s="1"/>
      <c r="J1" s="1"/>
      <c r="K1" s="1"/>
      <c r="L1" s="1"/>
      <c r="M1" s="1"/>
      <c r="N1" s="1"/>
      <c r="O1" s="1"/>
      <c r="P1" s="1"/>
      <c r="Q1" s="1"/>
      <c r="R1" s="1"/>
      <c r="S1" s="1"/>
    </row>
    <row r="2" spans="1:19" ht="17.25" customHeight="1">
      <c r="A2" s="125" t="s">
        <v>384</v>
      </c>
      <c r="B2" s="120"/>
      <c r="C2" s="120"/>
      <c r="D2" s="120"/>
      <c r="E2" s="120"/>
      <c r="F2" s="120"/>
      <c r="G2" s="120"/>
      <c r="H2" s="120"/>
      <c r="I2" s="120"/>
      <c r="J2" s="120"/>
      <c r="K2" s="120"/>
      <c r="L2" s="120"/>
      <c r="M2" s="120"/>
      <c r="N2" s="120"/>
      <c r="O2" s="120"/>
      <c r="P2" s="120"/>
      <c r="Q2" s="120"/>
      <c r="R2" s="120"/>
      <c r="S2" s="120"/>
    </row>
    <row r="3" spans="1:19" ht="41.25" customHeight="1">
      <c r="A3" s="119" t="str">
        <f>"2025"&amp;"年部门收入预算表"</f>
        <v>2025年部门收入预算表</v>
      </c>
      <c r="B3" s="120"/>
      <c r="C3" s="120"/>
      <c r="D3" s="120"/>
      <c r="E3" s="120"/>
      <c r="F3" s="120"/>
      <c r="G3" s="120"/>
      <c r="H3" s="120"/>
      <c r="I3" s="120"/>
      <c r="J3" s="120"/>
      <c r="K3" s="120"/>
      <c r="L3" s="120"/>
      <c r="M3" s="120"/>
      <c r="N3" s="120"/>
      <c r="O3" s="120"/>
      <c r="P3" s="120"/>
      <c r="Q3" s="120"/>
      <c r="R3" s="120"/>
      <c r="S3" s="120"/>
    </row>
    <row r="4" spans="1:19" ht="17.25" customHeight="1">
      <c r="A4" s="121" t="str">
        <f>"单位名称："&amp;"昆明市东川区农业技术推广中心"</f>
        <v>单位名称：昆明市东川区农业技术推广中心</v>
      </c>
      <c r="B4" s="120"/>
      <c r="S4" s="23" t="s">
        <v>0</v>
      </c>
    </row>
    <row r="5" spans="1:19" ht="21.75" customHeight="1">
      <c r="A5" s="134" t="s">
        <v>51</v>
      </c>
      <c r="B5" s="137" t="s">
        <v>52</v>
      </c>
      <c r="C5" s="137" t="s">
        <v>53</v>
      </c>
      <c r="D5" s="126" t="s">
        <v>54</v>
      </c>
      <c r="E5" s="126"/>
      <c r="F5" s="126"/>
      <c r="G5" s="126"/>
      <c r="H5" s="126"/>
      <c r="I5" s="127"/>
      <c r="J5" s="126"/>
      <c r="K5" s="126"/>
      <c r="L5" s="126"/>
      <c r="M5" s="126"/>
      <c r="N5" s="128"/>
      <c r="O5" s="126" t="s">
        <v>44</v>
      </c>
      <c r="P5" s="126"/>
      <c r="Q5" s="126"/>
      <c r="R5" s="126"/>
      <c r="S5" s="128"/>
    </row>
    <row r="6" spans="1:19" ht="27" customHeight="1">
      <c r="A6" s="135"/>
      <c r="B6" s="138"/>
      <c r="C6" s="138"/>
      <c r="D6" s="138" t="s">
        <v>55</v>
      </c>
      <c r="E6" s="138" t="s">
        <v>56</v>
      </c>
      <c r="F6" s="138" t="s">
        <v>57</v>
      </c>
      <c r="G6" s="138" t="s">
        <v>58</v>
      </c>
      <c r="H6" s="138" t="s">
        <v>59</v>
      </c>
      <c r="I6" s="129" t="s">
        <v>60</v>
      </c>
      <c r="J6" s="130"/>
      <c r="K6" s="130"/>
      <c r="L6" s="130"/>
      <c r="M6" s="130"/>
      <c r="N6" s="131"/>
      <c r="O6" s="138" t="s">
        <v>55</v>
      </c>
      <c r="P6" s="138" t="s">
        <v>56</v>
      </c>
      <c r="Q6" s="138" t="s">
        <v>57</v>
      </c>
      <c r="R6" s="138" t="s">
        <v>58</v>
      </c>
      <c r="S6" s="138" t="s">
        <v>61</v>
      </c>
    </row>
    <row r="7" spans="1:19" ht="30" customHeight="1">
      <c r="A7" s="136"/>
      <c r="B7" s="139"/>
      <c r="C7" s="140"/>
      <c r="D7" s="140"/>
      <c r="E7" s="140"/>
      <c r="F7" s="140"/>
      <c r="G7" s="140"/>
      <c r="H7" s="140"/>
      <c r="I7" s="37" t="s">
        <v>55</v>
      </c>
      <c r="J7" s="86" t="s">
        <v>62</v>
      </c>
      <c r="K7" s="86" t="s">
        <v>63</v>
      </c>
      <c r="L7" s="86" t="s">
        <v>64</v>
      </c>
      <c r="M7" s="86" t="s">
        <v>65</v>
      </c>
      <c r="N7" s="86" t="s">
        <v>66</v>
      </c>
      <c r="O7" s="141"/>
      <c r="P7" s="141"/>
      <c r="Q7" s="141"/>
      <c r="R7" s="141"/>
      <c r="S7" s="140"/>
    </row>
    <row r="8" spans="1:19" ht="24.95" customHeight="1">
      <c r="A8" s="85">
        <v>1</v>
      </c>
      <c r="B8" s="85">
        <v>2</v>
      </c>
      <c r="C8" s="85">
        <v>3</v>
      </c>
      <c r="D8" s="85">
        <v>4</v>
      </c>
      <c r="E8" s="85">
        <v>5</v>
      </c>
      <c r="F8" s="85">
        <v>6</v>
      </c>
      <c r="G8" s="85">
        <v>7</v>
      </c>
      <c r="H8" s="85">
        <v>8</v>
      </c>
      <c r="I8" s="37">
        <v>9</v>
      </c>
      <c r="J8" s="85">
        <v>10</v>
      </c>
      <c r="K8" s="85">
        <v>11</v>
      </c>
      <c r="L8" s="85">
        <v>12</v>
      </c>
      <c r="M8" s="85">
        <v>13</v>
      </c>
      <c r="N8" s="85">
        <v>14</v>
      </c>
      <c r="O8" s="85">
        <v>15</v>
      </c>
      <c r="P8" s="85">
        <v>16</v>
      </c>
      <c r="Q8" s="85">
        <v>17</v>
      </c>
      <c r="R8" s="85">
        <v>18</v>
      </c>
      <c r="S8" s="85">
        <v>19</v>
      </c>
    </row>
    <row r="9" spans="1:19" ht="24.95" customHeight="1">
      <c r="A9" s="12" t="s">
        <v>67</v>
      </c>
      <c r="B9" s="12" t="s">
        <v>68</v>
      </c>
      <c r="C9" s="43">
        <v>6788065.7999999998</v>
      </c>
      <c r="D9" s="43">
        <v>6788065.7999999998</v>
      </c>
      <c r="E9" s="43">
        <v>6324277.5999999996</v>
      </c>
      <c r="F9" s="43"/>
      <c r="G9" s="43"/>
      <c r="H9" s="43"/>
      <c r="I9" s="43">
        <v>463788.2</v>
      </c>
      <c r="J9" s="43">
        <v>463788.2</v>
      </c>
      <c r="K9" s="43"/>
      <c r="L9" s="43"/>
      <c r="M9" s="43"/>
      <c r="N9" s="43"/>
      <c r="O9" s="43"/>
      <c r="P9" s="43"/>
      <c r="Q9" s="43"/>
      <c r="R9" s="43"/>
      <c r="S9" s="43"/>
    </row>
    <row r="10" spans="1:19" ht="24.95" customHeight="1">
      <c r="A10" s="132" t="s">
        <v>53</v>
      </c>
      <c r="B10" s="133"/>
      <c r="C10" s="43">
        <v>6788065.7999999998</v>
      </c>
      <c r="D10" s="43">
        <v>6788065.7999999998</v>
      </c>
      <c r="E10" s="43">
        <v>6324277.5999999996</v>
      </c>
      <c r="F10" s="43"/>
      <c r="G10" s="43"/>
      <c r="H10" s="43"/>
      <c r="I10" s="43">
        <v>463788.2</v>
      </c>
      <c r="J10" s="43">
        <v>463788.2</v>
      </c>
      <c r="K10" s="43"/>
      <c r="L10" s="43"/>
      <c r="M10" s="43"/>
      <c r="N10" s="43"/>
      <c r="O10" s="43"/>
      <c r="P10" s="43"/>
      <c r="Q10" s="43"/>
      <c r="R10" s="43"/>
      <c r="S10" s="43"/>
    </row>
  </sheetData>
  <mergeCells count="20">
    <mergeCell ref="O6:O7"/>
    <mergeCell ref="P6:P7"/>
    <mergeCell ref="Q6:Q7"/>
    <mergeCell ref="R6:R7"/>
    <mergeCell ref="S6:S7"/>
    <mergeCell ref="I6:N6"/>
    <mergeCell ref="A10:B10"/>
    <mergeCell ref="A5:A7"/>
    <mergeCell ref="B5:B7"/>
    <mergeCell ref="C5:C7"/>
    <mergeCell ref="D6:D7"/>
    <mergeCell ref="E6:E7"/>
    <mergeCell ref="F6:F7"/>
    <mergeCell ref="G6:G7"/>
    <mergeCell ref="H6:H7"/>
    <mergeCell ref="A2:S2"/>
    <mergeCell ref="A3:S3"/>
    <mergeCell ref="A4:B4"/>
    <mergeCell ref="D5:N5"/>
    <mergeCell ref="O5:S5"/>
  </mergeCells>
  <phoneticPr fontId="18" type="noConversion"/>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Right="0"/>
    <pageSetUpPr fitToPage="1"/>
  </sheetPr>
  <dimension ref="A1:O30"/>
  <sheetViews>
    <sheetView showGridLines="0" showZeros="0" workbookViewId="0">
      <pane ySplit="1" topLeftCell="A17" activePane="bottomLeft" state="frozen"/>
      <selection pane="bottomLeft" activeCell="D30" sqref="D30"/>
    </sheetView>
  </sheetViews>
  <sheetFormatPr defaultColWidth="8.625" defaultRowHeight="12.75" customHeight="1"/>
  <cols>
    <col min="1" max="1" width="14.25" customWidth="1"/>
    <col min="2" max="2" width="37.625" customWidth="1"/>
    <col min="3" max="8" width="24.625" customWidth="1"/>
    <col min="9" max="9" width="26.75" customWidth="1"/>
    <col min="10" max="11" width="24.375" customWidth="1"/>
    <col min="12" max="15" width="24.625" customWidth="1"/>
  </cols>
  <sheetData>
    <row r="1" spans="1:15" ht="12.75" customHeight="1">
      <c r="A1" s="1"/>
      <c r="B1" s="1"/>
      <c r="C1" s="1"/>
      <c r="D1" s="1"/>
      <c r="E1" s="1"/>
      <c r="F1" s="1"/>
      <c r="G1" s="1"/>
      <c r="H1" s="1"/>
      <c r="I1" s="1"/>
      <c r="J1" s="1"/>
      <c r="K1" s="1"/>
      <c r="L1" s="1"/>
      <c r="M1" s="1"/>
      <c r="N1" s="1"/>
      <c r="O1" s="1"/>
    </row>
    <row r="2" spans="1:15" ht="17.25" customHeight="1">
      <c r="A2" s="142" t="s">
        <v>385</v>
      </c>
      <c r="B2" s="120"/>
      <c r="C2" s="120"/>
      <c r="D2" s="120"/>
      <c r="E2" s="120"/>
      <c r="F2" s="120"/>
      <c r="G2" s="120"/>
      <c r="H2" s="120"/>
      <c r="I2" s="120"/>
      <c r="J2" s="120"/>
      <c r="K2" s="120"/>
      <c r="L2" s="120"/>
      <c r="M2" s="120"/>
      <c r="N2" s="120"/>
      <c r="O2" s="120"/>
    </row>
    <row r="3" spans="1:15" ht="41.25" customHeight="1">
      <c r="A3" s="119" t="str">
        <f>"2025"&amp;"年部门支出预算表"</f>
        <v>2025年部门支出预算表</v>
      </c>
      <c r="B3" s="120"/>
      <c r="C3" s="120"/>
      <c r="D3" s="120"/>
      <c r="E3" s="120"/>
      <c r="F3" s="120"/>
      <c r="G3" s="120"/>
      <c r="H3" s="120"/>
      <c r="I3" s="120"/>
      <c r="J3" s="120"/>
      <c r="K3" s="120"/>
      <c r="L3" s="120"/>
      <c r="M3" s="120"/>
      <c r="N3" s="120"/>
      <c r="O3" s="120"/>
    </row>
    <row r="4" spans="1:15" ht="17.25" customHeight="1">
      <c r="A4" s="121" t="str">
        <f>"单位名称："&amp;"昆明市东川区农业技术推广中心"</f>
        <v>单位名称：昆明市东川区农业技术推广中心</v>
      </c>
      <c r="B4" s="120"/>
      <c r="O4" s="23" t="s">
        <v>0</v>
      </c>
    </row>
    <row r="5" spans="1:15" ht="27" customHeight="1">
      <c r="A5" s="153" t="s">
        <v>69</v>
      </c>
      <c r="B5" s="153" t="s">
        <v>70</v>
      </c>
      <c r="C5" s="153" t="s">
        <v>53</v>
      </c>
      <c r="D5" s="143" t="s">
        <v>56</v>
      </c>
      <c r="E5" s="144"/>
      <c r="F5" s="145"/>
      <c r="G5" s="148" t="s">
        <v>57</v>
      </c>
      <c r="H5" s="148" t="s">
        <v>58</v>
      </c>
      <c r="I5" s="148" t="s">
        <v>71</v>
      </c>
      <c r="J5" s="143" t="s">
        <v>60</v>
      </c>
      <c r="K5" s="144"/>
      <c r="L5" s="144"/>
      <c r="M5" s="144"/>
      <c r="N5" s="146"/>
      <c r="O5" s="147"/>
    </row>
    <row r="6" spans="1:15" ht="42" customHeight="1">
      <c r="A6" s="154"/>
      <c r="B6" s="154"/>
      <c r="C6" s="149"/>
      <c r="D6" s="82" t="s">
        <v>55</v>
      </c>
      <c r="E6" s="82" t="s">
        <v>72</v>
      </c>
      <c r="F6" s="82" t="s">
        <v>73</v>
      </c>
      <c r="G6" s="149"/>
      <c r="H6" s="149"/>
      <c r="I6" s="150"/>
      <c r="J6" s="82" t="s">
        <v>55</v>
      </c>
      <c r="K6" s="77" t="s">
        <v>74</v>
      </c>
      <c r="L6" s="77" t="s">
        <v>75</v>
      </c>
      <c r="M6" s="77" t="s">
        <v>76</v>
      </c>
      <c r="N6" s="77" t="s">
        <v>77</v>
      </c>
      <c r="O6" s="77" t="s">
        <v>78</v>
      </c>
    </row>
    <row r="7" spans="1:15" ht="18" customHeight="1">
      <c r="A7" s="25" t="s">
        <v>79</v>
      </c>
      <c r="B7" s="25" t="s">
        <v>80</v>
      </c>
      <c r="C7" s="25" t="s">
        <v>81</v>
      </c>
      <c r="D7" s="28" t="s">
        <v>82</v>
      </c>
      <c r="E7" s="28" t="s">
        <v>83</v>
      </c>
      <c r="F7" s="28" t="s">
        <v>84</v>
      </c>
      <c r="G7" s="28" t="s">
        <v>85</v>
      </c>
      <c r="H7" s="28" t="s">
        <v>86</v>
      </c>
      <c r="I7" s="28" t="s">
        <v>87</v>
      </c>
      <c r="J7" s="28" t="s">
        <v>88</v>
      </c>
      <c r="K7" s="28" t="s">
        <v>89</v>
      </c>
      <c r="L7" s="28" t="s">
        <v>90</v>
      </c>
      <c r="M7" s="28" t="s">
        <v>91</v>
      </c>
      <c r="N7" s="25" t="s">
        <v>92</v>
      </c>
      <c r="O7" s="28" t="s">
        <v>93</v>
      </c>
    </row>
    <row r="8" spans="1:15" ht="21" customHeight="1">
      <c r="A8" s="29" t="s">
        <v>94</v>
      </c>
      <c r="B8" s="29" t="s">
        <v>95</v>
      </c>
      <c r="C8" s="43">
        <v>463788.2</v>
      </c>
      <c r="D8" s="43"/>
      <c r="E8" s="43"/>
      <c r="F8" s="43"/>
      <c r="G8" s="43"/>
      <c r="H8" s="43"/>
      <c r="I8" s="43"/>
      <c r="J8" s="43">
        <v>463788.2</v>
      </c>
      <c r="K8" s="43">
        <v>463788.2</v>
      </c>
      <c r="L8" s="43"/>
      <c r="M8" s="43"/>
      <c r="N8" s="43"/>
      <c r="O8" s="43"/>
    </row>
    <row r="9" spans="1:15" ht="21" customHeight="1">
      <c r="A9" s="83" t="s">
        <v>96</v>
      </c>
      <c r="B9" s="83" t="s">
        <v>97</v>
      </c>
      <c r="C9" s="43">
        <v>463788.2</v>
      </c>
      <c r="D9" s="43"/>
      <c r="E9" s="43"/>
      <c r="F9" s="43"/>
      <c r="G9" s="43"/>
      <c r="H9" s="43"/>
      <c r="I9" s="43"/>
      <c r="J9" s="43">
        <v>463788.2</v>
      </c>
      <c r="K9" s="43">
        <v>463788.2</v>
      </c>
      <c r="L9" s="43"/>
      <c r="M9" s="43"/>
      <c r="N9" s="43"/>
      <c r="O9" s="43"/>
    </row>
    <row r="10" spans="1:15" ht="21" customHeight="1">
      <c r="A10" s="84" t="s">
        <v>98</v>
      </c>
      <c r="B10" s="84" t="s">
        <v>99</v>
      </c>
      <c r="C10" s="43">
        <v>463788.2</v>
      </c>
      <c r="D10" s="43"/>
      <c r="E10" s="43"/>
      <c r="F10" s="43"/>
      <c r="G10" s="43"/>
      <c r="H10" s="43"/>
      <c r="I10" s="43"/>
      <c r="J10" s="43">
        <v>463788.2</v>
      </c>
      <c r="K10" s="43">
        <v>463788.2</v>
      </c>
      <c r="L10" s="43"/>
      <c r="M10" s="43"/>
      <c r="N10" s="43"/>
      <c r="O10" s="43"/>
    </row>
    <row r="11" spans="1:15" ht="21" customHeight="1">
      <c r="A11" s="29" t="s">
        <v>100</v>
      </c>
      <c r="B11" s="29" t="s">
        <v>101</v>
      </c>
      <c r="C11" s="43">
        <v>1223491.6000000001</v>
      </c>
      <c r="D11" s="43">
        <v>1223491.6000000001</v>
      </c>
      <c r="E11" s="43">
        <v>1223491.6000000001</v>
      </c>
      <c r="F11" s="43"/>
      <c r="G11" s="43"/>
      <c r="H11" s="43"/>
      <c r="I11" s="43"/>
      <c r="J11" s="43"/>
      <c r="K11" s="43"/>
      <c r="L11" s="43"/>
      <c r="M11" s="43"/>
      <c r="N11" s="43"/>
      <c r="O11" s="43"/>
    </row>
    <row r="12" spans="1:15" ht="21" customHeight="1">
      <c r="A12" s="83" t="s">
        <v>102</v>
      </c>
      <c r="B12" s="83" t="s">
        <v>103</v>
      </c>
      <c r="C12" s="43">
        <v>1170151</v>
      </c>
      <c r="D12" s="43">
        <v>1170151</v>
      </c>
      <c r="E12" s="43">
        <v>1170151</v>
      </c>
      <c r="F12" s="43"/>
      <c r="G12" s="43"/>
      <c r="H12" s="43"/>
      <c r="I12" s="43"/>
      <c r="J12" s="43"/>
      <c r="K12" s="43"/>
      <c r="L12" s="43"/>
      <c r="M12" s="43"/>
      <c r="N12" s="43"/>
      <c r="O12" s="43"/>
    </row>
    <row r="13" spans="1:15" ht="21" customHeight="1">
      <c r="A13" s="84" t="s">
        <v>104</v>
      </c>
      <c r="B13" s="84" t="s">
        <v>105</v>
      </c>
      <c r="C13" s="43">
        <v>386400</v>
      </c>
      <c r="D13" s="43">
        <v>386400</v>
      </c>
      <c r="E13" s="43">
        <v>386400</v>
      </c>
      <c r="F13" s="43"/>
      <c r="G13" s="43"/>
      <c r="H13" s="43"/>
      <c r="I13" s="43"/>
      <c r="J13" s="43"/>
      <c r="K13" s="43"/>
      <c r="L13" s="43"/>
      <c r="M13" s="43"/>
      <c r="N13" s="43"/>
      <c r="O13" s="43"/>
    </row>
    <row r="14" spans="1:15" ht="21" customHeight="1">
      <c r="A14" s="84" t="s">
        <v>106</v>
      </c>
      <c r="B14" s="84" t="s">
        <v>107</v>
      </c>
      <c r="C14" s="43">
        <v>554390</v>
      </c>
      <c r="D14" s="43">
        <v>554390</v>
      </c>
      <c r="E14" s="43">
        <v>554390</v>
      </c>
      <c r="F14" s="43"/>
      <c r="G14" s="43"/>
      <c r="H14" s="43"/>
      <c r="I14" s="43"/>
      <c r="J14" s="43"/>
      <c r="K14" s="43"/>
      <c r="L14" s="43"/>
      <c r="M14" s="43"/>
      <c r="N14" s="43"/>
      <c r="O14" s="43"/>
    </row>
    <row r="15" spans="1:15" ht="21" customHeight="1">
      <c r="A15" s="84" t="s">
        <v>108</v>
      </c>
      <c r="B15" s="84" t="s">
        <v>109</v>
      </c>
      <c r="C15" s="43">
        <v>229361</v>
      </c>
      <c r="D15" s="43">
        <v>229361</v>
      </c>
      <c r="E15" s="43">
        <v>229361</v>
      </c>
      <c r="F15" s="43"/>
      <c r="G15" s="43"/>
      <c r="H15" s="43"/>
      <c r="I15" s="43"/>
      <c r="J15" s="43"/>
      <c r="K15" s="43"/>
      <c r="L15" s="43"/>
      <c r="M15" s="43"/>
      <c r="N15" s="43"/>
      <c r="O15" s="43"/>
    </row>
    <row r="16" spans="1:15" ht="21" customHeight="1">
      <c r="A16" s="83" t="s">
        <v>110</v>
      </c>
      <c r="B16" s="83" t="s">
        <v>111</v>
      </c>
      <c r="C16" s="43">
        <v>53340.6</v>
      </c>
      <c r="D16" s="43">
        <v>53340.6</v>
      </c>
      <c r="E16" s="43">
        <v>53340.6</v>
      </c>
      <c r="F16" s="43"/>
      <c r="G16" s="43"/>
      <c r="H16" s="43"/>
      <c r="I16" s="43"/>
      <c r="J16" s="43"/>
      <c r="K16" s="43"/>
      <c r="L16" s="43"/>
      <c r="M16" s="43"/>
      <c r="N16" s="43"/>
      <c r="O16" s="43"/>
    </row>
    <row r="17" spans="1:15" ht="21" customHeight="1">
      <c r="A17" s="84" t="s">
        <v>112</v>
      </c>
      <c r="B17" s="84" t="s">
        <v>113</v>
      </c>
      <c r="C17" s="43">
        <v>11520.6</v>
      </c>
      <c r="D17" s="43">
        <v>11520.6</v>
      </c>
      <c r="E17" s="43">
        <v>11520.6</v>
      </c>
      <c r="F17" s="43"/>
      <c r="G17" s="43"/>
      <c r="H17" s="43"/>
      <c r="I17" s="43"/>
      <c r="J17" s="43"/>
      <c r="K17" s="43"/>
      <c r="L17" s="43"/>
      <c r="M17" s="43"/>
      <c r="N17" s="43"/>
      <c r="O17" s="43"/>
    </row>
    <row r="18" spans="1:15" ht="21" customHeight="1">
      <c r="A18" s="84" t="s">
        <v>114</v>
      </c>
      <c r="B18" s="84" t="s">
        <v>115</v>
      </c>
      <c r="C18" s="43">
        <v>41820</v>
      </c>
      <c r="D18" s="43">
        <v>41820</v>
      </c>
      <c r="E18" s="43">
        <v>41820</v>
      </c>
      <c r="F18" s="43"/>
      <c r="G18" s="43"/>
      <c r="H18" s="43"/>
      <c r="I18" s="43"/>
      <c r="J18" s="43"/>
      <c r="K18" s="43"/>
      <c r="L18" s="43"/>
      <c r="M18" s="43"/>
      <c r="N18" s="43"/>
      <c r="O18" s="43"/>
    </row>
    <row r="19" spans="1:15" ht="21" customHeight="1">
      <c r="A19" s="29" t="s">
        <v>116</v>
      </c>
      <c r="B19" s="29" t="s">
        <v>117</v>
      </c>
      <c r="C19" s="43">
        <v>597094</v>
      </c>
      <c r="D19" s="43">
        <v>597094</v>
      </c>
      <c r="E19" s="43">
        <v>597094</v>
      </c>
      <c r="F19" s="43"/>
      <c r="G19" s="43"/>
      <c r="H19" s="43"/>
      <c r="I19" s="43"/>
      <c r="J19" s="43"/>
      <c r="K19" s="43"/>
      <c r="L19" s="43"/>
      <c r="M19" s="43"/>
      <c r="N19" s="43"/>
      <c r="O19" s="43"/>
    </row>
    <row r="20" spans="1:15" ht="21" customHeight="1">
      <c r="A20" s="83" t="s">
        <v>118</v>
      </c>
      <c r="B20" s="83" t="s">
        <v>119</v>
      </c>
      <c r="C20" s="43">
        <v>597094</v>
      </c>
      <c r="D20" s="43">
        <v>597094</v>
      </c>
      <c r="E20" s="43">
        <v>597094</v>
      </c>
      <c r="F20" s="43"/>
      <c r="G20" s="43"/>
      <c r="H20" s="43"/>
      <c r="I20" s="43"/>
      <c r="J20" s="43"/>
      <c r="K20" s="43"/>
      <c r="L20" s="43"/>
      <c r="M20" s="43"/>
      <c r="N20" s="43"/>
      <c r="O20" s="43"/>
    </row>
    <row r="21" spans="1:15" ht="21" customHeight="1">
      <c r="A21" s="84" t="s">
        <v>120</v>
      </c>
      <c r="B21" s="84" t="s">
        <v>121</v>
      </c>
      <c r="C21" s="43">
        <v>313672</v>
      </c>
      <c r="D21" s="43">
        <v>313672</v>
      </c>
      <c r="E21" s="43">
        <v>313672</v>
      </c>
      <c r="F21" s="43"/>
      <c r="G21" s="43"/>
      <c r="H21" s="43"/>
      <c r="I21" s="43"/>
      <c r="J21" s="43"/>
      <c r="K21" s="43"/>
      <c r="L21" s="43"/>
      <c r="M21" s="43"/>
      <c r="N21" s="43"/>
      <c r="O21" s="43"/>
    </row>
    <row r="22" spans="1:15" ht="21" customHeight="1">
      <c r="A22" s="84" t="s">
        <v>122</v>
      </c>
      <c r="B22" s="84" t="s">
        <v>123</v>
      </c>
      <c r="C22" s="43">
        <v>276979</v>
      </c>
      <c r="D22" s="43">
        <v>276979</v>
      </c>
      <c r="E22" s="43">
        <v>276979</v>
      </c>
      <c r="F22" s="43"/>
      <c r="G22" s="43"/>
      <c r="H22" s="43"/>
      <c r="I22" s="43"/>
      <c r="J22" s="43"/>
      <c r="K22" s="43"/>
      <c r="L22" s="43"/>
      <c r="M22" s="43"/>
      <c r="N22" s="43"/>
      <c r="O22" s="43"/>
    </row>
    <row r="23" spans="1:15" ht="21" customHeight="1">
      <c r="A23" s="84" t="s">
        <v>124</v>
      </c>
      <c r="B23" s="84" t="s">
        <v>125</v>
      </c>
      <c r="C23" s="43">
        <v>6443</v>
      </c>
      <c r="D23" s="43">
        <v>6443</v>
      </c>
      <c r="E23" s="43">
        <v>6443</v>
      </c>
      <c r="F23" s="43"/>
      <c r="G23" s="43"/>
      <c r="H23" s="43"/>
      <c r="I23" s="43"/>
      <c r="J23" s="43"/>
      <c r="K23" s="43"/>
      <c r="L23" s="43"/>
      <c r="M23" s="43"/>
      <c r="N23" s="43"/>
      <c r="O23" s="43"/>
    </row>
    <row r="24" spans="1:15" ht="21" customHeight="1">
      <c r="A24" s="29" t="s">
        <v>126</v>
      </c>
      <c r="B24" s="29" t="s">
        <v>127</v>
      </c>
      <c r="C24" s="43">
        <v>4064912</v>
      </c>
      <c r="D24" s="43">
        <v>4064912</v>
      </c>
      <c r="E24" s="43">
        <v>4064912</v>
      </c>
      <c r="F24" s="43"/>
      <c r="G24" s="43"/>
      <c r="H24" s="43"/>
      <c r="I24" s="43"/>
      <c r="J24" s="43"/>
      <c r="K24" s="43"/>
      <c r="L24" s="43"/>
      <c r="M24" s="43"/>
      <c r="N24" s="43"/>
      <c r="O24" s="43"/>
    </row>
    <row r="25" spans="1:15" ht="21" customHeight="1">
      <c r="A25" s="83" t="s">
        <v>128</v>
      </c>
      <c r="B25" s="83" t="s">
        <v>129</v>
      </c>
      <c r="C25" s="43">
        <v>4064912</v>
      </c>
      <c r="D25" s="43">
        <v>4064912</v>
      </c>
      <c r="E25" s="43">
        <v>4064912</v>
      </c>
      <c r="F25" s="43"/>
      <c r="G25" s="43"/>
      <c r="H25" s="43"/>
      <c r="I25" s="43"/>
      <c r="J25" s="43"/>
      <c r="K25" s="43"/>
      <c r="L25" s="43"/>
      <c r="M25" s="43"/>
      <c r="N25" s="43"/>
      <c r="O25" s="43"/>
    </row>
    <row r="26" spans="1:15" ht="21" customHeight="1">
      <c r="A26" s="84" t="s">
        <v>130</v>
      </c>
      <c r="B26" s="84" t="s">
        <v>131</v>
      </c>
      <c r="C26" s="43">
        <v>4064912</v>
      </c>
      <c r="D26" s="43">
        <v>4064912</v>
      </c>
      <c r="E26" s="43">
        <v>4064912</v>
      </c>
      <c r="F26" s="43"/>
      <c r="G26" s="43"/>
      <c r="H26" s="43"/>
      <c r="I26" s="43"/>
      <c r="J26" s="43"/>
      <c r="K26" s="43"/>
      <c r="L26" s="43"/>
      <c r="M26" s="43"/>
      <c r="N26" s="43"/>
      <c r="O26" s="43"/>
    </row>
    <row r="27" spans="1:15" ht="21" customHeight="1">
      <c r="A27" s="29" t="s">
        <v>132</v>
      </c>
      <c r="B27" s="29" t="s">
        <v>133</v>
      </c>
      <c r="C27" s="43">
        <v>438780</v>
      </c>
      <c r="D27" s="43">
        <v>438780</v>
      </c>
      <c r="E27" s="43">
        <v>438780</v>
      </c>
      <c r="F27" s="43"/>
      <c r="G27" s="43"/>
      <c r="H27" s="43"/>
      <c r="I27" s="43"/>
      <c r="J27" s="43"/>
      <c r="K27" s="43"/>
      <c r="L27" s="43"/>
      <c r="M27" s="43"/>
      <c r="N27" s="43"/>
      <c r="O27" s="43"/>
    </row>
    <row r="28" spans="1:15" ht="21" customHeight="1">
      <c r="A28" s="83" t="s">
        <v>134</v>
      </c>
      <c r="B28" s="83" t="s">
        <v>135</v>
      </c>
      <c r="C28" s="43">
        <v>438780</v>
      </c>
      <c r="D28" s="43">
        <v>438780</v>
      </c>
      <c r="E28" s="43">
        <v>438780</v>
      </c>
      <c r="F28" s="43"/>
      <c r="G28" s="43"/>
      <c r="H28" s="43"/>
      <c r="I28" s="43"/>
      <c r="J28" s="43"/>
      <c r="K28" s="43"/>
      <c r="L28" s="43"/>
      <c r="M28" s="43"/>
      <c r="N28" s="43"/>
      <c r="O28" s="43"/>
    </row>
    <row r="29" spans="1:15" ht="21" customHeight="1">
      <c r="A29" s="84" t="s">
        <v>136</v>
      </c>
      <c r="B29" s="84" t="s">
        <v>137</v>
      </c>
      <c r="C29" s="43">
        <v>438780</v>
      </c>
      <c r="D29" s="43">
        <v>438780</v>
      </c>
      <c r="E29" s="43">
        <v>438780</v>
      </c>
      <c r="F29" s="43"/>
      <c r="G29" s="43"/>
      <c r="H29" s="43"/>
      <c r="I29" s="43"/>
      <c r="J29" s="43"/>
      <c r="K29" s="43"/>
      <c r="L29" s="43"/>
      <c r="M29" s="43"/>
      <c r="N29" s="43"/>
      <c r="O29" s="43"/>
    </row>
    <row r="30" spans="1:15" ht="21" customHeight="1">
      <c r="A30" s="151" t="s">
        <v>53</v>
      </c>
      <c r="B30" s="152"/>
      <c r="C30" s="43">
        <v>6788065.7999999998</v>
      </c>
      <c r="D30" s="43">
        <v>6324277.5999999996</v>
      </c>
      <c r="E30" s="43">
        <v>6324277.5999999996</v>
      </c>
      <c r="F30" s="43"/>
      <c r="G30" s="43"/>
      <c r="H30" s="43"/>
      <c r="I30" s="43"/>
      <c r="J30" s="43">
        <v>463788.2</v>
      </c>
      <c r="K30" s="43">
        <v>463788.2</v>
      </c>
      <c r="L30" s="43"/>
      <c r="M30" s="43"/>
      <c r="N30" s="43"/>
      <c r="O30" s="43"/>
    </row>
  </sheetData>
  <mergeCells count="12">
    <mergeCell ref="A30:B30"/>
    <mergeCell ref="A5:A6"/>
    <mergeCell ref="B5:B6"/>
    <mergeCell ref="C5:C6"/>
    <mergeCell ref="G5:G6"/>
    <mergeCell ref="A2:O2"/>
    <mergeCell ref="A3:O3"/>
    <mergeCell ref="A4:B4"/>
    <mergeCell ref="D5:F5"/>
    <mergeCell ref="J5:O5"/>
    <mergeCell ref="H5:H6"/>
    <mergeCell ref="I5:I6"/>
  </mergeCells>
  <phoneticPr fontId="18" type="noConversion"/>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Right="0"/>
    <pageSetUpPr fitToPage="1"/>
  </sheetPr>
  <dimension ref="A1:D35"/>
  <sheetViews>
    <sheetView showGridLines="0" showZeros="0" workbookViewId="0">
      <pane ySplit="1" topLeftCell="A11" activePane="bottomLeft" state="frozen"/>
      <selection pane="bottomLeft" activeCell="B35" sqref="B35"/>
    </sheetView>
  </sheetViews>
  <sheetFormatPr defaultColWidth="8.625" defaultRowHeight="12.75" customHeight="1"/>
  <cols>
    <col min="1" max="4" width="35.625" customWidth="1"/>
  </cols>
  <sheetData>
    <row r="1" spans="1:4" ht="12.75" customHeight="1">
      <c r="A1" s="1"/>
      <c r="B1" s="1"/>
      <c r="C1" s="1"/>
      <c r="D1" s="1"/>
    </row>
    <row r="2" spans="1:4" ht="15" customHeight="1">
      <c r="A2" s="21"/>
      <c r="B2" s="23"/>
      <c r="C2" s="23"/>
      <c r="D2" s="89" t="s">
        <v>386</v>
      </c>
    </row>
    <row r="3" spans="1:4" ht="41.25" customHeight="1">
      <c r="A3" s="119" t="str">
        <f>"2025"&amp;"年部门财政拨款收支预算总表"</f>
        <v>2025年部门财政拨款收支预算总表</v>
      </c>
      <c r="B3" s="120"/>
      <c r="C3" s="120"/>
      <c r="D3" s="120"/>
    </row>
    <row r="4" spans="1:4" ht="17.25" customHeight="1">
      <c r="A4" s="121" t="str">
        <f>"单位名称："&amp;"昆明市东川区农业技术推广中心"</f>
        <v>单位名称：昆明市东川区农业技术推广中心</v>
      </c>
      <c r="B4" s="122"/>
      <c r="D4" s="23" t="s">
        <v>0</v>
      </c>
    </row>
    <row r="5" spans="1:4" ht="17.25" customHeight="1">
      <c r="A5" s="123" t="s">
        <v>1</v>
      </c>
      <c r="B5" s="124"/>
      <c r="C5" s="123" t="s">
        <v>2</v>
      </c>
      <c r="D5" s="124"/>
    </row>
    <row r="6" spans="1:4" ht="18.75" customHeight="1">
      <c r="A6" s="77" t="s">
        <v>3</v>
      </c>
      <c r="B6" s="77" t="s">
        <v>4</v>
      </c>
      <c r="C6" s="77" t="s">
        <v>5</v>
      </c>
      <c r="D6" s="77" t="s">
        <v>4</v>
      </c>
    </row>
    <row r="7" spans="1:4" ht="16.5" customHeight="1">
      <c r="A7" s="78" t="s">
        <v>138</v>
      </c>
      <c r="B7" s="43">
        <v>6324277.5999999996</v>
      </c>
      <c r="C7" s="78" t="s">
        <v>139</v>
      </c>
      <c r="D7" s="43">
        <v>6324277.5999999996</v>
      </c>
    </row>
    <row r="8" spans="1:4" ht="16.5" customHeight="1">
      <c r="A8" s="78" t="s">
        <v>140</v>
      </c>
      <c r="B8" s="43">
        <v>6324277.5999999996</v>
      </c>
      <c r="C8" s="78" t="s">
        <v>141</v>
      </c>
      <c r="D8" s="43"/>
    </row>
    <row r="9" spans="1:4" ht="16.5" customHeight="1">
      <c r="A9" s="78" t="s">
        <v>142</v>
      </c>
      <c r="B9" s="43"/>
      <c r="C9" s="78" t="s">
        <v>143</v>
      </c>
      <c r="D9" s="43"/>
    </row>
    <row r="10" spans="1:4" ht="16.5" customHeight="1">
      <c r="A10" s="78" t="s">
        <v>144</v>
      </c>
      <c r="B10" s="43"/>
      <c r="C10" s="78" t="s">
        <v>145</v>
      </c>
      <c r="D10" s="43"/>
    </row>
    <row r="11" spans="1:4" ht="16.5" customHeight="1">
      <c r="A11" s="78" t="s">
        <v>146</v>
      </c>
      <c r="B11" s="43"/>
      <c r="C11" s="78" t="s">
        <v>147</v>
      </c>
      <c r="D11" s="43"/>
    </row>
    <row r="12" spans="1:4" ht="16.5" customHeight="1">
      <c r="A12" s="78" t="s">
        <v>140</v>
      </c>
      <c r="B12" s="43"/>
      <c r="C12" s="78" t="s">
        <v>148</v>
      </c>
      <c r="D12" s="43"/>
    </row>
    <row r="13" spans="1:4" ht="16.5" customHeight="1">
      <c r="A13" s="71" t="s">
        <v>142</v>
      </c>
      <c r="B13" s="43"/>
      <c r="C13" s="36" t="s">
        <v>149</v>
      </c>
      <c r="D13" s="43"/>
    </row>
    <row r="14" spans="1:4" ht="16.5" customHeight="1">
      <c r="A14" s="71" t="s">
        <v>144</v>
      </c>
      <c r="B14" s="43"/>
      <c r="C14" s="36" t="s">
        <v>150</v>
      </c>
      <c r="D14" s="43"/>
    </row>
    <row r="15" spans="1:4" ht="16.5" customHeight="1">
      <c r="A15" s="79"/>
      <c r="B15" s="43"/>
      <c r="C15" s="36" t="s">
        <v>151</v>
      </c>
      <c r="D15" s="43">
        <v>1223491.6000000001</v>
      </c>
    </row>
    <row r="16" spans="1:4" ht="16.5" customHeight="1">
      <c r="A16" s="79"/>
      <c r="B16" s="43"/>
      <c r="C16" s="36" t="s">
        <v>152</v>
      </c>
      <c r="D16" s="43">
        <v>597094</v>
      </c>
    </row>
    <row r="17" spans="1:4" ht="16.5" customHeight="1">
      <c r="A17" s="79"/>
      <c r="B17" s="43"/>
      <c r="C17" s="36" t="s">
        <v>153</v>
      </c>
      <c r="D17" s="43"/>
    </row>
    <row r="18" spans="1:4" ht="16.5" customHeight="1">
      <c r="A18" s="79"/>
      <c r="B18" s="43"/>
      <c r="C18" s="36" t="s">
        <v>154</v>
      </c>
      <c r="D18" s="43"/>
    </row>
    <row r="19" spans="1:4" ht="16.5" customHeight="1">
      <c r="A19" s="79"/>
      <c r="B19" s="43"/>
      <c r="C19" s="36" t="s">
        <v>155</v>
      </c>
      <c r="D19" s="43">
        <v>4064912</v>
      </c>
    </row>
    <row r="20" spans="1:4" ht="16.5" customHeight="1">
      <c r="A20" s="79"/>
      <c r="B20" s="43"/>
      <c r="C20" s="36" t="s">
        <v>156</v>
      </c>
      <c r="D20" s="43"/>
    </row>
    <row r="21" spans="1:4" ht="16.5" customHeight="1">
      <c r="A21" s="79"/>
      <c r="B21" s="43"/>
      <c r="C21" s="36" t="s">
        <v>157</v>
      </c>
      <c r="D21" s="43"/>
    </row>
    <row r="22" spans="1:4" ht="16.5" customHeight="1">
      <c r="A22" s="79"/>
      <c r="B22" s="43"/>
      <c r="C22" s="36" t="s">
        <v>158</v>
      </c>
      <c r="D22" s="43"/>
    </row>
    <row r="23" spans="1:4" ht="16.5" customHeight="1">
      <c r="A23" s="79"/>
      <c r="B23" s="43"/>
      <c r="C23" s="36" t="s">
        <v>159</v>
      </c>
      <c r="D23" s="43"/>
    </row>
    <row r="24" spans="1:4" ht="16.5" customHeight="1">
      <c r="A24" s="79"/>
      <c r="B24" s="43"/>
      <c r="C24" s="36" t="s">
        <v>160</v>
      </c>
      <c r="D24" s="43"/>
    </row>
    <row r="25" spans="1:4" ht="16.5" customHeight="1">
      <c r="A25" s="79"/>
      <c r="B25" s="43"/>
      <c r="C25" s="36" t="s">
        <v>161</v>
      </c>
      <c r="D25" s="43"/>
    </row>
    <row r="26" spans="1:4" ht="16.5" customHeight="1">
      <c r="A26" s="79"/>
      <c r="B26" s="43"/>
      <c r="C26" s="36" t="s">
        <v>162</v>
      </c>
      <c r="D26" s="43">
        <v>438780</v>
      </c>
    </row>
    <row r="27" spans="1:4" ht="16.5" customHeight="1">
      <c r="A27" s="79"/>
      <c r="B27" s="43"/>
      <c r="C27" s="36" t="s">
        <v>163</v>
      </c>
      <c r="D27" s="43"/>
    </row>
    <row r="28" spans="1:4" ht="16.5" customHeight="1">
      <c r="A28" s="79"/>
      <c r="B28" s="43"/>
      <c r="C28" s="36" t="s">
        <v>164</v>
      </c>
      <c r="D28" s="43"/>
    </row>
    <row r="29" spans="1:4" ht="16.5" customHeight="1">
      <c r="A29" s="79"/>
      <c r="B29" s="43"/>
      <c r="C29" s="36" t="s">
        <v>165</v>
      </c>
      <c r="D29" s="43"/>
    </row>
    <row r="30" spans="1:4" ht="16.5" customHeight="1">
      <c r="A30" s="79"/>
      <c r="B30" s="43"/>
      <c r="C30" s="36" t="s">
        <v>166</v>
      </c>
      <c r="D30" s="43"/>
    </row>
    <row r="31" spans="1:4" ht="16.5" customHeight="1">
      <c r="A31" s="79"/>
      <c r="B31" s="43"/>
      <c r="C31" s="36" t="s">
        <v>167</v>
      </c>
      <c r="D31" s="43"/>
    </row>
    <row r="32" spans="1:4" ht="16.5" customHeight="1">
      <c r="A32" s="79"/>
      <c r="B32" s="43"/>
      <c r="C32" s="71" t="s">
        <v>168</v>
      </c>
      <c r="D32" s="43"/>
    </row>
    <row r="33" spans="1:4" ht="16.5" customHeight="1">
      <c r="A33" s="79"/>
      <c r="B33" s="43"/>
      <c r="C33" s="71" t="s">
        <v>169</v>
      </c>
      <c r="D33" s="43"/>
    </row>
    <row r="34" spans="1:4" ht="16.5" customHeight="1">
      <c r="A34" s="79"/>
      <c r="B34" s="43"/>
      <c r="C34" s="16" t="s">
        <v>170</v>
      </c>
      <c r="D34" s="43"/>
    </row>
    <row r="35" spans="1:4" ht="15" customHeight="1">
      <c r="A35" s="80" t="s">
        <v>49</v>
      </c>
      <c r="B35" s="81">
        <v>6324277.5999999996</v>
      </c>
      <c r="C35" s="80" t="s">
        <v>50</v>
      </c>
      <c r="D35" s="81">
        <v>6324277.5999999996</v>
      </c>
    </row>
  </sheetData>
  <mergeCells count="4">
    <mergeCell ref="A3:D3"/>
    <mergeCell ref="A4:B4"/>
    <mergeCell ref="A5:B5"/>
    <mergeCell ref="C5:D5"/>
  </mergeCells>
  <phoneticPr fontId="18" type="noConversion"/>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Right="0"/>
    <pageSetUpPr fitToPage="1"/>
  </sheetPr>
  <dimension ref="A1:G27"/>
  <sheetViews>
    <sheetView showZeros="0" workbookViewId="0">
      <pane ySplit="1" topLeftCell="A11" activePane="bottomLeft" state="frozen"/>
      <selection pane="bottomLeft" activeCell="A3" sqref="A3:G3"/>
    </sheetView>
  </sheetViews>
  <sheetFormatPr defaultColWidth="9.125" defaultRowHeight="14.25" customHeight="1"/>
  <cols>
    <col min="1" max="1" width="20.125" customWidth="1"/>
    <col min="2" max="2" width="44" customWidth="1"/>
    <col min="3" max="7" width="24.125" customWidth="1"/>
  </cols>
  <sheetData>
    <row r="1" spans="1:7" ht="14.25" customHeight="1">
      <c r="A1" s="1"/>
      <c r="B1" s="1"/>
      <c r="C1" s="1"/>
      <c r="D1" s="1"/>
      <c r="E1" s="1"/>
      <c r="F1" s="1"/>
      <c r="G1" s="1"/>
    </row>
    <row r="2" spans="1:7" ht="14.25" customHeight="1">
      <c r="D2" s="67"/>
      <c r="F2" s="38"/>
      <c r="G2" s="90" t="s">
        <v>387</v>
      </c>
    </row>
    <row r="3" spans="1:7" ht="41.25" customHeight="1">
      <c r="A3" s="155" t="str">
        <f>"2025"&amp;"年一般公共预算支出预算表（按功能科目分类）"</f>
        <v>2025年一般公共预算支出预算表（按功能科目分类）</v>
      </c>
      <c r="B3" s="155"/>
      <c r="C3" s="155"/>
      <c r="D3" s="155"/>
      <c r="E3" s="155"/>
      <c r="F3" s="155"/>
      <c r="G3" s="155"/>
    </row>
    <row r="4" spans="1:7" ht="18" customHeight="1">
      <c r="A4" s="4" t="str">
        <f>"单位名称："&amp;"昆明市东川区农业技术推广中心"</f>
        <v>单位名称：昆明市东川区农业技术推广中心</v>
      </c>
      <c r="F4" s="62"/>
      <c r="G4" s="68" t="s">
        <v>0</v>
      </c>
    </row>
    <row r="5" spans="1:7" ht="20.25" customHeight="1">
      <c r="A5" s="156" t="s">
        <v>171</v>
      </c>
      <c r="B5" s="157"/>
      <c r="C5" s="163" t="s">
        <v>53</v>
      </c>
      <c r="D5" s="158" t="s">
        <v>72</v>
      </c>
      <c r="E5" s="159"/>
      <c r="F5" s="160"/>
      <c r="G5" s="165" t="s">
        <v>73</v>
      </c>
    </row>
    <row r="6" spans="1:7" ht="20.25" customHeight="1">
      <c r="A6" s="75" t="s">
        <v>69</v>
      </c>
      <c r="B6" s="75" t="s">
        <v>70</v>
      </c>
      <c r="C6" s="164"/>
      <c r="D6" s="64" t="s">
        <v>55</v>
      </c>
      <c r="E6" s="64" t="s">
        <v>172</v>
      </c>
      <c r="F6" s="64" t="s">
        <v>173</v>
      </c>
      <c r="G6" s="166"/>
    </row>
    <row r="7" spans="1:7" ht="15" customHeight="1">
      <c r="A7" s="32" t="s">
        <v>79</v>
      </c>
      <c r="B7" s="32" t="s">
        <v>80</v>
      </c>
      <c r="C7" s="32" t="s">
        <v>81</v>
      </c>
      <c r="D7" s="32" t="s">
        <v>82</v>
      </c>
      <c r="E7" s="32" t="s">
        <v>83</v>
      </c>
      <c r="F7" s="32" t="s">
        <v>84</v>
      </c>
      <c r="G7" s="32" t="s">
        <v>85</v>
      </c>
    </row>
    <row r="8" spans="1:7" ht="18" customHeight="1">
      <c r="A8" s="16" t="s">
        <v>100</v>
      </c>
      <c r="B8" s="16" t="s">
        <v>101</v>
      </c>
      <c r="C8" s="43">
        <v>1223491.6000000001</v>
      </c>
      <c r="D8" s="43">
        <v>1223491.6000000001</v>
      </c>
      <c r="E8" s="43">
        <v>1209091.6000000001</v>
      </c>
      <c r="F8" s="43">
        <v>14400</v>
      </c>
      <c r="G8" s="43"/>
    </row>
    <row r="9" spans="1:7" ht="18" customHeight="1">
      <c r="A9" s="66" t="s">
        <v>102</v>
      </c>
      <c r="B9" s="66" t="s">
        <v>103</v>
      </c>
      <c r="C9" s="43">
        <v>1170151</v>
      </c>
      <c r="D9" s="43">
        <v>1170151</v>
      </c>
      <c r="E9" s="43">
        <v>1155751</v>
      </c>
      <c r="F9" s="43">
        <v>14400</v>
      </c>
      <c r="G9" s="43"/>
    </row>
    <row r="10" spans="1:7" ht="18" customHeight="1">
      <c r="A10" s="76" t="s">
        <v>104</v>
      </c>
      <c r="B10" s="76" t="s">
        <v>105</v>
      </c>
      <c r="C10" s="43">
        <v>386400</v>
      </c>
      <c r="D10" s="43">
        <v>386400</v>
      </c>
      <c r="E10" s="43">
        <v>372000</v>
      </c>
      <c r="F10" s="43">
        <v>14400</v>
      </c>
      <c r="G10" s="43"/>
    </row>
    <row r="11" spans="1:7" ht="18" customHeight="1">
      <c r="A11" s="76" t="s">
        <v>106</v>
      </c>
      <c r="B11" s="76" t="s">
        <v>107</v>
      </c>
      <c r="C11" s="43">
        <v>554390</v>
      </c>
      <c r="D11" s="43">
        <v>554390</v>
      </c>
      <c r="E11" s="43">
        <v>554390</v>
      </c>
      <c r="F11" s="43"/>
      <c r="G11" s="43"/>
    </row>
    <row r="12" spans="1:7" ht="18" customHeight="1">
      <c r="A12" s="76" t="s">
        <v>108</v>
      </c>
      <c r="B12" s="76" t="s">
        <v>109</v>
      </c>
      <c r="C12" s="43">
        <v>229361</v>
      </c>
      <c r="D12" s="43">
        <v>229361</v>
      </c>
      <c r="E12" s="43">
        <v>229361</v>
      </c>
      <c r="F12" s="43"/>
      <c r="G12" s="43"/>
    </row>
    <row r="13" spans="1:7" ht="18" customHeight="1">
      <c r="A13" s="66" t="s">
        <v>110</v>
      </c>
      <c r="B13" s="66" t="s">
        <v>111</v>
      </c>
      <c r="C13" s="43">
        <v>53340.6</v>
      </c>
      <c r="D13" s="43">
        <v>53340.6</v>
      </c>
      <c r="E13" s="43">
        <v>53340.6</v>
      </c>
      <c r="F13" s="43"/>
      <c r="G13" s="43"/>
    </row>
    <row r="14" spans="1:7" ht="18" customHeight="1">
      <c r="A14" s="76" t="s">
        <v>112</v>
      </c>
      <c r="B14" s="76" t="s">
        <v>113</v>
      </c>
      <c r="C14" s="43">
        <v>11520.6</v>
      </c>
      <c r="D14" s="43">
        <v>11520.6</v>
      </c>
      <c r="E14" s="43">
        <v>11520.6</v>
      </c>
      <c r="F14" s="43"/>
      <c r="G14" s="43"/>
    </row>
    <row r="15" spans="1:7" ht="18" customHeight="1">
      <c r="A15" s="76" t="s">
        <v>114</v>
      </c>
      <c r="B15" s="76" t="s">
        <v>115</v>
      </c>
      <c r="C15" s="43">
        <v>41820</v>
      </c>
      <c r="D15" s="43">
        <v>41820</v>
      </c>
      <c r="E15" s="43">
        <v>41820</v>
      </c>
      <c r="F15" s="43"/>
      <c r="G15" s="43"/>
    </row>
    <row r="16" spans="1:7" ht="18" customHeight="1">
      <c r="A16" s="16" t="s">
        <v>116</v>
      </c>
      <c r="B16" s="16" t="s">
        <v>117</v>
      </c>
      <c r="C16" s="43">
        <v>597094</v>
      </c>
      <c r="D16" s="43">
        <v>597094</v>
      </c>
      <c r="E16" s="43">
        <v>597094</v>
      </c>
      <c r="F16" s="43"/>
      <c r="G16" s="43"/>
    </row>
    <row r="17" spans="1:7" ht="18" customHeight="1">
      <c r="A17" s="66" t="s">
        <v>118</v>
      </c>
      <c r="B17" s="66" t="s">
        <v>119</v>
      </c>
      <c r="C17" s="43">
        <v>597094</v>
      </c>
      <c r="D17" s="43">
        <v>597094</v>
      </c>
      <c r="E17" s="43">
        <v>597094</v>
      </c>
      <c r="F17" s="43"/>
      <c r="G17" s="43"/>
    </row>
    <row r="18" spans="1:7" ht="18" customHeight="1">
      <c r="A18" s="76" t="s">
        <v>120</v>
      </c>
      <c r="B18" s="76" t="s">
        <v>121</v>
      </c>
      <c r="C18" s="43">
        <v>313672</v>
      </c>
      <c r="D18" s="43">
        <v>313672</v>
      </c>
      <c r="E18" s="43">
        <v>313672</v>
      </c>
      <c r="F18" s="43"/>
      <c r="G18" s="43"/>
    </row>
    <row r="19" spans="1:7" ht="18" customHeight="1">
      <c r="A19" s="76" t="s">
        <v>122</v>
      </c>
      <c r="B19" s="76" t="s">
        <v>123</v>
      </c>
      <c r="C19" s="43">
        <v>276979</v>
      </c>
      <c r="D19" s="43">
        <v>276979</v>
      </c>
      <c r="E19" s="43">
        <v>276979</v>
      </c>
      <c r="F19" s="43"/>
      <c r="G19" s="43"/>
    </row>
    <row r="20" spans="1:7" ht="18" customHeight="1">
      <c r="A20" s="76" t="s">
        <v>124</v>
      </c>
      <c r="B20" s="76" t="s">
        <v>125</v>
      </c>
      <c r="C20" s="43">
        <v>6443</v>
      </c>
      <c r="D20" s="43">
        <v>6443</v>
      </c>
      <c r="E20" s="43">
        <v>6443</v>
      </c>
      <c r="F20" s="43"/>
      <c r="G20" s="43"/>
    </row>
    <row r="21" spans="1:7" ht="18" customHeight="1">
      <c r="A21" s="16" t="s">
        <v>126</v>
      </c>
      <c r="B21" s="16" t="s">
        <v>127</v>
      </c>
      <c r="C21" s="43">
        <v>4064912</v>
      </c>
      <c r="D21" s="43">
        <v>4064912</v>
      </c>
      <c r="E21" s="43">
        <v>3836012</v>
      </c>
      <c r="F21" s="43">
        <v>228900</v>
      </c>
      <c r="G21" s="43"/>
    </row>
    <row r="22" spans="1:7" ht="18" customHeight="1">
      <c r="A22" s="66" t="s">
        <v>128</v>
      </c>
      <c r="B22" s="66" t="s">
        <v>129</v>
      </c>
      <c r="C22" s="43">
        <v>4064912</v>
      </c>
      <c r="D22" s="43">
        <v>4064912</v>
      </c>
      <c r="E22" s="43">
        <v>3836012</v>
      </c>
      <c r="F22" s="43">
        <v>228900</v>
      </c>
      <c r="G22" s="43"/>
    </row>
    <row r="23" spans="1:7" ht="18" customHeight="1">
      <c r="A23" s="76" t="s">
        <v>130</v>
      </c>
      <c r="B23" s="76" t="s">
        <v>131</v>
      </c>
      <c r="C23" s="43">
        <v>4064912</v>
      </c>
      <c r="D23" s="43">
        <v>4064912</v>
      </c>
      <c r="E23" s="43">
        <v>3836012</v>
      </c>
      <c r="F23" s="43">
        <v>228900</v>
      </c>
      <c r="G23" s="43"/>
    </row>
    <row r="24" spans="1:7" ht="18" customHeight="1">
      <c r="A24" s="16" t="s">
        <v>132</v>
      </c>
      <c r="B24" s="16" t="s">
        <v>133</v>
      </c>
      <c r="C24" s="43">
        <v>438780</v>
      </c>
      <c r="D24" s="43">
        <v>438780</v>
      </c>
      <c r="E24" s="43">
        <v>438780</v>
      </c>
      <c r="F24" s="43"/>
      <c r="G24" s="43"/>
    </row>
    <row r="25" spans="1:7" ht="18" customHeight="1">
      <c r="A25" s="66" t="s">
        <v>134</v>
      </c>
      <c r="B25" s="66" t="s">
        <v>135</v>
      </c>
      <c r="C25" s="43">
        <v>438780</v>
      </c>
      <c r="D25" s="43">
        <v>438780</v>
      </c>
      <c r="E25" s="43">
        <v>438780</v>
      </c>
      <c r="F25" s="43"/>
      <c r="G25" s="43"/>
    </row>
    <row r="26" spans="1:7" ht="18" customHeight="1">
      <c r="A26" s="76" t="s">
        <v>136</v>
      </c>
      <c r="B26" s="76" t="s">
        <v>137</v>
      </c>
      <c r="C26" s="43">
        <v>438780</v>
      </c>
      <c r="D26" s="43">
        <v>438780</v>
      </c>
      <c r="E26" s="43">
        <v>438780</v>
      </c>
      <c r="F26" s="43"/>
      <c r="G26" s="43"/>
    </row>
    <row r="27" spans="1:7" ht="18" customHeight="1">
      <c r="A27" s="161" t="s">
        <v>174</v>
      </c>
      <c r="B27" s="162" t="s">
        <v>174</v>
      </c>
      <c r="C27" s="43">
        <v>6324277.5999999996</v>
      </c>
      <c r="D27" s="43">
        <v>6324277.5999999996</v>
      </c>
      <c r="E27" s="43">
        <v>6080977.5999999996</v>
      </c>
      <c r="F27" s="43">
        <v>243300</v>
      </c>
      <c r="G27" s="43"/>
    </row>
  </sheetData>
  <mergeCells count="6">
    <mergeCell ref="A3:G3"/>
    <mergeCell ref="A5:B5"/>
    <mergeCell ref="D5:F5"/>
    <mergeCell ref="A27:B27"/>
    <mergeCell ref="C5:C6"/>
    <mergeCell ref="G5:G6"/>
  </mergeCells>
  <phoneticPr fontId="18" type="noConversion"/>
  <printOptions horizontalCentered="1"/>
  <pageMargins left="0.37" right="0.37" top="0.56000000000000005" bottom="0.56000000000000005" header="0.48" footer="0.48"/>
  <pageSetup paperSize="9" fitToHeight="10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Right="0"/>
    <pageSetUpPr fitToPage="1"/>
  </sheetPr>
  <dimension ref="A1:F8"/>
  <sheetViews>
    <sheetView showZeros="0" workbookViewId="0">
      <pane ySplit="1" topLeftCell="A2" activePane="bottomLeft" state="frozen"/>
      <selection pane="bottomLeft" activeCell="E21" sqref="E21"/>
    </sheetView>
  </sheetViews>
  <sheetFormatPr defaultColWidth="10.375" defaultRowHeight="14.25" customHeight="1"/>
  <cols>
    <col min="1" max="6" width="28.125" customWidth="1"/>
  </cols>
  <sheetData>
    <row r="1" spans="1:6" ht="14.25" customHeight="1">
      <c r="A1" s="1"/>
      <c r="B1" s="1"/>
      <c r="C1" s="1"/>
      <c r="D1" s="1"/>
      <c r="E1" s="1"/>
      <c r="F1" s="1"/>
    </row>
    <row r="2" spans="1:6" ht="14.25" customHeight="1">
      <c r="A2" s="22"/>
      <c r="B2" s="22"/>
      <c r="C2" s="22"/>
      <c r="D2" s="22"/>
      <c r="E2" s="21"/>
      <c r="F2" s="91" t="s">
        <v>388</v>
      </c>
    </row>
    <row r="3" spans="1:6" ht="41.25" customHeight="1">
      <c r="A3" s="167" t="str">
        <f>"2025"&amp;"年一般公共预算“三公”经费支出预算表"</f>
        <v>2025年一般公共预算“三公”经费支出预算表</v>
      </c>
      <c r="B3" s="168"/>
      <c r="C3" s="168"/>
      <c r="D3" s="168"/>
      <c r="E3" s="169"/>
      <c r="F3" s="168"/>
    </row>
    <row r="4" spans="1:6" ht="14.25" customHeight="1">
      <c r="A4" s="170" t="str">
        <f>"单位名称："&amp;"昆明市东川区农业技术推广中心"</f>
        <v>单位名称：昆明市东川区农业技术推广中心</v>
      </c>
      <c r="B4" s="171"/>
      <c r="D4" s="22"/>
      <c r="E4" s="21"/>
      <c r="F4" s="33" t="s">
        <v>0</v>
      </c>
    </row>
    <row r="5" spans="1:6" ht="27" customHeight="1">
      <c r="A5" s="172" t="s">
        <v>175</v>
      </c>
      <c r="B5" s="172" t="s">
        <v>176</v>
      </c>
      <c r="C5" s="132" t="s">
        <v>177</v>
      </c>
      <c r="D5" s="172"/>
      <c r="E5" s="173"/>
      <c r="F5" s="172" t="s">
        <v>178</v>
      </c>
    </row>
    <row r="6" spans="1:6" ht="28.5" customHeight="1">
      <c r="A6" s="174"/>
      <c r="B6" s="175"/>
      <c r="C6" s="24" t="s">
        <v>55</v>
      </c>
      <c r="D6" s="24" t="s">
        <v>179</v>
      </c>
      <c r="E6" s="24" t="s">
        <v>180</v>
      </c>
      <c r="F6" s="176"/>
    </row>
    <row r="7" spans="1:6" ht="24.95" customHeight="1">
      <c r="A7" s="28" t="s">
        <v>79</v>
      </c>
      <c r="B7" s="28" t="s">
        <v>80</v>
      </c>
      <c r="C7" s="28" t="s">
        <v>81</v>
      </c>
      <c r="D7" s="28" t="s">
        <v>82</v>
      </c>
      <c r="E7" s="28" t="s">
        <v>83</v>
      </c>
      <c r="F7" s="28" t="s">
        <v>84</v>
      </c>
    </row>
    <row r="8" spans="1:6" ht="24.95" customHeight="1">
      <c r="A8" s="43">
        <v>42000</v>
      </c>
      <c r="B8" s="43"/>
      <c r="C8" s="43">
        <v>36000</v>
      </c>
      <c r="D8" s="43"/>
      <c r="E8" s="43">
        <v>36000</v>
      </c>
      <c r="F8" s="43">
        <v>6000</v>
      </c>
    </row>
  </sheetData>
  <mergeCells count="6">
    <mergeCell ref="A3:F3"/>
    <mergeCell ref="A4:B4"/>
    <mergeCell ref="C5:E5"/>
    <mergeCell ref="A5:A6"/>
    <mergeCell ref="B5:B6"/>
    <mergeCell ref="F5:F6"/>
  </mergeCells>
  <phoneticPr fontId="18" type="noConversion"/>
  <pageMargins left="0.67" right="0.67" top="0.72" bottom="0.72" header="0.28000000000000003" footer="0.28000000000000003"/>
  <pageSetup paperSize="9" fitToWidth="0" fitToHeight="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Right="0"/>
    <pageSetUpPr fitToPage="1"/>
  </sheetPr>
  <dimension ref="A1:Y44"/>
  <sheetViews>
    <sheetView showZeros="0" workbookViewId="0">
      <pane ySplit="1" topLeftCell="A8" activePane="bottomLeft" state="frozen"/>
      <selection pane="bottomLeft" activeCell="S15" sqref="S15"/>
    </sheetView>
  </sheetViews>
  <sheetFormatPr defaultColWidth="9.125" defaultRowHeight="14.25" customHeight="1"/>
  <cols>
    <col min="1" max="2" width="32.875" customWidth="1"/>
    <col min="3" max="3" width="20.75" customWidth="1"/>
    <col min="4" max="4" width="31.25" customWidth="1"/>
    <col min="5" max="5" width="10.125" customWidth="1"/>
    <col min="6" max="6" width="17.625" customWidth="1"/>
    <col min="7" max="7" width="10.25" customWidth="1"/>
    <col min="8" max="8" width="23" customWidth="1"/>
    <col min="9" max="25" width="18.75" customWidth="1"/>
  </cols>
  <sheetData>
    <row r="1" spans="1:25" ht="14.25" customHeight="1">
      <c r="A1" s="1"/>
      <c r="B1" s="1"/>
      <c r="C1" s="1"/>
      <c r="D1" s="1"/>
      <c r="E1" s="1"/>
      <c r="F1" s="1"/>
      <c r="G1" s="1"/>
      <c r="H1" s="1"/>
      <c r="I1" s="1"/>
      <c r="J1" s="1"/>
      <c r="K1" s="1"/>
      <c r="L1" s="1"/>
      <c r="M1" s="1"/>
      <c r="N1" s="1"/>
      <c r="O1" s="1"/>
      <c r="P1" s="1"/>
      <c r="Q1" s="1"/>
      <c r="R1" s="1"/>
      <c r="S1" s="1"/>
      <c r="T1" s="1"/>
      <c r="U1" s="1"/>
      <c r="V1" s="1"/>
      <c r="W1" s="1"/>
      <c r="X1" s="1"/>
      <c r="Y1" s="1"/>
    </row>
    <row r="2" spans="1:25" ht="13.5" customHeight="1">
      <c r="B2" s="67"/>
      <c r="C2" s="69"/>
      <c r="E2" s="70"/>
      <c r="F2" s="70"/>
      <c r="G2" s="70"/>
      <c r="H2" s="70"/>
      <c r="I2" s="45"/>
      <c r="J2" s="45"/>
      <c r="K2" s="45"/>
      <c r="L2" s="45"/>
      <c r="M2" s="45"/>
      <c r="N2" s="45"/>
      <c r="O2" s="45"/>
      <c r="S2" s="45"/>
      <c r="W2" s="69"/>
      <c r="Y2" s="92" t="s">
        <v>389</v>
      </c>
    </row>
    <row r="3" spans="1:25" ht="45.75" customHeight="1">
      <c r="A3" s="177" t="str">
        <f>"2025"&amp;"年部门基本支出预算表"</f>
        <v>2025年部门基本支出预算表</v>
      </c>
      <c r="B3" s="178"/>
      <c r="C3" s="177"/>
      <c r="D3" s="177"/>
      <c r="E3" s="177"/>
      <c r="F3" s="177"/>
      <c r="G3" s="177"/>
      <c r="H3" s="177"/>
      <c r="I3" s="177"/>
      <c r="J3" s="177"/>
      <c r="K3" s="177"/>
      <c r="L3" s="177"/>
      <c r="M3" s="177"/>
      <c r="N3" s="177"/>
      <c r="O3" s="177"/>
      <c r="P3" s="178"/>
      <c r="Q3" s="178"/>
      <c r="R3" s="178"/>
      <c r="S3" s="177"/>
      <c r="T3" s="177"/>
      <c r="U3" s="177"/>
      <c r="V3" s="177"/>
      <c r="W3" s="177"/>
      <c r="X3" s="177"/>
      <c r="Y3" s="177"/>
    </row>
    <row r="4" spans="1:25" ht="18.75" customHeight="1">
      <c r="A4" s="179" t="str">
        <f>"单位名称："&amp;"昆明市东川区农业技术推广中心"</f>
        <v>单位名称：昆明市东川区农业技术推广中心</v>
      </c>
      <c r="B4" s="180"/>
      <c r="C4" s="181"/>
      <c r="D4" s="181"/>
      <c r="E4" s="181"/>
      <c r="F4" s="181"/>
      <c r="G4" s="181"/>
      <c r="H4" s="181"/>
      <c r="I4" s="46"/>
      <c r="J4" s="46"/>
      <c r="K4" s="46"/>
      <c r="L4" s="46"/>
      <c r="M4" s="46"/>
      <c r="N4" s="46"/>
      <c r="O4" s="46"/>
      <c r="P4" s="5"/>
      <c r="Q4" s="5"/>
      <c r="R4" s="5"/>
      <c r="S4" s="46"/>
      <c r="W4" s="69"/>
      <c r="Y4" s="3" t="s">
        <v>0</v>
      </c>
    </row>
    <row r="5" spans="1:25" ht="18" customHeight="1">
      <c r="A5" s="188" t="s">
        <v>181</v>
      </c>
      <c r="B5" s="188" t="s">
        <v>182</v>
      </c>
      <c r="C5" s="188" t="s">
        <v>183</v>
      </c>
      <c r="D5" s="188" t="s">
        <v>184</v>
      </c>
      <c r="E5" s="188" t="s">
        <v>185</v>
      </c>
      <c r="F5" s="188" t="s">
        <v>186</v>
      </c>
      <c r="G5" s="188" t="s">
        <v>187</v>
      </c>
      <c r="H5" s="188" t="s">
        <v>188</v>
      </c>
      <c r="I5" s="158" t="s">
        <v>189</v>
      </c>
      <c r="J5" s="182" t="s">
        <v>189</v>
      </c>
      <c r="K5" s="182"/>
      <c r="L5" s="182"/>
      <c r="M5" s="182"/>
      <c r="N5" s="182"/>
      <c r="O5" s="182"/>
      <c r="P5" s="159"/>
      <c r="Q5" s="159"/>
      <c r="R5" s="159"/>
      <c r="S5" s="183" t="s">
        <v>59</v>
      </c>
      <c r="T5" s="182" t="s">
        <v>60</v>
      </c>
      <c r="U5" s="182"/>
      <c r="V5" s="182"/>
      <c r="W5" s="182"/>
      <c r="X5" s="182"/>
      <c r="Y5" s="184"/>
    </row>
    <row r="6" spans="1:25" ht="18" customHeight="1">
      <c r="A6" s="193"/>
      <c r="B6" s="194"/>
      <c r="C6" s="196"/>
      <c r="D6" s="193"/>
      <c r="E6" s="193"/>
      <c r="F6" s="193"/>
      <c r="G6" s="193"/>
      <c r="H6" s="193"/>
      <c r="I6" s="163" t="s">
        <v>190</v>
      </c>
      <c r="J6" s="158" t="s">
        <v>56</v>
      </c>
      <c r="K6" s="182"/>
      <c r="L6" s="182"/>
      <c r="M6" s="182"/>
      <c r="N6" s="182"/>
      <c r="O6" s="184"/>
      <c r="P6" s="185" t="s">
        <v>191</v>
      </c>
      <c r="Q6" s="159"/>
      <c r="R6" s="160"/>
      <c r="S6" s="188" t="s">
        <v>59</v>
      </c>
      <c r="T6" s="158" t="s">
        <v>60</v>
      </c>
      <c r="U6" s="183" t="s">
        <v>62</v>
      </c>
      <c r="V6" s="182" t="s">
        <v>60</v>
      </c>
      <c r="W6" s="183" t="s">
        <v>64</v>
      </c>
      <c r="X6" s="183" t="s">
        <v>65</v>
      </c>
      <c r="Y6" s="186" t="s">
        <v>66</v>
      </c>
    </row>
    <row r="7" spans="1:25" ht="19.5" customHeight="1">
      <c r="A7" s="194"/>
      <c r="B7" s="194"/>
      <c r="C7" s="194"/>
      <c r="D7" s="194"/>
      <c r="E7" s="194"/>
      <c r="F7" s="194"/>
      <c r="G7" s="194"/>
      <c r="H7" s="194"/>
      <c r="I7" s="194"/>
      <c r="J7" s="187" t="s">
        <v>192</v>
      </c>
      <c r="K7" s="188"/>
      <c r="L7" s="188" t="s">
        <v>193</v>
      </c>
      <c r="M7" s="188" t="s">
        <v>194</v>
      </c>
      <c r="N7" s="188" t="s">
        <v>195</v>
      </c>
      <c r="O7" s="188" t="s">
        <v>196</v>
      </c>
      <c r="P7" s="188" t="s">
        <v>56</v>
      </c>
      <c r="Q7" s="188" t="s">
        <v>57</v>
      </c>
      <c r="R7" s="188" t="s">
        <v>58</v>
      </c>
      <c r="S7" s="194"/>
      <c r="T7" s="188" t="s">
        <v>55</v>
      </c>
      <c r="U7" s="188" t="s">
        <v>62</v>
      </c>
      <c r="V7" s="188" t="s">
        <v>197</v>
      </c>
      <c r="W7" s="188" t="s">
        <v>64</v>
      </c>
      <c r="X7" s="188" t="s">
        <v>65</v>
      </c>
      <c r="Y7" s="188" t="s">
        <v>66</v>
      </c>
    </row>
    <row r="8" spans="1:25" ht="37.5" customHeight="1">
      <c r="A8" s="195"/>
      <c r="B8" s="164"/>
      <c r="C8" s="195"/>
      <c r="D8" s="195"/>
      <c r="E8" s="195"/>
      <c r="F8" s="195"/>
      <c r="G8" s="195"/>
      <c r="H8" s="195"/>
      <c r="I8" s="195"/>
      <c r="J8" s="72" t="s">
        <v>55</v>
      </c>
      <c r="K8" s="73" t="s">
        <v>198</v>
      </c>
      <c r="L8" s="197" t="s">
        <v>199</v>
      </c>
      <c r="M8" s="197" t="s">
        <v>194</v>
      </c>
      <c r="N8" s="197" t="s">
        <v>195</v>
      </c>
      <c r="O8" s="197" t="s">
        <v>196</v>
      </c>
      <c r="P8" s="197" t="s">
        <v>194</v>
      </c>
      <c r="Q8" s="197" t="s">
        <v>195</v>
      </c>
      <c r="R8" s="197" t="s">
        <v>196</v>
      </c>
      <c r="S8" s="197" t="s">
        <v>59</v>
      </c>
      <c r="T8" s="197" t="s">
        <v>55</v>
      </c>
      <c r="U8" s="197" t="s">
        <v>62</v>
      </c>
      <c r="V8" s="197" t="s">
        <v>197</v>
      </c>
      <c r="W8" s="197" t="s">
        <v>64</v>
      </c>
      <c r="X8" s="197" t="s">
        <v>65</v>
      </c>
      <c r="Y8" s="197" t="s">
        <v>66</v>
      </c>
    </row>
    <row r="9" spans="1:25" ht="14.25" customHeight="1">
      <c r="A9" s="19">
        <v>1</v>
      </c>
      <c r="B9" s="19">
        <v>2</v>
      </c>
      <c r="C9" s="19">
        <v>3</v>
      </c>
      <c r="D9" s="19">
        <v>4</v>
      </c>
      <c r="E9" s="19">
        <v>5</v>
      </c>
      <c r="F9" s="19">
        <v>6</v>
      </c>
      <c r="G9" s="19">
        <v>7</v>
      </c>
      <c r="H9" s="19">
        <v>8</v>
      </c>
      <c r="I9" s="19">
        <v>9</v>
      </c>
      <c r="J9" s="19">
        <v>10</v>
      </c>
      <c r="K9" s="19">
        <v>11</v>
      </c>
      <c r="L9" s="19">
        <v>12</v>
      </c>
      <c r="M9" s="19">
        <v>13</v>
      </c>
      <c r="N9" s="19">
        <v>14</v>
      </c>
      <c r="O9" s="19">
        <v>15</v>
      </c>
      <c r="P9" s="19">
        <v>16</v>
      </c>
      <c r="Q9" s="19">
        <v>17</v>
      </c>
      <c r="R9" s="19">
        <v>18</v>
      </c>
      <c r="S9" s="19">
        <v>19</v>
      </c>
      <c r="T9" s="19">
        <v>20</v>
      </c>
      <c r="U9" s="19">
        <v>21</v>
      </c>
      <c r="V9" s="19">
        <v>22</v>
      </c>
      <c r="W9" s="19">
        <v>23</v>
      </c>
      <c r="X9" s="19">
        <v>24</v>
      </c>
      <c r="Y9" s="19">
        <v>25</v>
      </c>
    </row>
    <row r="10" spans="1:25" ht="20.25" customHeight="1">
      <c r="A10" s="71" t="s">
        <v>200</v>
      </c>
      <c r="B10" s="71" t="s">
        <v>68</v>
      </c>
      <c r="C10" s="71" t="s">
        <v>201</v>
      </c>
      <c r="D10" s="71" t="s">
        <v>202</v>
      </c>
      <c r="E10" s="71" t="s">
        <v>130</v>
      </c>
      <c r="F10" s="71" t="s">
        <v>131</v>
      </c>
      <c r="G10" s="71" t="s">
        <v>203</v>
      </c>
      <c r="H10" s="71" t="s">
        <v>204</v>
      </c>
      <c r="I10" s="43">
        <v>1601052</v>
      </c>
      <c r="J10" s="43">
        <v>1601052</v>
      </c>
      <c r="K10" s="43"/>
      <c r="L10" s="43"/>
      <c r="M10" s="43"/>
      <c r="N10" s="43">
        <v>1601052</v>
      </c>
      <c r="O10" s="43"/>
      <c r="P10" s="43"/>
      <c r="Q10" s="43"/>
      <c r="R10" s="43"/>
      <c r="S10" s="43"/>
      <c r="T10" s="43"/>
      <c r="U10" s="43"/>
      <c r="V10" s="43"/>
      <c r="W10" s="43"/>
      <c r="X10" s="43"/>
      <c r="Y10" s="43"/>
    </row>
    <row r="11" spans="1:25" ht="20.25" customHeight="1">
      <c r="A11" s="71" t="s">
        <v>200</v>
      </c>
      <c r="B11" s="71" t="s">
        <v>68</v>
      </c>
      <c r="C11" s="71" t="s">
        <v>201</v>
      </c>
      <c r="D11" s="71" t="s">
        <v>202</v>
      </c>
      <c r="E11" s="71" t="s">
        <v>130</v>
      </c>
      <c r="F11" s="71" t="s">
        <v>131</v>
      </c>
      <c r="G11" s="71" t="s">
        <v>205</v>
      </c>
      <c r="H11" s="71" t="s">
        <v>206</v>
      </c>
      <c r="I11" s="43">
        <v>267612</v>
      </c>
      <c r="J11" s="43">
        <v>267612</v>
      </c>
      <c r="K11" s="74"/>
      <c r="L11" s="74"/>
      <c r="M11" s="74"/>
      <c r="N11" s="43">
        <v>267612</v>
      </c>
      <c r="O11" s="74"/>
      <c r="P11" s="43"/>
      <c r="Q11" s="43"/>
      <c r="R11" s="43"/>
      <c r="S11" s="43"/>
      <c r="T11" s="43"/>
      <c r="U11" s="43"/>
      <c r="V11" s="43"/>
      <c r="W11" s="43"/>
      <c r="X11" s="43"/>
      <c r="Y11" s="43"/>
    </row>
    <row r="12" spans="1:25" ht="20.25" customHeight="1">
      <c r="A12" s="71" t="s">
        <v>200</v>
      </c>
      <c r="B12" s="71" t="s">
        <v>68</v>
      </c>
      <c r="C12" s="71" t="s">
        <v>201</v>
      </c>
      <c r="D12" s="71" t="s">
        <v>202</v>
      </c>
      <c r="E12" s="71" t="s">
        <v>130</v>
      </c>
      <c r="F12" s="71" t="s">
        <v>131</v>
      </c>
      <c r="G12" s="71" t="s">
        <v>207</v>
      </c>
      <c r="H12" s="71" t="s">
        <v>208</v>
      </c>
      <c r="I12" s="43">
        <v>133421</v>
      </c>
      <c r="J12" s="43">
        <v>133421</v>
      </c>
      <c r="K12" s="74"/>
      <c r="L12" s="74"/>
      <c r="M12" s="74"/>
      <c r="N12" s="43">
        <v>133421</v>
      </c>
      <c r="O12" s="74"/>
      <c r="P12" s="43"/>
      <c r="Q12" s="43"/>
      <c r="R12" s="43"/>
      <c r="S12" s="43"/>
      <c r="T12" s="43"/>
      <c r="U12" s="43"/>
      <c r="V12" s="43"/>
      <c r="W12" s="43"/>
      <c r="X12" s="43"/>
      <c r="Y12" s="43"/>
    </row>
    <row r="13" spans="1:25" ht="20.25" customHeight="1">
      <c r="A13" s="71" t="s">
        <v>200</v>
      </c>
      <c r="B13" s="71" t="s">
        <v>68</v>
      </c>
      <c r="C13" s="71" t="s">
        <v>201</v>
      </c>
      <c r="D13" s="71" t="s">
        <v>202</v>
      </c>
      <c r="E13" s="71" t="s">
        <v>130</v>
      </c>
      <c r="F13" s="71" t="s">
        <v>131</v>
      </c>
      <c r="G13" s="71" t="s">
        <v>207</v>
      </c>
      <c r="H13" s="71" t="s">
        <v>208</v>
      </c>
      <c r="I13" s="43">
        <v>2200</v>
      </c>
      <c r="J13" s="43">
        <v>2200</v>
      </c>
      <c r="K13" s="74"/>
      <c r="L13" s="74"/>
      <c r="M13" s="74"/>
      <c r="N13" s="43">
        <v>2200</v>
      </c>
      <c r="O13" s="74"/>
      <c r="P13" s="43"/>
      <c r="Q13" s="43"/>
      <c r="R13" s="43"/>
      <c r="S13" s="43"/>
      <c r="T13" s="43"/>
      <c r="U13" s="43"/>
      <c r="V13" s="43"/>
      <c r="W13" s="43"/>
      <c r="X13" s="43"/>
      <c r="Y13" s="43"/>
    </row>
    <row r="14" spans="1:25" ht="20.25" customHeight="1">
      <c r="A14" s="71" t="s">
        <v>200</v>
      </c>
      <c r="B14" s="71" t="s">
        <v>68</v>
      </c>
      <c r="C14" s="71" t="s">
        <v>201</v>
      </c>
      <c r="D14" s="71" t="s">
        <v>202</v>
      </c>
      <c r="E14" s="71" t="s">
        <v>130</v>
      </c>
      <c r="F14" s="71" t="s">
        <v>131</v>
      </c>
      <c r="G14" s="71" t="s">
        <v>209</v>
      </c>
      <c r="H14" s="71" t="s">
        <v>210</v>
      </c>
      <c r="I14" s="43">
        <v>1226148</v>
      </c>
      <c r="J14" s="43">
        <v>1226148</v>
      </c>
      <c r="K14" s="74"/>
      <c r="L14" s="74"/>
      <c r="M14" s="74"/>
      <c r="N14" s="43">
        <v>1226148</v>
      </c>
      <c r="O14" s="74"/>
      <c r="P14" s="43"/>
      <c r="Q14" s="43"/>
      <c r="R14" s="43"/>
      <c r="S14" s="43"/>
      <c r="T14" s="43"/>
      <c r="U14" s="43"/>
      <c r="V14" s="43"/>
      <c r="W14" s="43"/>
      <c r="X14" s="43"/>
      <c r="Y14" s="43"/>
    </row>
    <row r="15" spans="1:25" ht="20.25" customHeight="1">
      <c r="A15" s="71" t="s">
        <v>200</v>
      </c>
      <c r="B15" s="71" t="s">
        <v>68</v>
      </c>
      <c r="C15" s="71" t="s">
        <v>201</v>
      </c>
      <c r="D15" s="71" t="s">
        <v>202</v>
      </c>
      <c r="E15" s="71" t="s">
        <v>130</v>
      </c>
      <c r="F15" s="71" t="s">
        <v>131</v>
      </c>
      <c r="G15" s="71" t="s">
        <v>209</v>
      </c>
      <c r="H15" s="71" t="s">
        <v>210</v>
      </c>
      <c r="I15" s="43">
        <v>323640</v>
      </c>
      <c r="J15" s="43">
        <v>323640</v>
      </c>
      <c r="K15" s="74"/>
      <c r="L15" s="74"/>
      <c r="M15" s="74"/>
      <c r="N15" s="43">
        <v>323640</v>
      </c>
      <c r="O15" s="74"/>
      <c r="P15" s="43"/>
      <c r="Q15" s="43"/>
      <c r="R15" s="43"/>
      <c r="S15" s="43"/>
      <c r="T15" s="43"/>
      <c r="U15" s="43"/>
      <c r="V15" s="43"/>
      <c r="W15" s="43"/>
      <c r="X15" s="43"/>
      <c r="Y15" s="43"/>
    </row>
    <row r="16" spans="1:25" ht="20.25" customHeight="1">
      <c r="A16" s="71" t="s">
        <v>200</v>
      </c>
      <c r="B16" s="71" t="s">
        <v>68</v>
      </c>
      <c r="C16" s="71" t="s">
        <v>201</v>
      </c>
      <c r="D16" s="71" t="s">
        <v>202</v>
      </c>
      <c r="E16" s="71" t="s">
        <v>130</v>
      </c>
      <c r="F16" s="71" t="s">
        <v>131</v>
      </c>
      <c r="G16" s="71" t="s">
        <v>209</v>
      </c>
      <c r="H16" s="71" t="s">
        <v>210</v>
      </c>
      <c r="I16" s="43">
        <v>7390</v>
      </c>
      <c r="J16" s="43">
        <v>7390</v>
      </c>
      <c r="K16" s="74"/>
      <c r="L16" s="74"/>
      <c r="M16" s="74"/>
      <c r="N16" s="43">
        <v>7390</v>
      </c>
      <c r="O16" s="74"/>
      <c r="P16" s="43"/>
      <c r="Q16" s="43"/>
      <c r="R16" s="43"/>
      <c r="S16" s="43"/>
      <c r="T16" s="43"/>
      <c r="U16" s="43"/>
      <c r="V16" s="43"/>
      <c r="W16" s="43"/>
      <c r="X16" s="43"/>
      <c r="Y16" s="43"/>
    </row>
    <row r="17" spans="1:25" ht="20.25" customHeight="1">
      <c r="A17" s="71" t="s">
        <v>200</v>
      </c>
      <c r="B17" s="71" t="s">
        <v>68</v>
      </c>
      <c r="C17" s="71" t="s">
        <v>211</v>
      </c>
      <c r="D17" s="71" t="s">
        <v>212</v>
      </c>
      <c r="E17" s="71" t="s">
        <v>106</v>
      </c>
      <c r="F17" s="71" t="s">
        <v>107</v>
      </c>
      <c r="G17" s="71" t="s">
        <v>213</v>
      </c>
      <c r="H17" s="71" t="s">
        <v>214</v>
      </c>
      <c r="I17" s="43">
        <v>554390</v>
      </c>
      <c r="J17" s="43">
        <v>554390</v>
      </c>
      <c r="K17" s="74"/>
      <c r="L17" s="74"/>
      <c r="M17" s="74"/>
      <c r="N17" s="43">
        <v>554390</v>
      </c>
      <c r="O17" s="74"/>
      <c r="P17" s="43"/>
      <c r="Q17" s="43"/>
      <c r="R17" s="43"/>
      <c r="S17" s="43"/>
      <c r="T17" s="43"/>
      <c r="U17" s="43"/>
      <c r="V17" s="43"/>
      <c r="W17" s="43"/>
      <c r="X17" s="43"/>
      <c r="Y17" s="43"/>
    </row>
    <row r="18" spans="1:25" ht="20.25" customHeight="1">
      <c r="A18" s="71" t="s">
        <v>200</v>
      </c>
      <c r="B18" s="71" t="s">
        <v>68</v>
      </c>
      <c r="C18" s="71" t="s">
        <v>211</v>
      </c>
      <c r="D18" s="71" t="s">
        <v>212</v>
      </c>
      <c r="E18" s="71" t="s">
        <v>108</v>
      </c>
      <c r="F18" s="71" t="s">
        <v>109</v>
      </c>
      <c r="G18" s="71" t="s">
        <v>215</v>
      </c>
      <c r="H18" s="71" t="s">
        <v>216</v>
      </c>
      <c r="I18" s="43">
        <v>229361</v>
      </c>
      <c r="J18" s="43">
        <v>229361</v>
      </c>
      <c r="K18" s="74"/>
      <c r="L18" s="74"/>
      <c r="M18" s="74"/>
      <c r="N18" s="43">
        <v>229361</v>
      </c>
      <c r="O18" s="74"/>
      <c r="P18" s="43"/>
      <c r="Q18" s="43"/>
      <c r="R18" s="43"/>
      <c r="S18" s="43"/>
      <c r="T18" s="43"/>
      <c r="U18" s="43"/>
      <c r="V18" s="43"/>
      <c r="W18" s="43"/>
      <c r="X18" s="43"/>
      <c r="Y18" s="43"/>
    </row>
    <row r="19" spans="1:25" ht="20.25" customHeight="1">
      <c r="A19" s="71" t="s">
        <v>200</v>
      </c>
      <c r="B19" s="71" t="s">
        <v>68</v>
      </c>
      <c r="C19" s="71" t="s">
        <v>211</v>
      </c>
      <c r="D19" s="71" t="s">
        <v>212</v>
      </c>
      <c r="E19" s="71" t="s">
        <v>120</v>
      </c>
      <c r="F19" s="71" t="s">
        <v>121</v>
      </c>
      <c r="G19" s="71" t="s">
        <v>217</v>
      </c>
      <c r="H19" s="71" t="s">
        <v>218</v>
      </c>
      <c r="I19" s="43">
        <v>285766</v>
      </c>
      <c r="J19" s="43">
        <v>285766</v>
      </c>
      <c r="K19" s="74"/>
      <c r="L19" s="74"/>
      <c r="M19" s="74"/>
      <c r="N19" s="43">
        <v>285766</v>
      </c>
      <c r="O19" s="74"/>
      <c r="P19" s="43"/>
      <c r="Q19" s="43"/>
      <c r="R19" s="43"/>
      <c r="S19" s="43"/>
      <c r="T19" s="43"/>
      <c r="U19" s="43"/>
      <c r="V19" s="43"/>
      <c r="W19" s="43"/>
      <c r="X19" s="43"/>
      <c r="Y19" s="43"/>
    </row>
    <row r="20" spans="1:25" ht="20.25" customHeight="1">
      <c r="A20" s="71" t="s">
        <v>200</v>
      </c>
      <c r="B20" s="71" t="s">
        <v>68</v>
      </c>
      <c r="C20" s="71" t="s">
        <v>211</v>
      </c>
      <c r="D20" s="71" t="s">
        <v>212</v>
      </c>
      <c r="E20" s="71" t="s">
        <v>120</v>
      </c>
      <c r="F20" s="71" t="s">
        <v>121</v>
      </c>
      <c r="G20" s="71" t="s">
        <v>217</v>
      </c>
      <c r="H20" s="71" t="s">
        <v>218</v>
      </c>
      <c r="I20" s="43">
        <v>16020</v>
      </c>
      <c r="J20" s="43">
        <v>16020</v>
      </c>
      <c r="K20" s="74"/>
      <c r="L20" s="74"/>
      <c r="M20" s="74"/>
      <c r="N20" s="43">
        <v>16020</v>
      </c>
      <c r="O20" s="74"/>
      <c r="P20" s="43"/>
      <c r="Q20" s="43"/>
      <c r="R20" s="43"/>
      <c r="S20" s="43"/>
      <c r="T20" s="43"/>
      <c r="U20" s="43"/>
      <c r="V20" s="43"/>
      <c r="W20" s="43"/>
      <c r="X20" s="43"/>
      <c r="Y20" s="43"/>
    </row>
    <row r="21" spans="1:25" ht="20.25" customHeight="1">
      <c r="A21" s="71" t="s">
        <v>200</v>
      </c>
      <c r="B21" s="71" t="s">
        <v>68</v>
      </c>
      <c r="C21" s="71" t="s">
        <v>211</v>
      </c>
      <c r="D21" s="71" t="s">
        <v>212</v>
      </c>
      <c r="E21" s="71" t="s">
        <v>120</v>
      </c>
      <c r="F21" s="71" t="s">
        <v>121</v>
      </c>
      <c r="G21" s="71" t="s">
        <v>217</v>
      </c>
      <c r="H21" s="71" t="s">
        <v>218</v>
      </c>
      <c r="I21" s="43">
        <v>11886</v>
      </c>
      <c r="J21" s="43">
        <v>11886</v>
      </c>
      <c r="K21" s="74"/>
      <c r="L21" s="74"/>
      <c r="M21" s="74"/>
      <c r="N21" s="43">
        <v>11886</v>
      </c>
      <c r="O21" s="74"/>
      <c r="P21" s="43"/>
      <c r="Q21" s="43"/>
      <c r="R21" s="43"/>
      <c r="S21" s="43"/>
      <c r="T21" s="43"/>
      <c r="U21" s="43"/>
      <c r="V21" s="43"/>
      <c r="W21" s="43"/>
      <c r="X21" s="43"/>
      <c r="Y21" s="43"/>
    </row>
    <row r="22" spans="1:25" ht="20.25" customHeight="1">
      <c r="A22" s="71" t="s">
        <v>200</v>
      </c>
      <c r="B22" s="71" t="s">
        <v>68</v>
      </c>
      <c r="C22" s="71" t="s">
        <v>211</v>
      </c>
      <c r="D22" s="71" t="s">
        <v>212</v>
      </c>
      <c r="E22" s="71" t="s">
        <v>122</v>
      </c>
      <c r="F22" s="71" t="s">
        <v>123</v>
      </c>
      <c r="G22" s="71" t="s">
        <v>219</v>
      </c>
      <c r="H22" s="71" t="s">
        <v>220</v>
      </c>
      <c r="I22" s="43">
        <v>180864</v>
      </c>
      <c r="J22" s="43">
        <v>180864</v>
      </c>
      <c r="K22" s="74"/>
      <c r="L22" s="74"/>
      <c r="M22" s="74"/>
      <c r="N22" s="43">
        <v>180864</v>
      </c>
      <c r="O22" s="74"/>
      <c r="P22" s="43"/>
      <c r="Q22" s="43"/>
      <c r="R22" s="43"/>
      <c r="S22" s="43"/>
      <c r="T22" s="43"/>
      <c r="U22" s="43"/>
      <c r="V22" s="43"/>
      <c r="W22" s="43"/>
      <c r="X22" s="43"/>
      <c r="Y22" s="43"/>
    </row>
    <row r="23" spans="1:25" ht="20.25" customHeight="1">
      <c r="A23" s="71" t="s">
        <v>200</v>
      </c>
      <c r="B23" s="71" t="s">
        <v>68</v>
      </c>
      <c r="C23" s="71" t="s">
        <v>211</v>
      </c>
      <c r="D23" s="71" t="s">
        <v>212</v>
      </c>
      <c r="E23" s="71" t="s">
        <v>122</v>
      </c>
      <c r="F23" s="71" t="s">
        <v>123</v>
      </c>
      <c r="G23" s="71" t="s">
        <v>219</v>
      </c>
      <c r="H23" s="71" t="s">
        <v>220</v>
      </c>
      <c r="I23" s="43">
        <v>96115</v>
      </c>
      <c r="J23" s="43">
        <v>96115</v>
      </c>
      <c r="K23" s="74"/>
      <c r="L23" s="74"/>
      <c r="M23" s="74"/>
      <c r="N23" s="43">
        <v>96115</v>
      </c>
      <c r="O23" s="74"/>
      <c r="P23" s="43"/>
      <c r="Q23" s="43"/>
      <c r="R23" s="43"/>
      <c r="S23" s="43"/>
      <c r="T23" s="43"/>
      <c r="U23" s="43"/>
      <c r="V23" s="43"/>
      <c r="W23" s="43"/>
      <c r="X23" s="43"/>
      <c r="Y23" s="43"/>
    </row>
    <row r="24" spans="1:25" ht="20.25" customHeight="1">
      <c r="A24" s="71" t="s">
        <v>200</v>
      </c>
      <c r="B24" s="71" t="s">
        <v>68</v>
      </c>
      <c r="C24" s="71" t="s">
        <v>211</v>
      </c>
      <c r="D24" s="71" t="s">
        <v>212</v>
      </c>
      <c r="E24" s="71" t="s">
        <v>124</v>
      </c>
      <c r="F24" s="71" t="s">
        <v>125</v>
      </c>
      <c r="G24" s="71" t="s">
        <v>221</v>
      </c>
      <c r="H24" s="71" t="s">
        <v>222</v>
      </c>
      <c r="I24" s="43">
        <v>6443</v>
      </c>
      <c r="J24" s="43">
        <v>6443</v>
      </c>
      <c r="K24" s="74"/>
      <c r="L24" s="74"/>
      <c r="M24" s="74"/>
      <c r="N24" s="43">
        <v>6443</v>
      </c>
      <c r="O24" s="74"/>
      <c r="P24" s="43"/>
      <c r="Q24" s="43"/>
      <c r="R24" s="43"/>
      <c r="S24" s="43"/>
      <c r="T24" s="43"/>
      <c r="U24" s="43"/>
      <c r="V24" s="43"/>
      <c r="W24" s="43"/>
      <c r="X24" s="43"/>
      <c r="Y24" s="43"/>
    </row>
    <row r="25" spans="1:25" ht="20.25" customHeight="1">
      <c r="A25" s="71" t="s">
        <v>200</v>
      </c>
      <c r="B25" s="71" t="s">
        <v>68</v>
      </c>
      <c r="C25" s="71" t="s">
        <v>211</v>
      </c>
      <c r="D25" s="71" t="s">
        <v>212</v>
      </c>
      <c r="E25" s="71" t="s">
        <v>130</v>
      </c>
      <c r="F25" s="71" t="s">
        <v>131</v>
      </c>
      <c r="G25" s="71" t="s">
        <v>221</v>
      </c>
      <c r="H25" s="71" t="s">
        <v>222</v>
      </c>
      <c r="I25" s="43">
        <v>22549</v>
      </c>
      <c r="J25" s="43">
        <v>22549</v>
      </c>
      <c r="K25" s="74"/>
      <c r="L25" s="74"/>
      <c r="M25" s="74"/>
      <c r="N25" s="43">
        <v>22549</v>
      </c>
      <c r="O25" s="74"/>
      <c r="P25" s="43"/>
      <c r="Q25" s="43"/>
      <c r="R25" s="43"/>
      <c r="S25" s="43"/>
      <c r="T25" s="43"/>
      <c r="U25" s="43"/>
      <c r="V25" s="43"/>
      <c r="W25" s="43"/>
      <c r="X25" s="43"/>
      <c r="Y25" s="43"/>
    </row>
    <row r="26" spans="1:25" ht="20.25" customHeight="1">
      <c r="A26" s="71" t="s">
        <v>200</v>
      </c>
      <c r="B26" s="71" t="s">
        <v>68</v>
      </c>
      <c r="C26" s="71" t="s">
        <v>223</v>
      </c>
      <c r="D26" s="71" t="s">
        <v>137</v>
      </c>
      <c r="E26" s="71" t="s">
        <v>136</v>
      </c>
      <c r="F26" s="71" t="s">
        <v>137</v>
      </c>
      <c r="G26" s="71" t="s">
        <v>224</v>
      </c>
      <c r="H26" s="71" t="s">
        <v>137</v>
      </c>
      <c r="I26" s="43">
        <v>438780</v>
      </c>
      <c r="J26" s="43">
        <v>438780</v>
      </c>
      <c r="K26" s="74"/>
      <c r="L26" s="74"/>
      <c r="M26" s="74"/>
      <c r="N26" s="43">
        <v>438780</v>
      </c>
      <c r="O26" s="74"/>
      <c r="P26" s="43"/>
      <c r="Q26" s="43"/>
      <c r="R26" s="43"/>
      <c r="S26" s="43"/>
      <c r="T26" s="43"/>
      <c r="U26" s="43"/>
      <c r="V26" s="43"/>
      <c r="W26" s="43"/>
      <c r="X26" s="43"/>
      <c r="Y26" s="43"/>
    </row>
    <row r="27" spans="1:25" ht="20.25" customHeight="1">
      <c r="A27" s="71" t="s">
        <v>200</v>
      </c>
      <c r="B27" s="71" t="s">
        <v>68</v>
      </c>
      <c r="C27" s="71" t="s">
        <v>225</v>
      </c>
      <c r="D27" s="71" t="s">
        <v>226</v>
      </c>
      <c r="E27" s="71" t="s">
        <v>114</v>
      </c>
      <c r="F27" s="71" t="s">
        <v>115</v>
      </c>
      <c r="G27" s="71" t="s">
        <v>227</v>
      </c>
      <c r="H27" s="71" t="s">
        <v>226</v>
      </c>
      <c r="I27" s="43">
        <v>41820</v>
      </c>
      <c r="J27" s="43">
        <v>41820</v>
      </c>
      <c r="K27" s="74"/>
      <c r="L27" s="74"/>
      <c r="M27" s="74"/>
      <c r="N27" s="43">
        <v>41820</v>
      </c>
      <c r="O27" s="74"/>
      <c r="P27" s="43"/>
      <c r="Q27" s="43"/>
      <c r="R27" s="43"/>
      <c r="S27" s="43"/>
      <c r="T27" s="43"/>
      <c r="U27" s="43"/>
      <c r="V27" s="43"/>
      <c r="W27" s="43"/>
      <c r="X27" s="43"/>
      <c r="Y27" s="43"/>
    </row>
    <row r="28" spans="1:25" ht="20.25" customHeight="1">
      <c r="A28" s="71" t="s">
        <v>200</v>
      </c>
      <c r="B28" s="71" t="s">
        <v>68</v>
      </c>
      <c r="C28" s="71" t="s">
        <v>228</v>
      </c>
      <c r="D28" s="71" t="s">
        <v>178</v>
      </c>
      <c r="E28" s="71" t="s">
        <v>130</v>
      </c>
      <c r="F28" s="71" t="s">
        <v>131</v>
      </c>
      <c r="G28" s="71" t="s">
        <v>229</v>
      </c>
      <c r="H28" s="71" t="s">
        <v>178</v>
      </c>
      <c r="I28" s="43">
        <v>6000</v>
      </c>
      <c r="J28" s="43">
        <v>6000</v>
      </c>
      <c r="K28" s="74"/>
      <c r="L28" s="74"/>
      <c r="M28" s="74"/>
      <c r="N28" s="43">
        <v>6000</v>
      </c>
      <c r="O28" s="74"/>
      <c r="P28" s="43"/>
      <c r="Q28" s="43"/>
      <c r="R28" s="43"/>
      <c r="S28" s="43"/>
      <c r="T28" s="43"/>
      <c r="U28" s="43"/>
      <c r="V28" s="43"/>
      <c r="W28" s="43"/>
      <c r="X28" s="43"/>
      <c r="Y28" s="43"/>
    </row>
    <row r="29" spans="1:25" ht="20.25" customHeight="1">
      <c r="A29" s="71" t="s">
        <v>200</v>
      </c>
      <c r="B29" s="71" t="s">
        <v>68</v>
      </c>
      <c r="C29" s="71" t="s">
        <v>230</v>
      </c>
      <c r="D29" s="71" t="s">
        <v>231</v>
      </c>
      <c r="E29" s="71" t="s">
        <v>130</v>
      </c>
      <c r="F29" s="71" t="s">
        <v>131</v>
      </c>
      <c r="G29" s="71" t="s">
        <v>232</v>
      </c>
      <c r="H29" s="71" t="s">
        <v>231</v>
      </c>
      <c r="I29" s="43">
        <v>9000</v>
      </c>
      <c r="J29" s="43">
        <v>9000</v>
      </c>
      <c r="K29" s="74"/>
      <c r="L29" s="74"/>
      <c r="M29" s="74"/>
      <c r="N29" s="43">
        <v>9000</v>
      </c>
      <c r="O29" s="74"/>
      <c r="P29" s="43"/>
      <c r="Q29" s="43"/>
      <c r="R29" s="43"/>
      <c r="S29" s="43"/>
      <c r="T29" s="43"/>
      <c r="U29" s="43"/>
      <c r="V29" s="43"/>
      <c r="W29" s="43"/>
      <c r="X29" s="43"/>
      <c r="Y29" s="43"/>
    </row>
    <row r="30" spans="1:25" ht="20.25" customHeight="1">
      <c r="A30" s="71" t="s">
        <v>200</v>
      </c>
      <c r="B30" s="71" t="s">
        <v>68</v>
      </c>
      <c r="C30" s="71" t="s">
        <v>233</v>
      </c>
      <c r="D30" s="71" t="s">
        <v>234</v>
      </c>
      <c r="E30" s="71" t="s">
        <v>104</v>
      </c>
      <c r="F30" s="71" t="s">
        <v>105</v>
      </c>
      <c r="G30" s="71" t="s">
        <v>235</v>
      </c>
      <c r="H30" s="71" t="s">
        <v>236</v>
      </c>
      <c r="I30" s="43">
        <v>14400</v>
      </c>
      <c r="J30" s="43">
        <v>14400</v>
      </c>
      <c r="K30" s="74"/>
      <c r="L30" s="74"/>
      <c r="M30" s="74"/>
      <c r="N30" s="43">
        <v>14400</v>
      </c>
      <c r="O30" s="74"/>
      <c r="P30" s="43"/>
      <c r="Q30" s="43"/>
      <c r="R30" s="43"/>
      <c r="S30" s="43"/>
      <c r="T30" s="43"/>
      <c r="U30" s="43"/>
      <c r="V30" s="43"/>
      <c r="W30" s="43"/>
      <c r="X30" s="43"/>
      <c r="Y30" s="43"/>
    </row>
    <row r="31" spans="1:25" ht="20.25" customHeight="1">
      <c r="A31" s="71" t="s">
        <v>200</v>
      </c>
      <c r="B31" s="71" t="s">
        <v>68</v>
      </c>
      <c r="C31" s="71" t="s">
        <v>237</v>
      </c>
      <c r="D31" s="71" t="s">
        <v>238</v>
      </c>
      <c r="E31" s="71" t="s">
        <v>130</v>
      </c>
      <c r="F31" s="71" t="s">
        <v>131</v>
      </c>
      <c r="G31" s="71" t="s">
        <v>239</v>
      </c>
      <c r="H31" s="71" t="s">
        <v>240</v>
      </c>
      <c r="I31" s="43">
        <v>27000</v>
      </c>
      <c r="J31" s="43">
        <v>27000</v>
      </c>
      <c r="K31" s="74"/>
      <c r="L31" s="74"/>
      <c r="M31" s="74"/>
      <c r="N31" s="43">
        <v>27000</v>
      </c>
      <c r="O31" s="74"/>
      <c r="P31" s="43"/>
      <c r="Q31" s="43"/>
      <c r="R31" s="43"/>
      <c r="S31" s="43"/>
      <c r="T31" s="43"/>
      <c r="U31" s="43"/>
      <c r="V31" s="43"/>
      <c r="W31" s="43"/>
      <c r="X31" s="43"/>
      <c r="Y31" s="43"/>
    </row>
    <row r="32" spans="1:25" ht="20.25" customHeight="1">
      <c r="A32" s="71" t="s">
        <v>200</v>
      </c>
      <c r="B32" s="71" t="s">
        <v>68</v>
      </c>
      <c r="C32" s="71" t="s">
        <v>237</v>
      </c>
      <c r="D32" s="71" t="s">
        <v>238</v>
      </c>
      <c r="E32" s="71" t="s">
        <v>130</v>
      </c>
      <c r="F32" s="71" t="s">
        <v>131</v>
      </c>
      <c r="G32" s="71" t="s">
        <v>241</v>
      </c>
      <c r="H32" s="71" t="s">
        <v>242</v>
      </c>
      <c r="I32" s="43">
        <v>6000</v>
      </c>
      <c r="J32" s="43">
        <v>6000</v>
      </c>
      <c r="K32" s="74"/>
      <c r="L32" s="74"/>
      <c r="M32" s="74"/>
      <c r="N32" s="43">
        <v>6000</v>
      </c>
      <c r="O32" s="74"/>
      <c r="P32" s="43"/>
      <c r="Q32" s="43"/>
      <c r="R32" s="43"/>
      <c r="S32" s="43"/>
      <c r="T32" s="43"/>
      <c r="U32" s="43"/>
      <c r="V32" s="43"/>
      <c r="W32" s="43"/>
      <c r="X32" s="43"/>
      <c r="Y32" s="43"/>
    </row>
    <row r="33" spans="1:25" ht="20.25" customHeight="1">
      <c r="A33" s="71" t="s">
        <v>200</v>
      </c>
      <c r="B33" s="71" t="s">
        <v>68</v>
      </c>
      <c r="C33" s="71" t="s">
        <v>237</v>
      </c>
      <c r="D33" s="71" t="s">
        <v>238</v>
      </c>
      <c r="E33" s="71" t="s">
        <v>130</v>
      </c>
      <c r="F33" s="71" t="s">
        <v>131</v>
      </c>
      <c r="G33" s="71" t="s">
        <v>243</v>
      </c>
      <c r="H33" s="71" t="s">
        <v>244</v>
      </c>
      <c r="I33" s="43">
        <v>6000</v>
      </c>
      <c r="J33" s="43">
        <v>6000</v>
      </c>
      <c r="K33" s="74"/>
      <c r="L33" s="74"/>
      <c r="M33" s="74"/>
      <c r="N33" s="43">
        <v>6000</v>
      </c>
      <c r="O33" s="74"/>
      <c r="P33" s="43"/>
      <c r="Q33" s="43"/>
      <c r="R33" s="43"/>
      <c r="S33" s="43"/>
      <c r="T33" s="43"/>
      <c r="U33" s="43"/>
      <c r="V33" s="43"/>
      <c r="W33" s="43"/>
      <c r="X33" s="43"/>
      <c r="Y33" s="43"/>
    </row>
    <row r="34" spans="1:25" ht="20.25" customHeight="1">
      <c r="A34" s="71" t="s">
        <v>200</v>
      </c>
      <c r="B34" s="71" t="s">
        <v>68</v>
      </c>
      <c r="C34" s="71" t="s">
        <v>237</v>
      </c>
      <c r="D34" s="71" t="s">
        <v>238</v>
      </c>
      <c r="E34" s="71" t="s">
        <v>130</v>
      </c>
      <c r="F34" s="71" t="s">
        <v>131</v>
      </c>
      <c r="G34" s="71" t="s">
        <v>245</v>
      </c>
      <c r="H34" s="71" t="s">
        <v>246</v>
      </c>
      <c r="I34" s="43">
        <v>21000</v>
      </c>
      <c r="J34" s="43">
        <v>21000</v>
      </c>
      <c r="K34" s="74"/>
      <c r="L34" s="74"/>
      <c r="M34" s="74"/>
      <c r="N34" s="43">
        <v>21000</v>
      </c>
      <c r="O34" s="74"/>
      <c r="P34" s="43"/>
      <c r="Q34" s="43"/>
      <c r="R34" s="43"/>
      <c r="S34" s="43"/>
      <c r="T34" s="43"/>
      <c r="U34" s="43"/>
      <c r="V34" s="43"/>
      <c r="W34" s="43"/>
      <c r="X34" s="43"/>
      <c r="Y34" s="43"/>
    </row>
    <row r="35" spans="1:25" ht="20.25" customHeight="1">
      <c r="A35" s="71" t="s">
        <v>200</v>
      </c>
      <c r="B35" s="71" t="s">
        <v>68</v>
      </c>
      <c r="C35" s="71" t="s">
        <v>237</v>
      </c>
      <c r="D35" s="71" t="s">
        <v>238</v>
      </c>
      <c r="E35" s="71" t="s">
        <v>130</v>
      </c>
      <c r="F35" s="71" t="s">
        <v>131</v>
      </c>
      <c r="G35" s="71" t="s">
        <v>247</v>
      </c>
      <c r="H35" s="71" t="s">
        <v>248</v>
      </c>
      <c r="I35" s="43">
        <v>38400</v>
      </c>
      <c r="J35" s="43">
        <v>38400</v>
      </c>
      <c r="K35" s="74"/>
      <c r="L35" s="74"/>
      <c r="M35" s="74"/>
      <c r="N35" s="43">
        <v>38400</v>
      </c>
      <c r="O35" s="74"/>
      <c r="P35" s="43"/>
      <c r="Q35" s="43"/>
      <c r="R35" s="43"/>
      <c r="S35" s="43"/>
      <c r="T35" s="43"/>
      <c r="U35" s="43"/>
      <c r="V35" s="43"/>
      <c r="W35" s="43"/>
      <c r="X35" s="43"/>
      <c r="Y35" s="43"/>
    </row>
    <row r="36" spans="1:25" ht="20.25" customHeight="1">
      <c r="A36" s="71" t="s">
        <v>200</v>
      </c>
      <c r="B36" s="71" t="s">
        <v>68</v>
      </c>
      <c r="C36" s="71" t="s">
        <v>237</v>
      </c>
      <c r="D36" s="71" t="s">
        <v>238</v>
      </c>
      <c r="E36" s="71" t="s">
        <v>130</v>
      </c>
      <c r="F36" s="71" t="s">
        <v>131</v>
      </c>
      <c r="G36" s="71" t="s">
        <v>249</v>
      </c>
      <c r="H36" s="71" t="s">
        <v>250</v>
      </c>
      <c r="I36" s="43">
        <v>4500</v>
      </c>
      <c r="J36" s="43">
        <v>4500</v>
      </c>
      <c r="K36" s="74"/>
      <c r="L36" s="74"/>
      <c r="M36" s="74"/>
      <c r="N36" s="43">
        <v>4500</v>
      </c>
      <c r="O36" s="74"/>
      <c r="P36" s="43"/>
      <c r="Q36" s="43"/>
      <c r="R36" s="43"/>
      <c r="S36" s="43"/>
      <c r="T36" s="43"/>
      <c r="U36" s="43"/>
      <c r="V36" s="43"/>
      <c r="W36" s="43"/>
      <c r="X36" s="43"/>
      <c r="Y36" s="43"/>
    </row>
    <row r="37" spans="1:25" ht="20.25" customHeight="1">
      <c r="A37" s="71" t="s">
        <v>200</v>
      </c>
      <c r="B37" s="71" t="s">
        <v>68</v>
      </c>
      <c r="C37" s="71" t="s">
        <v>237</v>
      </c>
      <c r="D37" s="71" t="s">
        <v>238</v>
      </c>
      <c r="E37" s="71" t="s">
        <v>130</v>
      </c>
      <c r="F37" s="71" t="s">
        <v>131</v>
      </c>
      <c r="G37" s="71" t="s">
        <v>251</v>
      </c>
      <c r="H37" s="71" t="s">
        <v>252</v>
      </c>
      <c r="I37" s="43">
        <v>1500</v>
      </c>
      <c r="J37" s="43">
        <v>1500</v>
      </c>
      <c r="K37" s="74"/>
      <c r="L37" s="74"/>
      <c r="M37" s="74"/>
      <c r="N37" s="43">
        <v>1500</v>
      </c>
      <c r="O37" s="74"/>
      <c r="P37" s="43"/>
      <c r="Q37" s="43"/>
      <c r="R37" s="43"/>
      <c r="S37" s="43"/>
      <c r="T37" s="43"/>
      <c r="U37" s="43"/>
      <c r="V37" s="43"/>
      <c r="W37" s="43"/>
      <c r="X37" s="43"/>
      <c r="Y37" s="43"/>
    </row>
    <row r="38" spans="1:25" ht="20.25" customHeight="1">
      <c r="A38" s="71" t="s">
        <v>200</v>
      </c>
      <c r="B38" s="71" t="s">
        <v>68</v>
      </c>
      <c r="C38" s="71" t="s">
        <v>237</v>
      </c>
      <c r="D38" s="71" t="s">
        <v>238</v>
      </c>
      <c r="E38" s="71" t="s">
        <v>130</v>
      </c>
      <c r="F38" s="71" t="s">
        <v>131</v>
      </c>
      <c r="G38" s="71" t="s">
        <v>253</v>
      </c>
      <c r="H38" s="71" t="s">
        <v>254</v>
      </c>
      <c r="I38" s="43">
        <v>1500</v>
      </c>
      <c r="J38" s="43">
        <v>1500</v>
      </c>
      <c r="K38" s="74"/>
      <c r="L38" s="74"/>
      <c r="M38" s="74"/>
      <c r="N38" s="43">
        <v>1500</v>
      </c>
      <c r="O38" s="74"/>
      <c r="P38" s="43"/>
      <c r="Q38" s="43"/>
      <c r="R38" s="43"/>
      <c r="S38" s="43"/>
      <c r="T38" s="43"/>
      <c r="U38" s="43"/>
      <c r="V38" s="43"/>
      <c r="W38" s="43"/>
      <c r="X38" s="43"/>
      <c r="Y38" s="43"/>
    </row>
    <row r="39" spans="1:25" ht="20.25" customHeight="1">
      <c r="A39" s="71" t="s">
        <v>200</v>
      </c>
      <c r="B39" s="71" t="s">
        <v>68</v>
      </c>
      <c r="C39" s="71" t="s">
        <v>237</v>
      </c>
      <c r="D39" s="71" t="s">
        <v>238</v>
      </c>
      <c r="E39" s="71" t="s">
        <v>130</v>
      </c>
      <c r="F39" s="71" t="s">
        <v>131</v>
      </c>
      <c r="G39" s="71" t="s">
        <v>255</v>
      </c>
      <c r="H39" s="71" t="s">
        <v>256</v>
      </c>
      <c r="I39" s="43">
        <v>72000</v>
      </c>
      <c r="J39" s="43">
        <v>72000</v>
      </c>
      <c r="K39" s="74"/>
      <c r="L39" s="74"/>
      <c r="M39" s="74"/>
      <c r="N39" s="43">
        <v>72000</v>
      </c>
      <c r="O39" s="74"/>
      <c r="P39" s="43"/>
      <c r="Q39" s="43"/>
      <c r="R39" s="43"/>
      <c r="S39" s="43"/>
      <c r="T39" s="43"/>
      <c r="U39" s="43"/>
      <c r="V39" s="43"/>
      <c r="W39" s="43"/>
      <c r="X39" s="43"/>
      <c r="Y39" s="43"/>
    </row>
    <row r="40" spans="1:25" ht="20.25" customHeight="1">
      <c r="A40" s="71" t="s">
        <v>200</v>
      </c>
      <c r="B40" s="71" t="s">
        <v>68</v>
      </c>
      <c r="C40" s="71" t="s">
        <v>257</v>
      </c>
      <c r="D40" s="71" t="s">
        <v>258</v>
      </c>
      <c r="E40" s="71" t="s">
        <v>112</v>
      </c>
      <c r="F40" s="71" t="s">
        <v>113</v>
      </c>
      <c r="G40" s="71" t="s">
        <v>259</v>
      </c>
      <c r="H40" s="71" t="s">
        <v>260</v>
      </c>
      <c r="I40" s="43">
        <v>11520.6</v>
      </c>
      <c r="J40" s="43">
        <v>11520.6</v>
      </c>
      <c r="K40" s="74"/>
      <c r="L40" s="74"/>
      <c r="M40" s="74"/>
      <c r="N40" s="43">
        <v>11520.6</v>
      </c>
      <c r="O40" s="74"/>
      <c r="P40" s="43"/>
      <c r="Q40" s="43"/>
      <c r="R40" s="43"/>
      <c r="S40" s="43"/>
      <c r="T40" s="43"/>
      <c r="U40" s="43"/>
      <c r="V40" s="43"/>
      <c r="W40" s="43"/>
      <c r="X40" s="43"/>
      <c r="Y40" s="43"/>
    </row>
    <row r="41" spans="1:25" ht="20.25" customHeight="1">
      <c r="A41" s="71" t="s">
        <v>200</v>
      </c>
      <c r="B41" s="71" t="s">
        <v>68</v>
      </c>
      <c r="C41" s="71" t="s">
        <v>261</v>
      </c>
      <c r="D41" s="71" t="s">
        <v>262</v>
      </c>
      <c r="E41" s="71" t="s">
        <v>104</v>
      </c>
      <c r="F41" s="71" t="s">
        <v>105</v>
      </c>
      <c r="G41" s="71" t="s">
        <v>259</v>
      </c>
      <c r="H41" s="71" t="s">
        <v>260</v>
      </c>
      <c r="I41" s="43">
        <v>372000</v>
      </c>
      <c r="J41" s="43">
        <v>372000</v>
      </c>
      <c r="K41" s="74"/>
      <c r="L41" s="74"/>
      <c r="M41" s="74"/>
      <c r="N41" s="43">
        <v>372000</v>
      </c>
      <c r="O41" s="74"/>
      <c r="P41" s="43"/>
      <c r="Q41" s="43"/>
      <c r="R41" s="43"/>
      <c r="S41" s="43"/>
      <c r="T41" s="43"/>
      <c r="U41" s="43"/>
      <c r="V41" s="43"/>
      <c r="W41" s="43"/>
      <c r="X41" s="43"/>
      <c r="Y41" s="43"/>
    </row>
    <row r="42" spans="1:25" ht="20.25" customHeight="1">
      <c r="A42" s="71" t="s">
        <v>200</v>
      </c>
      <c r="B42" s="71" t="s">
        <v>68</v>
      </c>
      <c r="C42" s="71" t="s">
        <v>263</v>
      </c>
      <c r="D42" s="71" t="s">
        <v>264</v>
      </c>
      <c r="E42" s="71" t="s">
        <v>130</v>
      </c>
      <c r="F42" s="71" t="s">
        <v>131</v>
      </c>
      <c r="G42" s="71" t="s">
        <v>265</v>
      </c>
      <c r="H42" s="71" t="s">
        <v>266</v>
      </c>
      <c r="I42" s="43">
        <v>36000</v>
      </c>
      <c r="J42" s="43">
        <v>36000</v>
      </c>
      <c r="K42" s="74"/>
      <c r="L42" s="74"/>
      <c r="M42" s="74"/>
      <c r="N42" s="43">
        <v>36000</v>
      </c>
      <c r="O42" s="74"/>
      <c r="P42" s="43"/>
      <c r="Q42" s="43"/>
      <c r="R42" s="43"/>
      <c r="S42" s="43"/>
      <c r="T42" s="43"/>
      <c r="U42" s="43"/>
      <c r="V42" s="43"/>
      <c r="W42" s="43"/>
      <c r="X42" s="43"/>
      <c r="Y42" s="43"/>
    </row>
    <row r="43" spans="1:25" ht="20.25" customHeight="1">
      <c r="A43" s="71" t="s">
        <v>200</v>
      </c>
      <c r="B43" s="71" t="s">
        <v>68</v>
      </c>
      <c r="C43" s="71" t="s">
        <v>267</v>
      </c>
      <c r="D43" s="71" t="s">
        <v>268</v>
      </c>
      <c r="E43" s="71" t="s">
        <v>130</v>
      </c>
      <c r="F43" s="71" t="s">
        <v>131</v>
      </c>
      <c r="G43" s="71" t="s">
        <v>209</v>
      </c>
      <c r="H43" s="71" t="s">
        <v>210</v>
      </c>
      <c r="I43" s="43">
        <v>252000</v>
      </c>
      <c r="J43" s="43">
        <v>252000</v>
      </c>
      <c r="K43" s="74"/>
      <c r="L43" s="74"/>
      <c r="M43" s="74"/>
      <c r="N43" s="43">
        <v>252000</v>
      </c>
      <c r="O43" s="74"/>
      <c r="P43" s="43"/>
      <c r="Q43" s="43"/>
      <c r="R43" s="43"/>
      <c r="S43" s="43"/>
      <c r="T43" s="43"/>
      <c r="U43" s="43"/>
      <c r="V43" s="43"/>
      <c r="W43" s="43"/>
      <c r="X43" s="43"/>
      <c r="Y43" s="43"/>
    </row>
    <row r="44" spans="1:25" ht="17.25" customHeight="1">
      <c r="A44" s="189" t="s">
        <v>174</v>
      </c>
      <c r="B44" s="190"/>
      <c r="C44" s="191"/>
      <c r="D44" s="191"/>
      <c r="E44" s="191"/>
      <c r="F44" s="191"/>
      <c r="G44" s="191"/>
      <c r="H44" s="192"/>
      <c r="I44" s="43">
        <v>6324277.5999999996</v>
      </c>
      <c r="J44" s="43">
        <v>6324277.5999999996</v>
      </c>
      <c r="K44" s="43"/>
      <c r="L44" s="43"/>
      <c r="M44" s="43"/>
      <c r="N44" s="43">
        <v>6324277.5999999996</v>
      </c>
      <c r="O44" s="43"/>
      <c r="P44" s="43"/>
      <c r="Q44" s="43"/>
      <c r="R44" s="43"/>
      <c r="S44" s="43"/>
      <c r="T44" s="43"/>
      <c r="U44" s="43"/>
      <c r="V44" s="43"/>
      <c r="W44" s="43"/>
      <c r="X44" s="43"/>
      <c r="Y44" s="43"/>
    </row>
  </sheetData>
  <mergeCells count="31">
    <mergeCell ref="V7:V8"/>
    <mergeCell ref="W7:W8"/>
    <mergeCell ref="X7:X8"/>
    <mergeCell ref="Y7:Y8"/>
    <mergeCell ref="Q7:Q8"/>
    <mergeCell ref="R7:R8"/>
    <mergeCell ref="S6:S8"/>
    <mergeCell ref="T7:T8"/>
    <mergeCell ref="U7:U8"/>
    <mergeCell ref="L7:L8"/>
    <mergeCell ref="M7:M8"/>
    <mergeCell ref="N7:N8"/>
    <mergeCell ref="O7:O8"/>
    <mergeCell ref="P7:P8"/>
    <mergeCell ref="J7:K7"/>
    <mergeCell ref="A44:H44"/>
    <mergeCell ref="A5:A8"/>
    <mergeCell ref="B5:B8"/>
    <mergeCell ref="C5:C8"/>
    <mergeCell ref="D5:D8"/>
    <mergeCell ref="E5:E8"/>
    <mergeCell ref="F5:F8"/>
    <mergeCell ref="G5:G8"/>
    <mergeCell ref="H5:H8"/>
    <mergeCell ref="I6:I8"/>
    <mergeCell ref="A3:Y3"/>
    <mergeCell ref="A4:H4"/>
    <mergeCell ref="I5:Y5"/>
    <mergeCell ref="J6:O6"/>
    <mergeCell ref="P6:R6"/>
    <mergeCell ref="T6:Y6"/>
  </mergeCells>
  <phoneticPr fontId="18" type="noConversion"/>
  <printOptions horizontalCentered="1"/>
  <pageMargins left="0.37" right="0.37" top="0.56000000000000005" bottom="0.56000000000000005" header="0.48" footer="0.48"/>
  <pageSetup paperSize="9" scale="56"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Right="0"/>
    <pageSetUpPr fitToPage="1"/>
  </sheetPr>
  <dimension ref="A1:W13"/>
  <sheetViews>
    <sheetView showZeros="0" workbookViewId="0">
      <pane ySplit="1" topLeftCell="A11" activePane="bottomLeft" state="frozen"/>
      <selection pane="bottomLeft" activeCell="C25" sqref="C25"/>
    </sheetView>
  </sheetViews>
  <sheetFormatPr defaultColWidth="9.125" defaultRowHeight="14.25" customHeight="1"/>
  <cols>
    <col min="1" max="1" width="10.25" customWidth="1"/>
    <col min="2" max="2" width="13.375" customWidth="1"/>
    <col min="3" max="3" width="32.875" customWidth="1"/>
    <col min="4" max="4" width="23.875" customWidth="1"/>
    <col min="5" max="5" width="11.125" customWidth="1"/>
    <col min="6" max="6" width="17.75"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5" customHeight="1">
      <c r="B2" s="67"/>
      <c r="E2" s="2"/>
      <c r="F2" s="2"/>
      <c r="G2" s="2"/>
      <c r="H2" s="2"/>
      <c r="U2" s="67"/>
      <c r="W2" s="90" t="s">
        <v>390</v>
      </c>
    </row>
    <row r="3" spans="1:23" ht="46.5" customHeight="1">
      <c r="A3" s="178" t="str">
        <f>"2025"&amp;"年部门项目支出预算表"</f>
        <v>2025年部门项目支出预算表</v>
      </c>
      <c r="B3" s="178"/>
      <c r="C3" s="178"/>
      <c r="D3" s="178"/>
      <c r="E3" s="178"/>
      <c r="F3" s="178"/>
      <c r="G3" s="178"/>
      <c r="H3" s="178"/>
      <c r="I3" s="178"/>
      <c r="J3" s="178"/>
      <c r="K3" s="178"/>
      <c r="L3" s="178"/>
      <c r="M3" s="178"/>
      <c r="N3" s="178"/>
      <c r="O3" s="178"/>
      <c r="P3" s="178"/>
      <c r="Q3" s="178"/>
      <c r="R3" s="178"/>
      <c r="S3" s="178"/>
      <c r="T3" s="178"/>
      <c r="U3" s="178"/>
      <c r="V3" s="178"/>
      <c r="W3" s="178"/>
    </row>
    <row r="4" spans="1:23" ht="13.5" customHeight="1">
      <c r="A4" s="179" t="str">
        <f>"单位名称："&amp;"昆明市东川区农业技术推广中心"</f>
        <v>单位名称：昆明市东川区农业技术推广中心</v>
      </c>
      <c r="B4" s="180"/>
      <c r="C4" s="180"/>
      <c r="D4" s="180"/>
      <c r="E4" s="180"/>
      <c r="F4" s="180"/>
      <c r="G4" s="180"/>
      <c r="H4" s="180"/>
      <c r="I4" s="5"/>
      <c r="J4" s="5"/>
      <c r="K4" s="5"/>
      <c r="L4" s="5"/>
      <c r="M4" s="5"/>
      <c r="N4" s="5"/>
      <c r="O4" s="5"/>
      <c r="P4" s="5"/>
      <c r="Q4" s="5"/>
      <c r="U4" s="67"/>
      <c r="W4" s="59" t="s">
        <v>0</v>
      </c>
    </row>
    <row r="5" spans="1:23" ht="21.75" customHeight="1">
      <c r="A5" s="188" t="s">
        <v>269</v>
      </c>
      <c r="B5" s="199" t="s">
        <v>183</v>
      </c>
      <c r="C5" s="188" t="s">
        <v>184</v>
      </c>
      <c r="D5" s="188" t="s">
        <v>270</v>
      </c>
      <c r="E5" s="199" t="s">
        <v>185</v>
      </c>
      <c r="F5" s="199" t="s">
        <v>186</v>
      </c>
      <c r="G5" s="199" t="s">
        <v>271</v>
      </c>
      <c r="H5" s="199" t="s">
        <v>272</v>
      </c>
      <c r="I5" s="198" t="s">
        <v>53</v>
      </c>
      <c r="J5" s="185" t="s">
        <v>273</v>
      </c>
      <c r="K5" s="159"/>
      <c r="L5" s="159"/>
      <c r="M5" s="160"/>
      <c r="N5" s="185" t="s">
        <v>191</v>
      </c>
      <c r="O5" s="159"/>
      <c r="P5" s="160"/>
      <c r="Q5" s="199" t="s">
        <v>59</v>
      </c>
      <c r="R5" s="185" t="s">
        <v>60</v>
      </c>
      <c r="S5" s="159"/>
      <c r="T5" s="159"/>
      <c r="U5" s="159"/>
      <c r="V5" s="159"/>
      <c r="W5" s="160"/>
    </row>
    <row r="6" spans="1:23" ht="21.75" customHeight="1">
      <c r="A6" s="193"/>
      <c r="B6" s="194"/>
      <c r="C6" s="193"/>
      <c r="D6" s="193"/>
      <c r="E6" s="201"/>
      <c r="F6" s="201"/>
      <c r="G6" s="201"/>
      <c r="H6" s="201"/>
      <c r="I6" s="194"/>
      <c r="J6" s="202" t="s">
        <v>56</v>
      </c>
      <c r="K6" s="165"/>
      <c r="L6" s="199" t="s">
        <v>57</v>
      </c>
      <c r="M6" s="199" t="s">
        <v>58</v>
      </c>
      <c r="N6" s="199" t="s">
        <v>56</v>
      </c>
      <c r="O6" s="199" t="s">
        <v>57</v>
      </c>
      <c r="P6" s="199" t="s">
        <v>58</v>
      </c>
      <c r="Q6" s="201"/>
      <c r="R6" s="199" t="s">
        <v>55</v>
      </c>
      <c r="S6" s="199" t="s">
        <v>62</v>
      </c>
      <c r="T6" s="199" t="s">
        <v>197</v>
      </c>
      <c r="U6" s="199" t="s">
        <v>64</v>
      </c>
      <c r="V6" s="199" t="s">
        <v>65</v>
      </c>
      <c r="W6" s="199" t="s">
        <v>66</v>
      </c>
    </row>
    <row r="7" spans="1:23" ht="21" customHeight="1">
      <c r="A7" s="194"/>
      <c r="B7" s="194"/>
      <c r="C7" s="194"/>
      <c r="D7" s="194"/>
      <c r="E7" s="194"/>
      <c r="F7" s="194"/>
      <c r="G7" s="194"/>
      <c r="H7" s="194"/>
      <c r="I7" s="194"/>
      <c r="J7" s="203" t="s">
        <v>55</v>
      </c>
      <c r="K7" s="166"/>
      <c r="L7" s="194"/>
      <c r="M7" s="194"/>
      <c r="N7" s="194"/>
      <c r="O7" s="194"/>
      <c r="P7" s="194"/>
      <c r="Q7" s="194"/>
      <c r="R7" s="194"/>
      <c r="S7" s="194"/>
      <c r="T7" s="194"/>
      <c r="U7" s="194"/>
      <c r="V7" s="194"/>
      <c r="W7" s="194"/>
    </row>
    <row r="8" spans="1:23" ht="39.75" customHeight="1">
      <c r="A8" s="197"/>
      <c r="B8" s="164"/>
      <c r="C8" s="197"/>
      <c r="D8" s="197"/>
      <c r="E8" s="200"/>
      <c r="F8" s="200"/>
      <c r="G8" s="200"/>
      <c r="H8" s="200"/>
      <c r="I8" s="164"/>
      <c r="J8" s="34" t="s">
        <v>55</v>
      </c>
      <c r="K8" s="34" t="s">
        <v>274</v>
      </c>
      <c r="L8" s="200"/>
      <c r="M8" s="200"/>
      <c r="N8" s="200"/>
      <c r="O8" s="200"/>
      <c r="P8" s="200"/>
      <c r="Q8" s="200"/>
      <c r="R8" s="200"/>
      <c r="S8" s="200"/>
      <c r="T8" s="200"/>
      <c r="U8" s="164"/>
      <c r="V8" s="200"/>
      <c r="W8" s="200"/>
    </row>
    <row r="9" spans="1:23" ht="24.95" customHeight="1">
      <c r="A9" s="11">
        <v>1</v>
      </c>
      <c r="B9" s="11">
        <v>2</v>
      </c>
      <c r="C9" s="11">
        <v>3</v>
      </c>
      <c r="D9" s="11">
        <v>4</v>
      </c>
      <c r="E9" s="11">
        <v>5</v>
      </c>
      <c r="F9" s="11">
        <v>6</v>
      </c>
      <c r="G9" s="11">
        <v>7</v>
      </c>
      <c r="H9" s="11">
        <v>8</v>
      </c>
      <c r="I9" s="11">
        <v>9</v>
      </c>
      <c r="J9" s="11">
        <v>10</v>
      </c>
      <c r="K9" s="11">
        <v>11</v>
      </c>
      <c r="L9" s="19">
        <v>12</v>
      </c>
      <c r="M9" s="19">
        <v>13</v>
      </c>
      <c r="N9" s="19">
        <v>14</v>
      </c>
      <c r="O9" s="19">
        <v>15</v>
      </c>
      <c r="P9" s="19">
        <v>16</v>
      </c>
      <c r="Q9" s="19">
        <v>17</v>
      </c>
      <c r="R9" s="19">
        <v>18</v>
      </c>
      <c r="S9" s="19">
        <v>19</v>
      </c>
      <c r="T9" s="19">
        <v>20</v>
      </c>
      <c r="U9" s="11">
        <v>21</v>
      </c>
      <c r="V9" s="19">
        <v>22</v>
      </c>
      <c r="W9" s="11">
        <v>23</v>
      </c>
    </row>
    <row r="10" spans="1:23" ht="24.95" customHeight="1">
      <c r="A10" s="36" t="s">
        <v>275</v>
      </c>
      <c r="B10" s="36" t="s">
        <v>276</v>
      </c>
      <c r="C10" s="36" t="s">
        <v>277</v>
      </c>
      <c r="D10" s="36" t="s">
        <v>68</v>
      </c>
      <c r="E10" s="36" t="s">
        <v>98</v>
      </c>
      <c r="F10" s="36" t="s">
        <v>99</v>
      </c>
      <c r="G10" s="36" t="s">
        <v>278</v>
      </c>
      <c r="H10" s="36" t="s">
        <v>279</v>
      </c>
      <c r="I10" s="43">
        <v>14585.2</v>
      </c>
      <c r="J10" s="43"/>
      <c r="K10" s="43"/>
      <c r="L10" s="43"/>
      <c r="M10" s="43"/>
      <c r="N10" s="43"/>
      <c r="O10" s="43"/>
      <c r="P10" s="43"/>
      <c r="Q10" s="43"/>
      <c r="R10" s="43">
        <v>14585.2</v>
      </c>
      <c r="S10" s="43">
        <v>14585.2</v>
      </c>
      <c r="T10" s="43"/>
      <c r="U10" s="43"/>
      <c r="V10" s="43"/>
      <c r="W10" s="43"/>
    </row>
    <row r="11" spans="1:23" ht="24.95" customHeight="1">
      <c r="A11" s="36" t="s">
        <v>275</v>
      </c>
      <c r="B11" s="36" t="s">
        <v>276</v>
      </c>
      <c r="C11" s="36" t="s">
        <v>277</v>
      </c>
      <c r="D11" s="36" t="s">
        <v>68</v>
      </c>
      <c r="E11" s="36" t="s">
        <v>98</v>
      </c>
      <c r="F11" s="36" t="s">
        <v>99</v>
      </c>
      <c r="G11" s="36" t="s">
        <v>280</v>
      </c>
      <c r="H11" s="36" t="s">
        <v>281</v>
      </c>
      <c r="I11" s="43">
        <v>2402</v>
      </c>
      <c r="J11" s="43"/>
      <c r="K11" s="43"/>
      <c r="L11" s="43"/>
      <c r="M11" s="43"/>
      <c r="N11" s="43"/>
      <c r="O11" s="43"/>
      <c r="P11" s="43"/>
      <c r="Q11" s="43"/>
      <c r="R11" s="43">
        <v>2402</v>
      </c>
      <c r="S11" s="43">
        <v>2402</v>
      </c>
      <c r="T11" s="43"/>
      <c r="U11" s="43"/>
      <c r="V11" s="43"/>
      <c r="W11" s="43"/>
    </row>
    <row r="12" spans="1:23" ht="24.95" customHeight="1">
      <c r="A12" s="36" t="s">
        <v>275</v>
      </c>
      <c r="B12" s="36" t="s">
        <v>282</v>
      </c>
      <c r="C12" s="36" t="s">
        <v>283</v>
      </c>
      <c r="D12" s="36" t="s">
        <v>68</v>
      </c>
      <c r="E12" s="36" t="s">
        <v>98</v>
      </c>
      <c r="F12" s="36" t="s">
        <v>99</v>
      </c>
      <c r="G12" s="36" t="s">
        <v>284</v>
      </c>
      <c r="H12" s="36" t="s">
        <v>285</v>
      </c>
      <c r="I12" s="43">
        <v>446801</v>
      </c>
      <c r="J12" s="43"/>
      <c r="K12" s="43"/>
      <c r="L12" s="43"/>
      <c r="M12" s="43"/>
      <c r="N12" s="43"/>
      <c r="O12" s="43"/>
      <c r="P12" s="43"/>
      <c r="Q12" s="43"/>
      <c r="R12" s="43">
        <v>446801</v>
      </c>
      <c r="S12" s="43">
        <v>446801</v>
      </c>
      <c r="T12" s="43"/>
      <c r="U12" s="43"/>
      <c r="V12" s="43"/>
      <c r="W12" s="43"/>
    </row>
    <row r="13" spans="1:23" ht="24.95" customHeight="1">
      <c r="A13" s="189" t="s">
        <v>174</v>
      </c>
      <c r="B13" s="190"/>
      <c r="C13" s="190"/>
      <c r="D13" s="190"/>
      <c r="E13" s="190"/>
      <c r="F13" s="190"/>
      <c r="G13" s="190"/>
      <c r="H13" s="152"/>
      <c r="I13" s="43">
        <v>463788.2</v>
      </c>
      <c r="J13" s="43"/>
      <c r="K13" s="43"/>
      <c r="L13" s="43"/>
      <c r="M13" s="43"/>
      <c r="N13" s="43"/>
      <c r="O13" s="43"/>
      <c r="P13" s="43"/>
      <c r="Q13" s="43"/>
      <c r="R13" s="43">
        <v>463788.2</v>
      </c>
      <c r="S13" s="43">
        <v>463788.2</v>
      </c>
      <c r="T13" s="43"/>
      <c r="U13" s="43"/>
      <c r="V13" s="43"/>
      <c r="W13" s="43"/>
    </row>
  </sheetData>
  <mergeCells count="28">
    <mergeCell ref="V6:V8"/>
    <mergeCell ref="W6:W8"/>
    <mergeCell ref="J6:K7"/>
    <mergeCell ref="A13:H13"/>
    <mergeCell ref="A5:A8"/>
    <mergeCell ref="B5:B8"/>
    <mergeCell ref="C5:C8"/>
    <mergeCell ref="D5:D8"/>
    <mergeCell ref="E5:E8"/>
    <mergeCell ref="F5:F8"/>
    <mergeCell ref="G5:G8"/>
    <mergeCell ref="H5:H8"/>
    <mergeCell ref="A3:W3"/>
    <mergeCell ref="A4:H4"/>
    <mergeCell ref="J5:M5"/>
    <mergeCell ref="N5:P5"/>
    <mergeCell ref="R5:W5"/>
    <mergeCell ref="I5:I8"/>
    <mergeCell ref="L6:L8"/>
    <mergeCell ref="M6:M8"/>
    <mergeCell ref="N6:N8"/>
    <mergeCell ref="O6:O8"/>
    <mergeCell ref="P6:P8"/>
    <mergeCell ref="Q5:Q8"/>
    <mergeCell ref="R6:R8"/>
    <mergeCell ref="S6:S8"/>
    <mergeCell ref="T6:T8"/>
    <mergeCell ref="U6:U8"/>
  </mergeCells>
  <phoneticPr fontId="18" type="noConversion"/>
  <printOptions horizontalCentered="1"/>
  <pageMargins left="0.37" right="0.37" top="0.56000000000000005" bottom="0.56000000000000005" header="0.48" footer="0.48"/>
  <pageSetup paperSize="9" scale="56"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Right="0"/>
    <pageSetUpPr fitToPage="1"/>
  </sheetPr>
  <dimension ref="A1:J23"/>
  <sheetViews>
    <sheetView showZeros="0" workbookViewId="0">
      <pane ySplit="1" topLeftCell="A8" activePane="bottomLeft" state="frozen"/>
      <selection pane="bottomLeft" activeCell="A8" sqref="A8:A15"/>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spans="1:10" ht="12" customHeight="1">
      <c r="A1" s="1"/>
      <c r="B1" s="1"/>
      <c r="C1" s="1"/>
      <c r="D1" s="1"/>
      <c r="E1" s="1"/>
      <c r="F1" s="1"/>
      <c r="G1" s="1"/>
      <c r="H1" s="1"/>
      <c r="I1" s="1"/>
      <c r="J1" s="1"/>
    </row>
    <row r="2" spans="1:10" ht="18" customHeight="1">
      <c r="J2" s="92" t="s">
        <v>391</v>
      </c>
    </row>
    <row r="3" spans="1:10" ht="39.75" customHeight="1">
      <c r="A3" s="204" t="str">
        <f>"2025"&amp;"年部门项目支出绩效目标表"</f>
        <v>2025年部门项目支出绩效目标表</v>
      </c>
      <c r="B3" s="178"/>
      <c r="C3" s="178"/>
      <c r="D3" s="178"/>
      <c r="E3" s="178"/>
      <c r="F3" s="177"/>
      <c r="G3" s="178"/>
      <c r="H3" s="177"/>
      <c r="I3" s="177"/>
      <c r="J3" s="178"/>
    </row>
    <row r="4" spans="1:10" ht="17.25" customHeight="1">
      <c r="A4" s="179" t="str">
        <f>"单位名称："&amp;"昆明市东川区农业技术推广中心"</f>
        <v>单位名称：昆明市东川区农业技术推广中心</v>
      </c>
      <c r="B4" s="120"/>
      <c r="C4" s="120"/>
      <c r="D4" s="120"/>
      <c r="E4" s="120"/>
      <c r="F4" s="120"/>
      <c r="G4" s="120"/>
      <c r="H4" s="120"/>
    </row>
    <row r="5" spans="1:10" ht="44.25" customHeight="1">
      <c r="A5" s="34" t="s">
        <v>184</v>
      </c>
      <c r="B5" s="34" t="s">
        <v>286</v>
      </c>
      <c r="C5" s="34" t="s">
        <v>287</v>
      </c>
      <c r="D5" s="34" t="s">
        <v>288</v>
      </c>
      <c r="E5" s="34" t="s">
        <v>289</v>
      </c>
      <c r="F5" s="35" t="s">
        <v>290</v>
      </c>
      <c r="G5" s="34" t="s">
        <v>291</v>
      </c>
      <c r="H5" s="35" t="s">
        <v>292</v>
      </c>
      <c r="I5" s="35" t="s">
        <v>293</v>
      </c>
      <c r="J5" s="34" t="s">
        <v>294</v>
      </c>
    </row>
    <row r="6" spans="1:10" ht="18.75" customHeight="1">
      <c r="A6" s="65">
        <v>1</v>
      </c>
      <c r="B6" s="65">
        <v>2</v>
      </c>
      <c r="C6" s="65">
        <v>3</v>
      </c>
      <c r="D6" s="65">
        <v>4</v>
      </c>
      <c r="E6" s="65">
        <v>5</v>
      </c>
      <c r="F6" s="19">
        <v>6</v>
      </c>
      <c r="G6" s="65">
        <v>7</v>
      </c>
      <c r="H6" s="19">
        <v>8</v>
      </c>
      <c r="I6" s="19">
        <v>9</v>
      </c>
      <c r="J6" s="65">
        <v>10</v>
      </c>
    </row>
    <row r="7" spans="1:10" ht="42" customHeight="1">
      <c r="A7" s="16" t="s">
        <v>68</v>
      </c>
      <c r="B7" s="36"/>
      <c r="C7" s="36"/>
      <c r="D7" s="36"/>
      <c r="E7" s="27"/>
      <c r="F7" s="37"/>
      <c r="G7" s="27"/>
      <c r="H7" s="37"/>
      <c r="I7" s="37"/>
      <c r="J7" s="27"/>
    </row>
    <row r="8" spans="1:10" ht="42" customHeight="1">
      <c r="A8" s="205" t="s">
        <v>478</v>
      </c>
      <c r="B8" s="207" t="s">
        <v>295</v>
      </c>
      <c r="C8" s="12" t="s">
        <v>296</v>
      </c>
      <c r="D8" s="12" t="s">
        <v>297</v>
      </c>
      <c r="E8" s="16" t="s">
        <v>298</v>
      </c>
      <c r="F8" s="12" t="s">
        <v>299</v>
      </c>
      <c r="G8" s="16" t="s">
        <v>300</v>
      </c>
      <c r="H8" s="12" t="s">
        <v>301</v>
      </c>
      <c r="I8" s="12" t="s">
        <v>302</v>
      </c>
      <c r="J8" s="16" t="s">
        <v>303</v>
      </c>
    </row>
    <row r="9" spans="1:10" ht="42" customHeight="1">
      <c r="A9" s="206" t="s">
        <v>277</v>
      </c>
      <c r="B9" s="207" t="s">
        <v>295</v>
      </c>
      <c r="C9" s="12" t="s">
        <v>296</v>
      </c>
      <c r="D9" s="12" t="s">
        <v>297</v>
      </c>
      <c r="E9" s="16" t="s">
        <v>304</v>
      </c>
      <c r="F9" s="12" t="s">
        <v>299</v>
      </c>
      <c r="G9" s="16" t="s">
        <v>305</v>
      </c>
      <c r="H9" s="12" t="s">
        <v>306</v>
      </c>
      <c r="I9" s="12" t="s">
        <v>302</v>
      </c>
      <c r="J9" s="16" t="s">
        <v>307</v>
      </c>
    </row>
    <row r="10" spans="1:10" ht="42" customHeight="1">
      <c r="A10" s="206" t="s">
        <v>277</v>
      </c>
      <c r="B10" s="207" t="s">
        <v>295</v>
      </c>
      <c r="C10" s="12" t="s">
        <v>296</v>
      </c>
      <c r="D10" s="12" t="s">
        <v>308</v>
      </c>
      <c r="E10" s="16" t="s">
        <v>309</v>
      </c>
      <c r="F10" s="12" t="s">
        <v>310</v>
      </c>
      <c r="G10" s="16" t="s">
        <v>311</v>
      </c>
      <c r="H10" s="12" t="s">
        <v>312</v>
      </c>
      <c r="I10" s="12" t="s">
        <v>302</v>
      </c>
      <c r="J10" s="16" t="s">
        <v>313</v>
      </c>
    </row>
    <row r="11" spans="1:10" ht="42" customHeight="1">
      <c r="A11" s="206" t="s">
        <v>277</v>
      </c>
      <c r="B11" s="207" t="s">
        <v>295</v>
      </c>
      <c r="C11" s="12" t="s">
        <v>296</v>
      </c>
      <c r="D11" s="12" t="s">
        <v>308</v>
      </c>
      <c r="E11" s="16" t="s">
        <v>314</v>
      </c>
      <c r="F11" s="12" t="s">
        <v>299</v>
      </c>
      <c r="G11" s="16" t="s">
        <v>315</v>
      </c>
      <c r="H11" s="12" t="s">
        <v>312</v>
      </c>
      <c r="I11" s="12" t="s">
        <v>302</v>
      </c>
      <c r="J11" s="16" t="s">
        <v>316</v>
      </c>
    </row>
    <row r="12" spans="1:10" ht="42" customHeight="1">
      <c r="A12" s="206" t="s">
        <v>277</v>
      </c>
      <c r="B12" s="207" t="s">
        <v>295</v>
      </c>
      <c r="C12" s="12" t="s">
        <v>317</v>
      </c>
      <c r="D12" s="12" t="s">
        <v>318</v>
      </c>
      <c r="E12" s="16" t="s">
        <v>319</v>
      </c>
      <c r="F12" s="12" t="s">
        <v>299</v>
      </c>
      <c r="G12" s="16" t="s">
        <v>320</v>
      </c>
      <c r="H12" s="12" t="s">
        <v>321</v>
      </c>
      <c r="I12" s="12" t="s">
        <v>302</v>
      </c>
      <c r="J12" s="16" t="s">
        <v>322</v>
      </c>
    </row>
    <row r="13" spans="1:10" ht="42" customHeight="1">
      <c r="A13" s="206" t="s">
        <v>277</v>
      </c>
      <c r="B13" s="207" t="s">
        <v>295</v>
      </c>
      <c r="C13" s="12" t="s">
        <v>317</v>
      </c>
      <c r="D13" s="12" t="s">
        <v>323</v>
      </c>
      <c r="E13" s="16" t="s">
        <v>324</v>
      </c>
      <c r="F13" s="12" t="s">
        <v>299</v>
      </c>
      <c r="G13" s="16" t="s">
        <v>305</v>
      </c>
      <c r="H13" s="12" t="s">
        <v>325</v>
      </c>
      <c r="I13" s="12" t="s">
        <v>302</v>
      </c>
      <c r="J13" s="16" t="s">
        <v>326</v>
      </c>
    </row>
    <row r="14" spans="1:10" ht="42" customHeight="1">
      <c r="A14" s="206" t="s">
        <v>277</v>
      </c>
      <c r="B14" s="207" t="s">
        <v>295</v>
      </c>
      <c r="C14" s="12" t="s">
        <v>317</v>
      </c>
      <c r="D14" s="12" t="s">
        <v>327</v>
      </c>
      <c r="E14" s="16" t="s">
        <v>328</v>
      </c>
      <c r="F14" s="12" t="s">
        <v>299</v>
      </c>
      <c r="G14" s="16" t="s">
        <v>329</v>
      </c>
      <c r="H14" s="12" t="s">
        <v>312</v>
      </c>
      <c r="I14" s="12" t="s">
        <v>302</v>
      </c>
      <c r="J14" s="16" t="s">
        <v>330</v>
      </c>
    </row>
    <row r="15" spans="1:10" ht="42" customHeight="1">
      <c r="A15" s="206" t="s">
        <v>277</v>
      </c>
      <c r="B15" s="207" t="s">
        <v>295</v>
      </c>
      <c r="C15" s="12" t="s">
        <v>331</v>
      </c>
      <c r="D15" s="12" t="s">
        <v>332</v>
      </c>
      <c r="E15" s="16" t="s">
        <v>333</v>
      </c>
      <c r="F15" s="12" t="s">
        <v>299</v>
      </c>
      <c r="G15" s="16" t="s">
        <v>315</v>
      </c>
      <c r="H15" s="12" t="s">
        <v>312</v>
      </c>
      <c r="I15" s="12" t="s">
        <v>302</v>
      </c>
      <c r="J15" s="16" t="s">
        <v>333</v>
      </c>
    </row>
    <row r="16" spans="1:10" ht="42" customHeight="1">
      <c r="A16" s="206" t="s">
        <v>283</v>
      </c>
      <c r="B16" s="207" t="s">
        <v>334</v>
      </c>
      <c r="C16" s="12" t="s">
        <v>296</v>
      </c>
      <c r="D16" s="12" t="s">
        <v>297</v>
      </c>
      <c r="E16" s="16" t="s">
        <v>298</v>
      </c>
      <c r="F16" s="12" t="s">
        <v>299</v>
      </c>
      <c r="G16" s="16" t="s">
        <v>300</v>
      </c>
      <c r="H16" s="12" t="s">
        <v>301</v>
      </c>
      <c r="I16" s="12" t="s">
        <v>302</v>
      </c>
      <c r="J16" s="16" t="s">
        <v>303</v>
      </c>
    </row>
    <row r="17" spans="1:10" ht="42" customHeight="1">
      <c r="A17" s="206" t="s">
        <v>283</v>
      </c>
      <c r="B17" s="207" t="s">
        <v>334</v>
      </c>
      <c r="C17" s="12" t="s">
        <v>296</v>
      </c>
      <c r="D17" s="12" t="s">
        <v>297</v>
      </c>
      <c r="E17" s="16" t="s">
        <v>304</v>
      </c>
      <c r="F17" s="12" t="s">
        <v>299</v>
      </c>
      <c r="G17" s="16" t="s">
        <v>305</v>
      </c>
      <c r="H17" s="12" t="s">
        <v>306</v>
      </c>
      <c r="I17" s="12" t="s">
        <v>302</v>
      </c>
      <c r="J17" s="16" t="s">
        <v>307</v>
      </c>
    </row>
    <row r="18" spans="1:10" ht="42" customHeight="1">
      <c r="A18" s="206" t="s">
        <v>283</v>
      </c>
      <c r="B18" s="207" t="s">
        <v>334</v>
      </c>
      <c r="C18" s="12" t="s">
        <v>296</v>
      </c>
      <c r="D18" s="12" t="s">
        <v>308</v>
      </c>
      <c r="E18" s="16" t="s">
        <v>309</v>
      </c>
      <c r="F18" s="12" t="s">
        <v>299</v>
      </c>
      <c r="G18" s="16" t="s">
        <v>311</v>
      </c>
      <c r="H18" s="12" t="s">
        <v>312</v>
      </c>
      <c r="I18" s="12" t="s">
        <v>302</v>
      </c>
      <c r="J18" s="16" t="s">
        <v>335</v>
      </c>
    </row>
    <row r="19" spans="1:10" ht="42" customHeight="1">
      <c r="A19" s="206" t="s">
        <v>283</v>
      </c>
      <c r="B19" s="207" t="s">
        <v>334</v>
      </c>
      <c r="C19" s="12" t="s">
        <v>296</v>
      </c>
      <c r="D19" s="12" t="s">
        <v>308</v>
      </c>
      <c r="E19" s="16" t="s">
        <v>336</v>
      </c>
      <c r="F19" s="12" t="s">
        <v>299</v>
      </c>
      <c r="G19" s="16" t="s">
        <v>315</v>
      </c>
      <c r="H19" s="12" t="s">
        <v>312</v>
      </c>
      <c r="I19" s="12" t="s">
        <v>302</v>
      </c>
      <c r="J19" s="16" t="s">
        <v>337</v>
      </c>
    </row>
    <row r="20" spans="1:10" ht="42" customHeight="1">
      <c r="A20" s="206" t="s">
        <v>283</v>
      </c>
      <c r="B20" s="207" t="s">
        <v>334</v>
      </c>
      <c r="C20" s="12" t="s">
        <v>317</v>
      </c>
      <c r="D20" s="12" t="s">
        <v>318</v>
      </c>
      <c r="E20" s="16" t="s">
        <v>319</v>
      </c>
      <c r="F20" s="12" t="s">
        <v>299</v>
      </c>
      <c r="G20" s="16" t="s">
        <v>320</v>
      </c>
      <c r="H20" s="12" t="s">
        <v>321</v>
      </c>
      <c r="I20" s="12" t="s">
        <v>302</v>
      </c>
      <c r="J20" s="16" t="s">
        <v>338</v>
      </c>
    </row>
    <row r="21" spans="1:10" ht="42" customHeight="1">
      <c r="A21" s="206" t="s">
        <v>283</v>
      </c>
      <c r="B21" s="207" t="s">
        <v>334</v>
      </c>
      <c r="C21" s="12" t="s">
        <v>317</v>
      </c>
      <c r="D21" s="12" t="s">
        <v>323</v>
      </c>
      <c r="E21" s="16" t="s">
        <v>339</v>
      </c>
      <c r="F21" s="12" t="s">
        <v>299</v>
      </c>
      <c r="G21" s="16" t="s">
        <v>305</v>
      </c>
      <c r="H21" s="12" t="s">
        <v>325</v>
      </c>
      <c r="I21" s="12" t="s">
        <v>302</v>
      </c>
      <c r="J21" s="16" t="s">
        <v>326</v>
      </c>
    </row>
    <row r="22" spans="1:10" ht="42" customHeight="1">
      <c r="A22" s="206" t="s">
        <v>283</v>
      </c>
      <c r="B22" s="207" t="s">
        <v>334</v>
      </c>
      <c r="C22" s="12" t="s">
        <v>317</v>
      </c>
      <c r="D22" s="12" t="s">
        <v>327</v>
      </c>
      <c r="E22" s="16" t="s">
        <v>328</v>
      </c>
      <c r="F22" s="12" t="s">
        <v>299</v>
      </c>
      <c r="G22" s="16" t="s">
        <v>329</v>
      </c>
      <c r="H22" s="12" t="s">
        <v>312</v>
      </c>
      <c r="I22" s="12" t="s">
        <v>302</v>
      </c>
      <c r="J22" s="16" t="s">
        <v>340</v>
      </c>
    </row>
    <row r="23" spans="1:10" ht="42" customHeight="1">
      <c r="A23" s="206" t="s">
        <v>283</v>
      </c>
      <c r="B23" s="207" t="s">
        <v>334</v>
      </c>
      <c r="C23" s="12" t="s">
        <v>331</v>
      </c>
      <c r="D23" s="12" t="s">
        <v>332</v>
      </c>
      <c r="E23" s="16" t="s">
        <v>333</v>
      </c>
      <c r="F23" s="12" t="s">
        <v>299</v>
      </c>
      <c r="G23" s="16" t="s">
        <v>315</v>
      </c>
      <c r="H23" s="12" t="s">
        <v>312</v>
      </c>
      <c r="I23" s="12" t="s">
        <v>302</v>
      </c>
      <c r="J23" s="16" t="s">
        <v>341</v>
      </c>
    </row>
  </sheetData>
  <mergeCells count="6">
    <mergeCell ref="A3:J3"/>
    <mergeCell ref="A4:H4"/>
    <mergeCell ref="A8:A15"/>
    <mergeCell ref="A16:A23"/>
    <mergeCell ref="B8:B15"/>
    <mergeCell ref="B16:B23"/>
  </mergeCells>
  <phoneticPr fontId="18" type="noConversion"/>
  <printOptions horizontalCentered="1"/>
  <pageMargins left="0.96" right="0.96" top="0.72" bottom="0.72" header="0" footer="0"/>
  <pageSetup paperSize="9" scale="6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18</vt:i4>
      </vt:variant>
    </vt:vector>
  </HeadingPairs>
  <TitlesOfParts>
    <vt:vector size="36"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部门整体支出绩效目标13</vt:lpstr>
      <vt:lpstr>'部门财务收支预算总表01-1'!Print_Titles</vt:lpstr>
      <vt:lpstr>'部门财政拨款收支预算总表02-1'!Print_Titles</vt:lpstr>
      <vt:lpstr>部门基本支出预算表04!Print_Titles</vt:lpstr>
      <vt:lpstr>'部门收入预算表01-2'!Print_Titles</vt:lpstr>
      <vt:lpstr>'部门项目支出绩效目标表05-2'!Print_Titles</vt:lpstr>
      <vt:lpstr>'部门项目支出预算表05-1'!Print_Titles</vt:lpstr>
      <vt:lpstr>部门项目中期规划预算表12!Print_Titles</vt:lpstr>
      <vt:lpstr>部门整体支出绩效目标13!Print_Titles</vt:lpstr>
      <vt:lpstr>部门政府采购预算表07!Print_Titles</vt:lpstr>
      <vt:lpstr>部门政府购买服务预算表08!Print_Titles</vt:lpstr>
      <vt:lpstr>部门政府性基金预算支出预算表06!Print_Titles</vt:lpstr>
      <vt:lpstr>'部门支出预算表01-3'!Print_Titles</vt:lpstr>
      <vt:lpstr>'对下转移支付绩效目标表09-2'!Print_Titles</vt:lpstr>
      <vt:lpstr>'对下转移支付预算表09-1'!Print_Titles</vt:lpstr>
      <vt:lpstr>上级转移支付补助项目支出预算表11!Print_Titles</vt:lpstr>
      <vt:lpstr>新增资产配置表10!Print_Titles</vt:lpstr>
      <vt:lpstr>一般公共预算“三公”经费支出预算表03!Print_Titles</vt:lpstr>
      <vt:lpstr>'一般公共预算支出预算表02-2'!Print_Titles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2025-02-24T02:41:00Z</dcterms:created>
  <dcterms:modified xsi:type="dcterms:W3CDTF">2025-05-08T02:37:12Z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