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7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<sst xmlns="http://schemas.openxmlformats.org/spreadsheetml/2006/main" count="2295" uniqueCount="652">
  <si>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</si>
  <si>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</si>
  <si>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</si>
  <si>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</si>
  <si>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</si>
  <si>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</si>
  <si>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</si>
  <si>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</si>
  <si>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</si>
  <si>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</si>
  <si>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</si>
  <si>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</si>
  <si>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</si>
  <si>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</si>
  <si>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</si>
  <si>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</si>
  <si>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</si>
  <si>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</si>
  <si>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</si>
  <si>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</si>
  <si>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</si>
  <si>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</si>
  <si>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</si>
  <si>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</si>
  <si>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</si>
  <si>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</si>
  <si>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</si>
  <si>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</si>
  <si>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</si>
  <si>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</si>
  <si>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</si>
  <si>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</si>
  <si>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</si>
  <si>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</si>
  <si>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</si>
  <si>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</si>
  <si>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</si>
  <si>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</si>
  <si>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</si>
  <si>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</si>
  <si>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</si>
  <si>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</si>
  <si>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</si>
  <si>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</si>
  <si>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</si>
  <si>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</si>
  <si>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</si>
  <si>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</si>
  <si>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</si>
  <si>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</si>
  <si>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</si>
  <si>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</si>
  <si>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</si>
  <si>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</si>
  <si>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</si>
  <si>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</si>
  <si>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</si>
  <si>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</si>
  <si>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</si>
  <si>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</si>
  <si>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</si>
  <si>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</si>
  <si>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</si>
  <si>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</si>
  <si>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</si>
  <si>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</si>
  <si>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</si>
  <si>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</si>
  <si>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</si>
  <si>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101</t>
  </si>
  <si>
    <t>昆明市东川区人民政府办公室</t>
  </si>
  <si>
    <t>101001</t>
  </si>
  <si>
    <t>378</t>
  </si>
  <si>
    <t>昆明市东川区城市更新改造服务中心</t>
  </si>
  <si>
    <t>378001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</si>
  <si>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</si>
  <si>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</si>
  <si>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</si>
  <si>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</si>
  <si>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</si>
  <si>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</si>
  <si>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</si>
  <si>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</si>
  <si>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</si>
  <si>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</si>
  <si>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</si>
  <si>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</si>
  <si>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</si>
  <si>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</si>
  <si>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</si>
  <si>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</si>
  <si>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</si>
  <si>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</si>
  <si>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</si>
  <si>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</si>
  <si>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</si>
  <si>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</si>
  <si>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</si>
  <si>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</si>
  <si>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</si>
  <si>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</si>
  <si>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</si>
  <si>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</si>
  <si>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</si>
  <si>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</si>
  <si>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</si>
  <si>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</si>
  <si>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</si>
  <si>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</si>
  <si>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</si>
  <si>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</si>
  <si>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</si>
  <si>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</si>
  <si>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</si>
  <si>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</si>
  <si>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</si>
  <si>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</si>
  <si>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</si>
  <si>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</si>
  <si>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</si>
  <si>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</si>
  <si>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</si>
  <si>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</si>
  <si>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</si>
  <si>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</si>
  <si>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</si>
  <si>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</si>
  <si>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</si>
  <si>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</si>
  <si>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</si>
  <si>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</si>
  <si>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</si>
  <si>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</si>
  <si>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</si>
  <si>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</si>
  <si>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</si>
  <si>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</si>
  <si>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城乡社区支出</t>
  </si>
  <si>
    <t xml:space="preserve">  城乡社区管理事务</t>
  </si>
  <si>
    <t>工程建设管理</t>
  </si>
  <si>
    <t>217</t>
  </si>
  <si>
    <t>金融支出</t>
  </si>
  <si>
    <t>21799</t>
  </si>
  <si>
    <t>其他金融支出</t>
  </si>
  <si>
    <t>2179999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</si>
  <si>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</si>
  <si>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</si>
  <si>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</si>
  <si>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</si>
  <si>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</si>
  <si>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</si>
  <si>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</si>
  <si>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</si>
  <si>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</si>
  <si>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</si>
  <si>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</si>
  <si>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</si>
  <si>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</si>
  <si>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</si>
  <si>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</si>
  <si>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</si>
  <si>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</si>
  <si>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</si>
  <si>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</si>
  <si>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</si>
  <si>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</si>
  <si>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</si>
  <si>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</si>
  <si>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</si>
  <si>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</si>
  <si>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</si>
  <si>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</si>
  <si>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</si>
  <si>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</si>
  <si>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</si>
  <si>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</si>
  <si>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</si>
  <si>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</si>
  <si>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</si>
  <si>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</si>
  <si>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</si>
  <si>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</si>
  <si>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</si>
  <si>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</si>
  <si>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</si>
  <si>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</si>
  <si>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</si>
  <si>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</si>
  <si>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</si>
  <si>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212</t>
  </si>
  <si>
    <t>21201</t>
  </si>
  <si>
    <t>城乡社区管理事务</t>
  </si>
  <si>
    <t>2120106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</si>
  <si>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</si>
  <si>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</si>
  <si>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</si>
  <si>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</si>
  <si>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</si>
  <si>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</si>
  <si>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</si>
  <si>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</si>
  <si>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</si>
  <si>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</si>
  <si>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</si>
  <si>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</si>
  <si>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</si>
  <si>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</si>
  <si>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</si>
  <si>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</si>
  <si>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</si>
  <si>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</si>
  <si>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</si>
  <si>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</si>
  <si>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</si>
  <si>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</si>
  <si>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</si>
  <si>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</si>
  <si>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</si>
  <si>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</si>
  <si>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</si>
  <si>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</si>
  <si>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530113210000000001965</t>
  </si>
  <si>
    <t>行政人员工资支出</t>
  </si>
  <si>
    <t>30101</t>
  </si>
  <si>
    <t>基本工资</t>
  </si>
  <si>
    <t>30102</t>
  </si>
  <si>
    <t>津贴补贴</t>
  </si>
  <si>
    <t>30103</t>
  </si>
  <si>
    <t>奖金</t>
  </si>
  <si>
    <t>530113210000000001966</t>
  </si>
  <si>
    <t>事业人员工资支出</t>
  </si>
  <si>
    <t>30107</t>
  </si>
  <si>
    <t>绩效工资</t>
  </si>
  <si>
    <t>530113210000000001967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</si>
  <si>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</si>
  <si>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</si>
  <si>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</si>
  <si>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</si>
  <si>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</si>
  <si>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</si>
  <si>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</si>
  <si>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</si>
  <si>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</si>
  <si>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</si>
  <si>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</si>
  <si>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530113210000000001968</t>
  </si>
  <si>
    <t>30113</t>
  </si>
  <si>
    <t>530113210000000001970</t>
  </si>
  <si>
    <t>遗属补助</t>
  </si>
  <si>
    <t>30305</t>
  </si>
  <si>
    <t>生活补助</t>
  </si>
  <si>
    <t>530113210000000001972</t>
  </si>
  <si>
    <t>公车购置及运维费</t>
  </si>
  <si>
    <t>30231</t>
  </si>
  <si>
    <t>公务用车运行维护费</t>
  </si>
  <si>
    <t>530113210000000001973</t>
  </si>
  <si>
    <t>30217</t>
  </si>
  <si>
    <t>530113210000000001974</t>
  </si>
  <si>
    <t>公务交通补贴</t>
  </si>
  <si>
    <t>30239</t>
  </si>
  <si>
    <t>其他交通费用</t>
  </si>
  <si>
    <t>530113210000000001975</t>
  </si>
  <si>
    <t>工会经费</t>
  </si>
  <si>
    <t>30228</t>
  </si>
  <si>
    <t>530113210000000001976</t>
  </si>
  <si>
    <t>离退休公用经费</t>
  </si>
  <si>
    <t>30299</t>
  </si>
  <si>
    <t>其他商品和服务支出</t>
  </si>
  <si>
    <t>530113210000000001978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</si>
  <si>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</si>
  <si>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</si>
  <si>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</si>
  <si>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</si>
  <si>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</si>
  <si>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</si>
  <si>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</si>
  <si>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</si>
  <si>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</si>
  <si>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</si>
  <si>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</si>
  <si>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</si>
  <si>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</si>
  <si>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</si>
  <si>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</si>
  <si>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</si>
  <si>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</si>
  <si>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</si>
  <si>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</si>
  <si>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530113210000000001979</t>
  </si>
  <si>
    <t>租车经费</t>
  </si>
  <si>
    <t>530113221100000531005</t>
  </si>
  <si>
    <t>离退休生活补助</t>
  </si>
  <si>
    <t>530113231100001500717</t>
  </si>
  <si>
    <t>行政人员绩效奖励</t>
  </si>
  <si>
    <t>530113231100001500719</t>
  </si>
  <si>
    <t>事业人员绩效奖励</t>
  </si>
  <si>
    <t>530113241100002197267</t>
  </si>
  <si>
    <t>编外聘用人员支出</t>
  </si>
  <si>
    <t>30199</t>
  </si>
  <si>
    <t>其他工资福利支出</t>
  </si>
  <si>
    <t>530113251100003667523</t>
  </si>
  <si>
    <t>530113251100003667524</t>
  </si>
  <si>
    <t>530113251100003667525</t>
  </si>
  <si>
    <t>530113251100003667536</t>
  </si>
  <si>
    <t>530113251100003667537</t>
  </si>
  <si>
    <t>530113251100003667538</t>
  </si>
  <si>
    <t>530113251100003667539</t>
  </si>
  <si>
    <t>预算05-1表</t>
  </si>
  <si>
    <t>项目分类</t>
  </si>
  <si>
    <t>项目单位</t>
  </si>
  <si>
    <t>经济科目编码</t>
  </si>
  <si>
    <t>经济科目名称</t>
  </si>
  <si>
    <t>本年拨款</t>
  </si>
  <si>
    <t>其中：本次下达</t>
  </si>
  <si>
    <t>530113231100001341489</t>
  </si>
  <si>
    <t>挂职干部配偶及未成人子女从居住地前来探望交通费及人身意外伤亡保险费</t>
  </si>
  <si>
    <t>专项业务类</t>
  </si>
  <si>
    <t>530113221100000498607</t>
  </si>
  <si>
    <t>后勤保障经费</t>
  </si>
  <si>
    <t>30202</t>
  </si>
  <si>
    <t>印刷费</t>
  </si>
  <si>
    <t>31002</t>
  </si>
  <si>
    <t>办公设备购置</t>
  </si>
  <si>
    <t>530113241100002144408</t>
  </si>
  <si>
    <t>周转房物业管理经费</t>
  </si>
  <si>
    <t>30209</t>
  </si>
  <si>
    <t>物业管理费</t>
  </si>
  <si>
    <t>530113241100002182245</t>
  </si>
  <si>
    <t>智能办公系统经费</t>
  </si>
  <si>
    <t>530113241100002339906</t>
  </si>
  <si>
    <t>东川区政府采购电子交易平台建设经费</t>
  </si>
  <si>
    <t>事业发展类</t>
  </si>
  <si>
    <t>530113241100002551310</t>
  </si>
  <si>
    <t>办公大楼运维经费</t>
  </si>
  <si>
    <t>30214</t>
  </si>
  <si>
    <t>租赁费</t>
  </si>
  <si>
    <t>530113241100002982737</t>
  </si>
  <si>
    <t>2024年度研究课题经费</t>
  </si>
  <si>
    <t>530113251100003664945</t>
  </si>
  <si>
    <t>专用设备购置经费</t>
  </si>
  <si>
    <t>31003</t>
  </si>
  <si>
    <t>专用设备购置</t>
  </si>
  <si>
    <t>530113251100003621308</t>
  </si>
  <si>
    <t>单位资金收支专户利息资金</t>
  </si>
  <si>
    <t>39999</t>
  </si>
  <si>
    <t>预算05-2表</t>
  </si>
  <si>
    <t>项目年度绩效目标</t>
  </si>
  <si>
    <t>一级指标</t>
  </si>
  <si>
    <t>二级指标</t>
  </si>
  <si>
    <t>三级指标</t>
  </si>
  <si>
    <t>指标性质</t>
  </si>
  <si>
    <t>指标值</t>
  </si>
  <si>
    <t>度量单位</t>
  </si>
  <si>
    <t>指标属性</t>
  </si>
  <si>
    <t>指标内容</t>
  </si>
  <si>
    <t>购买1辆公务用车，补充空编。承担公车平台主要职责，保障公务出行任务。</t>
  </si>
  <si>
    <t>产出指标</t>
  </si>
  <si>
    <t>数量指标</t>
  </si>
  <si>
    <t>购买公车数量</t>
  </si>
  <si>
    <t>=</t>
  </si>
  <si>
    <t>1.00</t>
  </si>
  <si>
    <t>辆</t>
  </si>
  <si>
    <t>定量指标</t>
  </si>
  <si>
    <t>购买公车数量1辆</t>
  </si>
  <si>
    <t>质量指标</t>
  </si>
  <si>
    <t>购买新车质量</t>
  </si>
  <si>
    <t>符合标准</t>
  </si>
  <si>
    <t>定性指标</t>
  </si>
  <si>
    <t>购买新车质量达标</t>
  </si>
  <si>
    <t>时效指标</t>
  </si>
  <si>
    <t>规定时限内</t>
  </si>
  <si>
    <t>及时</t>
  </si>
  <si>
    <t>规定时限内支付完成</t>
  </si>
  <si>
    <t>成本指标</t>
  </si>
  <si>
    <t>经济成本指标</t>
  </si>
  <si>
    <t>52</t>
  </si>
  <si>
    <t>万元</t>
  </si>
  <si>
    <t>支付金额完成</t>
  </si>
  <si>
    <t>效益指标</t>
  </si>
  <si>
    <t>可持续影响</t>
  </si>
  <si>
    <t>保障公务出行</t>
  </si>
  <si>
    <t>&gt;=</t>
  </si>
  <si>
    <t>95</t>
  </si>
  <si>
    <t>%</t>
  </si>
  <si>
    <t>完成保障公务出行</t>
  </si>
  <si>
    <t>满意度指标</t>
  </si>
  <si>
    <t>服务对象满意度</t>
  </si>
  <si>
    <t>公务出行满意度</t>
  </si>
  <si>
    <t>公务出行满意度达标</t>
  </si>
  <si>
    <t>完成购置建设实现全区政府采购交易全流程电子化，大幅提高采购效率，优化政府采购营商环境。</t>
  </si>
  <si>
    <t>系统软件支持</t>
  </si>
  <si>
    <t>批次</t>
  </si>
  <si>
    <t>平台建设质量达标</t>
  </si>
  <si>
    <t>达标</t>
  </si>
  <si>
    <t>平台建设质量</t>
  </si>
  <si>
    <t>支付资金在合同时限内</t>
  </si>
  <si>
    <t>按时</t>
  </si>
  <si>
    <t>30000</t>
  </si>
  <si>
    <t>元</t>
  </si>
  <si>
    <t>建设经费</t>
  </si>
  <si>
    <t>经济效益</t>
  </si>
  <si>
    <t>有效提高经济发展</t>
  </si>
  <si>
    <t>长期有效</t>
  </si>
  <si>
    <t>社会效益</t>
  </si>
  <si>
    <t>系统全年正常运行</t>
  </si>
  <si>
    <t>有效提高工作效率</t>
  </si>
  <si>
    <t>提高工作效率</t>
  </si>
  <si>
    <t>90</t>
  </si>
  <si>
    <t>完成2025年新办公大楼租赁费、水电费、物业管理费支付及运行工作，保障区委区政府各项工作正常开展。</t>
  </si>
  <si>
    <t>办公大楼面积</t>
  </si>
  <si>
    <t>16000</t>
  </si>
  <si>
    <t>平方米</t>
  </si>
  <si>
    <t>办公楼总面积</t>
  </si>
  <si>
    <t>租赁办公楼质量达标</t>
  </si>
  <si>
    <t>质量达标</t>
  </si>
  <si>
    <t>租赁办公楼质量</t>
  </si>
  <si>
    <t>按合同规定及时支付</t>
  </si>
  <si>
    <t>555.63</t>
  </si>
  <si>
    <t>办公大楼租赁及管理费</t>
  </si>
  <si>
    <t>保障政府公信力</t>
  </si>
  <si>
    <t>群众满意度</t>
  </si>
  <si>
    <t>90%</t>
  </si>
  <si>
    <t>2024年度课题研究经费未使用完成，结转至2025年，以“高质量、有用、可用”为目标，推动东川港产城融合发展打造昆明出滇入川北大门对策研究，为市委、市政府决策提供有益的决策咨询建议，为东川区开展有关工作、向上争取政策支持等提出合理建议。</t>
  </si>
  <si>
    <t>研究报告</t>
  </si>
  <si>
    <t>篇</t>
  </si>
  <si>
    <t>研究报告1篇</t>
  </si>
  <si>
    <t>咨询报告</t>
  </si>
  <si>
    <t>咨询报告1篇</t>
  </si>
  <si>
    <t>课题研究按期完成率</t>
  </si>
  <si>
    <t>415.61</t>
  </si>
  <si>
    <t>课题研究成果的综合转化率</t>
  </si>
  <si>
    <t>60</t>
  </si>
  <si>
    <t>受益对象满意度</t>
  </si>
  <si>
    <t>加强政府区级周转房住宿小区的物业管理，保障房屋和公用设施的正常使用，创造优美、整洁、安全、方便、舒适、文明的居住环境，有效提高住户幸福感及满意度。</t>
  </si>
  <si>
    <t>物业服务面积</t>
  </si>
  <si>
    <t>2596.79</t>
  </si>
  <si>
    <t>物业管理面积</t>
  </si>
  <si>
    <t>物业服务覆盖率</t>
  </si>
  <si>
    <t>100</t>
  </si>
  <si>
    <t>物业服务及时率</t>
  </si>
  <si>
    <t>198000</t>
  </si>
  <si>
    <t>经济支出</t>
  </si>
  <si>
    <t>有效提高住户幸福感</t>
  </si>
  <si>
    <t>有效提高住户满意度</t>
  </si>
  <si>
    <t>东组通〔2018〕106号省外来滇挂职干部相关服务保障,为三人购买人身意外伤亡保险1,500元,挂职干部配偶及未成人子女从居住地前来探望交通费30,000元（按2,500元/人/单程计算）；云财行〔2017〕206号省管异地交流干部和挂职干部交通保障，保障何宗良副区长交通费28800元（按1200元/人/月计算，2023-2024年共24个月）。</t>
  </si>
  <si>
    <t>挂职领导人数</t>
  </si>
  <si>
    <t>人</t>
  </si>
  <si>
    <t>保障挂职干部相关服务</t>
  </si>
  <si>
    <t>保障省外来滇挂职干部相关服务</t>
  </si>
  <si>
    <t>挂职领导满意度</t>
  </si>
  <si>
    <t>提高政府办公效率，简化纸质文件的使用，推进会议办公水平和文件制发的发展与进步，提供绝佳的数字化办公体验。</t>
  </si>
  <si>
    <t>无纸化会议系统及设备</t>
  </si>
  <si>
    <t>排版软件</t>
  </si>
  <si>
    <t>套</t>
  </si>
  <si>
    <t>支付及时性</t>
  </si>
  <si>
    <t>合同期限内</t>
  </si>
  <si>
    <t>支付时间</t>
  </si>
  <si>
    <t>7.5</t>
  </si>
  <si>
    <t>提高办公效率</t>
  </si>
  <si>
    <t>提高群众满意度</t>
  </si>
  <si>
    <t>完成区政府办2025年ICT业务集成服务使用费、办公费、办公设备购置费、差旅费、印刷费及公务接待费支付合计2,600,000元。保障区委区政府后勤服务工作正常开展，为领导职工日常工作提供服务。</t>
  </si>
  <si>
    <t>办理文件数</t>
  </si>
  <si>
    <t>&gt;</t>
  </si>
  <si>
    <t>8000</t>
  </si>
  <si>
    <t>件</t>
  </si>
  <si>
    <t>反映预算年度办文情况</t>
  </si>
  <si>
    <t>办会数</t>
  </si>
  <si>
    <t>200</t>
  </si>
  <si>
    <t>场</t>
  </si>
  <si>
    <t>反映预算年度办会情况</t>
  </si>
  <si>
    <t>调研报告数</t>
  </si>
  <si>
    <t>次</t>
  </si>
  <si>
    <t>反映预算年度调研成果</t>
  </si>
  <si>
    <t>政府采购次数</t>
  </si>
  <si>
    <t>反映预算年度政府采购情况</t>
  </si>
  <si>
    <t>政务信息期数</t>
  </si>
  <si>
    <t>24</t>
  </si>
  <si>
    <t>期</t>
  </si>
  <si>
    <t>反映全区政务信息收集、编报情况</t>
  </si>
  <si>
    <t>接待人次</t>
  </si>
  <si>
    <t>11700</t>
  </si>
  <si>
    <t>人次</t>
  </si>
  <si>
    <t>反映政府办2024年接待情况</t>
  </si>
  <si>
    <t>文件办结率</t>
  </si>
  <si>
    <t>反映文件办理情况</t>
  </si>
  <si>
    <t>交办事项办结率</t>
  </si>
  <si>
    <t>反映交办事项办理情况</t>
  </si>
  <si>
    <t>政务信息省市采用占比</t>
  </si>
  <si>
    <t>30</t>
  </si>
  <si>
    <t>反映政务信息文稿质量</t>
  </si>
  <si>
    <t>办公用品采购合格率</t>
  </si>
  <si>
    <t>反映预算年度政府采购质量</t>
  </si>
  <si>
    <t>调研报告完成率</t>
  </si>
  <si>
    <t>反映调研报告成果质量</t>
  </si>
  <si>
    <t>交办工作完成及时性</t>
  </si>
  <si>
    <t>'规定时限内</t>
  </si>
  <si>
    <t>天</t>
  </si>
  <si>
    <t>反映对交办工作完成的响应情况</t>
  </si>
  <si>
    <t>260</t>
  </si>
  <si>
    <t>支出金额260万元</t>
  </si>
  <si>
    <t>高效协助区政府领导抓好全区社会各项事业发展工作</t>
  </si>
  <si>
    <t>年</t>
  </si>
  <si>
    <t>反映对全区经济的带动情况</t>
  </si>
  <si>
    <t>公众对政府工作满意度</t>
  </si>
  <si>
    <t>服务对象满意情况</t>
  </si>
  <si>
    <t>领导对政府工作满意度</t>
  </si>
  <si>
    <t>根据单位银行账户已产生的利息收入据实上缴，该单位资金收支专户利息已产生测算出合计数500元</t>
  </si>
  <si>
    <t>上缴利息数</t>
  </si>
  <si>
    <t>500</t>
  </si>
  <si>
    <t>实际上缴利息数</t>
  </si>
  <si>
    <t>资金支付完成率</t>
  </si>
  <si>
    <t>资金支付率</t>
  </si>
  <si>
    <t>2025年12月30日之前</t>
  </si>
  <si>
    <t>完成时效</t>
  </si>
  <si>
    <t>维护社会稳定发展</t>
  </si>
  <si>
    <t>调查问卷</t>
  </si>
  <si>
    <t>预算06表</t>
  </si>
  <si>
    <t>政府性基金预算支出预算表</t>
  </si>
  <si>
    <t>单位名称：昆明市发展和改革委员会</t>
  </si>
  <si>
    <t>政府性基金预算支出</t>
  </si>
  <si>
    <t>备注：昆明市东川区人民政府办公室2025年无政府性基金预算支出情况，此表无数据。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</si>
  <si>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</si>
  <si>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</si>
  <si>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</si>
  <si>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</si>
  <si>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</si>
  <si>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</si>
  <si>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</si>
  <si>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</si>
  <si>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</si>
  <si>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</si>
  <si>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</si>
  <si>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公车燃油费</t>
  </si>
  <si>
    <t>车辆加油、添加燃料服务</t>
  </si>
  <si>
    <t>公车维修费</t>
  </si>
  <si>
    <t>车辆维修和保养服务</t>
  </si>
  <si>
    <t>公车保险费</t>
  </si>
  <si>
    <t>机动车保险服务</t>
  </si>
  <si>
    <t>办公设备购置费</t>
  </si>
  <si>
    <t>A3彩色打印机</t>
  </si>
  <si>
    <t>台</t>
  </si>
  <si>
    <t>A3黑白打印机</t>
  </si>
  <si>
    <t>复印机</t>
  </si>
  <si>
    <t>其他存储设备</t>
  </si>
  <si>
    <t>只</t>
  </si>
  <si>
    <t>其他印刷服务</t>
  </si>
  <si>
    <t>移动存储设备</t>
  </si>
  <si>
    <t>个</t>
  </si>
  <si>
    <t>周转房物业管理</t>
  </si>
  <si>
    <t>物业管理服务</t>
  </si>
  <si>
    <t>办公大楼租赁费</t>
  </si>
  <si>
    <t>房屋租赁服务</t>
  </si>
  <si>
    <t>办公大楼物业管理</t>
  </si>
  <si>
    <t>便携式计算机</t>
  </si>
  <si>
    <t>多功能一体机</t>
  </si>
  <si>
    <t>复印纸</t>
  </si>
  <si>
    <t>台式计算机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</si>
  <si>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</si>
  <si>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</si>
  <si>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</si>
  <si>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</si>
  <si>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</si>
  <si>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</si>
  <si>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</si>
  <si>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</si>
  <si>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</si>
  <si>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B 政府履职辅助性服务</t>
  </si>
  <si>
    <t>物业管理</t>
  </si>
  <si>
    <t>办公大楼租赁</t>
  </si>
  <si>
    <t>B1106 租赁服务</t>
  </si>
  <si>
    <t>租赁服务</t>
  </si>
  <si>
    <t>预算09-1表</t>
  </si>
  <si>
    <t>单位名称（项目）</t>
  </si>
  <si>
    <t>地区</t>
  </si>
  <si>
    <t>备注：昆明市东川区人民政府办公室2025年无对下转移支付预算支出情况，此表无数据。</t>
  </si>
  <si>
    <t>预算09-2表</t>
  </si>
  <si>
    <t xml:space="preserve">预算10表
</t>
  </si>
  <si>
    <t>资产类别</t>
  </si>
  <si>
    <t>资产分类代码.名称</t>
  </si>
  <si>
    <t>资产名称</t>
  </si>
  <si>
    <t>计量单位</t>
  </si>
  <si>
    <t>财政部门批复数（元）</t>
  </si>
  <si>
    <t>单价</t>
  </si>
  <si>
    <t>金额</t>
  </si>
  <si>
    <t>备注：昆明市东川区人民政府办公室2025年无新增资产配置预算支出情况，此表无数据。</t>
  </si>
  <si>
    <t>预算11表</t>
  </si>
  <si>
    <t>上级补助</t>
  </si>
  <si>
    <t>备注：昆明市东川区人民政府办公室2025年上级转移支付预算支出情况，此表无数据。</t>
  </si>
  <si>
    <t>预算12表</t>
  </si>
  <si>
    <t>项目级次</t>
  </si>
  <si>
    <t>115 其他工资福利支出</t>
  </si>
  <si>
    <t>本级</t>
  </si>
  <si>
    <t>311 专项业务类</t>
  </si>
  <si>
    <t>313 事业发展类</t>
  </si>
  <si>
    <t/>
  </si>
  <si>
    <t>预算6表</t>
  </si>
  <si>
    <t>部门编码</t>
  </si>
  <si>
    <t>部门名称</t>
  </si>
  <si>
    <t>内容</t>
  </si>
  <si>
    <t>说明</t>
  </si>
  <si>
    <t>部门总体目标</t>
  </si>
  <si>
    <t>部门职责</t>
  </si>
  <si>
    <t>东川区政府办主要履行以下职责：
（一）承办市人民政府文件、指示在东川区贯彻落实的行文工作，承办区人民政府向市人民政府报告、请示的拟稿和审核工作，以及市委、市政府及其部门和区委、区人大常委会、区政协转由区人民政府办理的事项。
（二）负责区人民政府会议的准备工作，协助区人民政府领导组织实施会议决定事项。
（三）协助区人民政府领导组织起草或审核以区人民政府、区政府办公室名义发布的公文，负责区人民政府、区政府办公室规范性文件的合法性审查工作。
（四）研究乡镇（街道）人民政府（办事处）和区人民政府各部门请示区人民政府的事项，提出办理意见，报区人民政府领导审批。
（五）根据区人民政府领导的指示，对区人民政府部门间出现的争议问题进行协调并提出处理意见，报区人民政府领导决定。
（六）负责区人民政府重大决策部署、重要文件确定事项、重要会议议定事项以及区人民政府领导批示指示贯彻落实情况的督促检查。
（七）牵头组织有关部门按照区人民政府领导指示开展专题调查研究，及时反映情况，提出工作建议。
（八）负责承办上级人大、政协交由区人民政府、区政府办公室办理的人大代表建议和政协提案，统筹全区政府系统人大建议和政协提案办理工作。
（九）负责区人民政府值班工作，及时向区人民政府领导报告重要紧急情况，传达和督促落实区人民政府领导指示。
（十）负责全区政务信息工作。指导监督、协调推进政府信息公开工作。
（十一）负责12345市长热线平台、区委书记和区长电子信箱群众来件来信的受理、分办工作。
（十二）归口管理全区外事工作，统筹协调外事工作和涉外事务。
（十三）负责区级机关事务的管理、保障、服务工作，指导全区机关事务管理工作。按照省、市机关后勤服务购买项目及标准，对纳入预算的区级机关后勤服务购买工作进行指导。负责区级机关办公用房调配。负责全区公共机构节能和公务用车管理工作。承担区委、区政府公务接待工作。
（十四）负责城市更新改造相关工作：协助做好城市更新旧城改造项目的组织协调，协助做好全区城市更新改造规划、计划、方案的落实推进工作；承担房屋征收与补偿的具体服务性工作。协助相关部门开展对城市更新旧城改建项目范围进行房调、地调、民调、项目资金测算等工作；协助相关部门组织房屋征收与补偿征求意见、听证、论证、公示等工作；协助相关部门进行房屋征收与补偿政策的宣传、解释，并就征收补偿的具体问题与被征收人协商、签订补偿协议，对被征收房屋拆除等工作；协助有关部门做好城市更新改造项目回迁安置等服务性工作；负责项目信息查询系统资料数据的收集整理，完成项目档案资料整理、归档、移交工作。
（十五）完成区委、区人民政府和上级部门交办的其他任务。</t>
  </si>
  <si>
    <t>区政府办部门整体支出总目标为：稳固提升脱贫成果，实施扶贫协作项目，提升产业组织化程度；坚持生态优先，打赢环境综合整治攻坚战，提升生态文明建设水平；坚持项目引领、招商推动，以项目促投资，以投资促发展；创新服务方式，充分发挥参谋助手、督促检查、协调综合、后勤保障作用，积极协助区政府领导抓好全区社会各项事业发展工作，促进全区经济社会发展。</t>
  </si>
  <si>
    <t>部门年度目标</t>
  </si>
  <si>
    <t>（一）进一步抓实学习教育和队伍建设
一是抓实学习教育。严格按照学习计划开展自主学习，坚持用好每周集中学习制度，结合“三会一课”、主题党日、理论学习中心组、领导干部上讲堂等制度丰富学习形式，分层分类强化学习教育效果，切实做到入脑入心；强化业务知识学习，进一步深化办文办会、法治政府建设等领域业务培训，推动职工整体素质进一步提升。二是强化队伍建设。进一步配齐配强干部队伍，注重分层培养和专业化培养，充分优化整体人员配备。注重选树先进典型，号召干部职工向身边先进典型学习，在新征程中担当作为、矢志奉献。三是严肃日常管理。认真抓好干部职工日常行为规范管理，进一步强化作风建设，提升整体凝聚力和战斗力。
（二）进一步提高工作效能和服务质量
一是抓好工作效能提升。年内完成办文数字化系统建设并全区推广，进一步规范和提升办文质量；研究和试行后勤服务线上一体化登记办理，进一步压缩工作程序，提高办事效率。持续贯彻和落实“基层减负”工作要求，在精文简会、整治形式主义等方面紧抓不放、久久为功。二是抓好协调能力提升。主动作为，抓好统筹，对涉及面广、工作量大的工作要加大协调力度，力争在最短时间内办结。适应各项工作要求的新变化，努力创新服务手段，提高工作效率，降低运行成本。三是充分提升参谋助手能力。按照“身在兵位，胸为帅谋”的工作要求，抓好参谋助手的定位，立足真实性、针对性、科学性，努力在文字材料的质量上取得新突破；继续坚持“贴近领导、贴近基层、贴近实际”的工作原则，深入基层调查研究，掌握实情。加强对热点、难点问题的调研，增强实效性。
（三）进一步健全管理制度和监督机制
一是强化制度建设。结合工作实际，加快研究修订办文、办会、办事方面等制度机制，规范信息公开制度落实，严格落实重大行政决策和规范性文件审核，形成一级抓一级的良好格局，服务保障区委、区政府决策部署落地落细见成效。进一步健全和落实区政府议事规则，紧紧围绕全区工作大局，紧贴领导工作思路，突出重点，创新方法，扎实有序开展督查工作，促进政府决策和重要工作任务落实，较好履行政府督查工作职能。二是强化后勤管理。进一步规范后勤保障制度，严格公务用车管理、国内公（商）务接待管理工作，做好办公用房管理，持续抓好全区公共机构节能降耗工作和固定资产管理，严肃工作纪律，确保工作开展有章可循、有据可依。三是强化动态更新。紧跟中央、省市最新政策、制度要求，及时调整政策。
（四）做好城市更新工作服务工作：完善专项规划报批；起草城改系列文件；狠抓年末项目申报窗口；市场化积极推动项目落地；探索组建城市更新公司。</t>
  </si>
  <si>
    <t>二、部门年度重点工作任务</t>
  </si>
  <si>
    <t>部门职能职责</t>
  </si>
  <si>
    <t>主要内容</t>
  </si>
  <si>
    <t>纳入预算金额（元）</t>
  </si>
  <si>
    <t>总额</t>
  </si>
  <si>
    <t>财政拨款</t>
  </si>
  <si>
    <t>其他资金</t>
  </si>
  <si>
    <t>区政府办公室作为东川区人民政府的综合办事机构，是承上启下、联系左右、协调各方的枢纽，在政府行使职能的过程中发挥着运转枢纽和参谋助手的作用，担负着参与政务、管理事务、协调综合、督促落实、调查研究、后勤服务等重要职责。</t>
  </si>
  <si>
    <t>工资、社会保险费用、公用经费，公务交通补贴，租车经费，退休公用经费、遗属生活补助、离退休生活补助</t>
  </si>
  <si>
    <t>完成全区公共机构节能工作，完成全区公务用车管理工作，保障东川区应急及综合服务平台车辆正常运转；完成区委、区政府公务接待工作，完成区政府办公室机关后勤保障工作。确保区委、区政府办公大楼正常运转。</t>
  </si>
  <si>
    <t>补充年初人头经费安排不足，通过补充经费，更好地改进服务方式，充分发挥参谋助手、督促检查、协调综合、后勤保障作用，积极协助区政府领导抓好全区社会各项事业发展工作，促进全区经济社会发展。</t>
  </si>
  <si>
    <t>单位资金收支专户利息</t>
  </si>
  <si>
    <t>单位资金收支专户利息需上缴</t>
  </si>
  <si>
    <t>三、部门整体支出绩效指标</t>
  </si>
  <si>
    <t>绩效指标</t>
  </si>
  <si>
    <t>评（扣）分标准</t>
  </si>
  <si>
    <t>绩效指标设定依据及指标值数据来源</t>
  </si>
  <si>
    <t xml:space="preserve">二级指标 </t>
  </si>
  <si>
    <t>办理文件数＞8000件得5分，每小于100件扣1分</t>
  </si>
  <si>
    <t>2024年办文数</t>
  </si>
  <si>
    <t>办会数＞200场得5分，每小于10场扣1分</t>
  </si>
  <si>
    <t>2024年办会数</t>
  </si>
  <si>
    <t>调研报告数＞10篇得5分，每小于1篇扣1分</t>
  </si>
  <si>
    <t>2024年调研报告数</t>
  </si>
  <si>
    <t>政府采购次数＞10次得5分，每小于1次扣1分</t>
  </si>
  <si>
    <t>2024年采购数</t>
  </si>
  <si>
    <t>政务信息期数=24期得5分，每小于1期扣1分</t>
  </si>
  <si>
    <t>2024年政务信息期数</t>
  </si>
  <si>
    <t>接待人次＞=11700人次得5分，每小于100人次扣1分</t>
  </si>
  <si>
    <t>反映政府办2025年接待情况</t>
  </si>
  <si>
    <t>2024年接待人次</t>
  </si>
  <si>
    <t>文件办结率=100%得5分，每小于10%扣1分</t>
  </si>
  <si>
    <t>内部规定</t>
  </si>
  <si>
    <t>交办事项办结率=100%得5分，每小于10%扣1分</t>
  </si>
  <si>
    <t>政务信息省市采用占比＞=30%得5分，每小于5%扣1分</t>
  </si>
  <si>
    <t>办公用品采购合格率=100%得5分，每小于10%扣1分</t>
  </si>
  <si>
    <t>调研报告完成率=100%得5分，每小于10%扣1分</t>
  </si>
  <si>
    <t>交办工作完成及时得5分，不及时不得分</t>
  </si>
  <si>
    <t>全区经济带动率</t>
  </si>
  <si>
    <t>有效带动</t>
  </si>
  <si>
    <t>有效带动全区经济得5分，否则不得分</t>
  </si>
  <si>
    <t>东川区政府办2025年主要工作目标</t>
  </si>
  <si>
    <t>区政府领导满意度</t>
  </si>
  <si>
    <t>满意度达到95%得5分，否则不得分</t>
  </si>
  <si>
    <t>领导满意度</t>
  </si>
  <si>
    <t>职能职责</t>
  </si>
</sst>
</file>

<file path=xl/styles.xml><?xml version="1.0" encoding="utf-8"?>
<styleSheet xmlns="http://schemas.openxmlformats.org/spreadsheetml/2006/main">
  <numFmts count="9">
    <numFmt numFmtId="176" formatCode="yyyy\-mm\-dd\ hh:mm:ss"/>
    <numFmt numFmtId="177" formatCode="#,##0.00;\-#,##0.00;;@"/>
    <numFmt numFmtId="178" formatCode="#,##0;\-#,##0;;@"/>
    <numFmt numFmtId="179" formatCode="hh:mm:ss"/>
    <numFmt numFmtId="180"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23" fillId="22" borderId="0" applyNumberFormat="0" applyBorder="0" applyAlignment="0" applyProtection="0">
      <alignment vertical="center"/>
    </xf>
    <xf numFmtId="0" fontId="31"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9" fillId="0" borderId="1">
      <alignment horizontal="right" vertical="center"/>
    </xf>
    <xf numFmtId="0" fontId="23" fillId="12"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80" fontId="19" fillId="0" borderId="1">
      <alignment horizontal="right" vertical="center"/>
    </xf>
    <xf numFmtId="0" fontId="37" fillId="0" borderId="0" applyNumberFormat="0" applyFill="0" applyBorder="0" applyAlignment="0" applyProtection="0">
      <alignment vertical="center"/>
    </xf>
    <xf numFmtId="0" fontId="0" fillId="15" borderId="19" applyNumberFormat="0" applyFont="0" applyAlignment="0" applyProtection="0">
      <alignment vertical="center"/>
    </xf>
    <xf numFmtId="0" fontId="20" fillId="34"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18" applyNumberFormat="0" applyFill="0" applyAlignment="0" applyProtection="0">
      <alignment vertical="center"/>
    </xf>
    <xf numFmtId="0" fontId="33" fillId="0" borderId="18" applyNumberFormat="0" applyFill="0" applyAlignment="0" applyProtection="0">
      <alignment vertical="center"/>
    </xf>
    <xf numFmtId="0" fontId="20" fillId="25" borderId="0" applyNumberFormat="0" applyBorder="0" applyAlignment="0" applyProtection="0">
      <alignment vertical="center"/>
    </xf>
    <xf numFmtId="0" fontId="28" fillId="0" borderId="20" applyNumberFormat="0" applyFill="0" applyAlignment="0" applyProtection="0">
      <alignment vertical="center"/>
    </xf>
    <xf numFmtId="0" fontId="20" fillId="29" borderId="0" applyNumberFormat="0" applyBorder="0" applyAlignment="0" applyProtection="0">
      <alignment vertical="center"/>
    </xf>
    <xf numFmtId="0" fontId="24" fillId="11" borderId="16" applyNumberFormat="0" applyAlignment="0" applyProtection="0">
      <alignment vertical="center"/>
    </xf>
    <xf numFmtId="0" fontId="26" fillId="11" borderId="17" applyNumberFormat="0" applyAlignment="0" applyProtection="0">
      <alignment vertical="center"/>
    </xf>
    <xf numFmtId="0" fontId="21" fillId="5" borderId="15" applyNumberFormat="0" applyAlignment="0" applyProtection="0">
      <alignment vertical="center"/>
    </xf>
    <xf numFmtId="0" fontId="23" fillId="10" borderId="0" applyNumberFormat="0" applyBorder="0" applyAlignment="0" applyProtection="0">
      <alignment vertical="center"/>
    </xf>
    <xf numFmtId="0" fontId="20" fillId="14" borderId="0" applyNumberFormat="0" applyBorder="0" applyAlignment="0" applyProtection="0">
      <alignment vertical="center"/>
    </xf>
    <xf numFmtId="0" fontId="35" fillId="0" borderId="22" applyNumberFormat="0" applyFill="0" applyAlignment="0" applyProtection="0">
      <alignment vertical="center"/>
    </xf>
    <xf numFmtId="0" fontId="32" fillId="0" borderId="21" applyNumberFormat="0" applyFill="0" applyAlignment="0" applyProtection="0">
      <alignment vertical="center"/>
    </xf>
    <xf numFmtId="0" fontId="25" fillId="13" borderId="0" applyNumberFormat="0" applyBorder="0" applyAlignment="0" applyProtection="0">
      <alignment vertical="center"/>
    </xf>
    <xf numFmtId="0" fontId="38" fillId="33" borderId="0" applyNumberFormat="0" applyBorder="0" applyAlignment="0" applyProtection="0">
      <alignment vertical="center"/>
    </xf>
    <xf numFmtId="10" fontId="19" fillId="0" borderId="1">
      <alignment horizontal="right" vertical="center"/>
    </xf>
    <xf numFmtId="0" fontId="23" fillId="19" borderId="0" applyNumberFormat="0" applyBorder="0" applyAlignment="0" applyProtection="0">
      <alignment vertical="center"/>
    </xf>
    <xf numFmtId="0" fontId="20" fillId="9"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18" borderId="0" applyNumberFormat="0" applyBorder="0" applyAlignment="0" applyProtection="0">
      <alignment vertical="center"/>
    </xf>
    <xf numFmtId="0" fontId="23" fillId="17" borderId="0" applyNumberFormat="0" applyBorder="0" applyAlignment="0" applyProtection="0">
      <alignment vertical="center"/>
    </xf>
    <xf numFmtId="0" fontId="20" fillId="32" borderId="0" applyNumberFormat="0" applyBorder="0" applyAlignment="0" applyProtection="0">
      <alignment vertical="center"/>
    </xf>
    <xf numFmtId="0" fontId="20" fillId="28"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0" fillId="21" borderId="0" applyNumberFormat="0" applyBorder="0" applyAlignment="0" applyProtection="0">
      <alignment vertical="center"/>
    </xf>
    <xf numFmtId="0" fontId="23" fillId="20"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3" fillId="26" borderId="0" applyNumberFormat="0" applyBorder="0" applyAlignment="0" applyProtection="0">
      <alignment vertical="center"/>
    </xf>
    <xf numFmtId="0" fontId="20" fillId="30" borderId="0" applyNumberFormat="0" applyBorder="0" applyAlignment="0" applyProtection="0">
      <alignment vertical="center"/>
    </xf>
    <xf numFmtId="177" fontId="19" fillId="0" borderId="1">
      <alignment horizontal="right" vertical="center"/>
    </xf>
    <xf numFmtId="49" fontId="19" fillId="0" borderId="1">
      <alignment horizontal="left" vertical="center" wrapText="1"/>
    </xf>
    <xf numFmtId="177" fontId="19" fillId="0" borderId="1">
      <alignment horizontal="right" vertical="center"/>
    </xf>
    <xf numFmtId="179" fontId="19" fillId="0" borderId="1">
      <alignment horizontal="right" vertical="center"/>
    </xf>
    <xf numFmtId="178" fontId="19" fillId="0" borderId="1">
      <alignment horizontal="right" vertical="center"/>
    </xf>
  </cellStyleXfs>
  <cellXfs count="238">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Fill="1" applyBorder="1" applyAlignment="1" applyProtection="1"/>
    <xf numFmtId="4" fontId="2" fillId="0" borderId="1" xfId="0" applyNumberFormat="1" applyFont="1" applyFill="1" applyBorder="1" applyAlignment="1" applyProtection="1">
      <alignment horizontal="right" vertical="center"/>
    </xf>
    <xf numFmtId="49" fontId="7" fillId="0" borderId="1" xfId="53" applyFont="1">
      <alignment horizontal="left" vertical="center" wrapText="1"/>
    </xf>
    <xf numFmtId="0" fontId="6"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0" fillId="0" borderId="0" xfId="0"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7"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7" fontId="7"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7" fillId="0" borderId="1" xfId="56" applyNumberFormat="1" applyFont="1" applyBorder="1" applyAlignment="1">
      <alignment horizontal="center" vertical="center"/>
    </xf>
    <xf numFmtId="178"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7"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177" fontId="7" fillId="0" borderId="14" xfId="0" applyNumberFormat="1" applyFont="1" applyBorder="1" applyAlignment="1">
      <alignment horizontal="right" vertical="center"/>
    </xf>
    <xf numFmtId="0" fontId="2" fillId="2" borderId="0" xfId="0" applyFont="1" applyFill="1" applyBorder="1" applyAlignment="1" applyProtection="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37"/>
  <sheetViews>
    <sheetView showGridLines="0" showZeros="0" tabSelected="1" workbookViewId="0">
      <pane ySplit="1" topLeftCell="A2" activePane="bottomLeft" state="frozen"/>
      <selection/>
      <selection pane="bottomLeft" activeCell="G8" sqref="G8"/>
    </sheetView>
  </sheetViews>
  <sheetFormatPr defaultColWidth="8.57407407407407" defaultRowHeight="12.75" customHeight="1" outlineLevelCol="4"/>
  <cols>
    <col min="1" max="4" width="41" customWidth="1"/>
    <col min="5" max="5" width="11.8888888888889" customWidth="1"/>
    <col min="6" max="6" width="11.7777777777778"/>
  </cols>
  <sheetData>
    <row r="1" customHeight="1" spans="1:4">
      <c r="A1" s="42"/>
      <c r="B1" s="42"/>
      <c r="C1" s="42"/>
      <c r="D1" s="42"/>
    </row>
    <row r="2" ht="15" customHeight="1" spans="1:4">
      <c r="A2" s="86"/>
      <c r="B2" s="86"/>
      <c r="C2" s="86"/>
      <c r="D2" s="103" t="s">
        <v>0</v>
      </c>
    </row>
    <row r="3" ht="41.25" customHeight="1" spans="1:1">
      <c r="A3" s="81" t="str">
        <f>"2025"&amp;"年部门财务收支预算总表"</f>
        <v>2025年部门财务收支预算总表</v>
      </c>
    </row>
    <row r="4" ht="17.25" customHeight="1" spans="1:4">
      <c r="A4" s="84" t="str">
        <f>"单位名称："&amp;"昆明市东川区人民政府办公室"</f>
        <v>单位名称：昆明市东川区人民政府办公室</v>
      </c>
      <c r="B4" s="200"/>
      <c r="D4" s="179" t="s">
        <v>1</v>
      </c>
    </row>
    <row r="5" ht="23.25" customHeight="1" spans="1:4">
      <c r="A5" s="201" t="s">
        <v>2</v>
      </c>
      <c r="B5" s="202"/>
      <c r="C5" s="201" t="s">
        <v>3</v>
      </c>
      <c r="D5" s="202"/>
    </row>
    <row r="6" ht="24" customHeight="1" spans="1:4">
      <c r="A6" s="201" t="s">
        <v>4</v>
      </c>
      <c r="B6" s="201" t="s">
        <v>5</v>
      </c>
      <c r="C6" s="201" t="s">
        <v>6</v>
      </c>
      <c r="D6" s="201" t="s">
        <v>5</v>
      </c>
    </row>
    <row r="7" ht="17.25" customHeight="1" spans="1:4">
      <c r="A7" s="203" t="s">
        <v>7</v>
      </c>
      <c r="B7" s="118">
        <v>24073164.62</v>
      </c>
      <c r="C7" s="203" t="s">
        <v>8</v>
      </c>
      <c r="D7" s="118">
        <v>18276657.01</v>
      </c>
    </row>
    <row r="8" ht="17.25" customHeight="1" spans="1:4">
      <c r="A8" s="203" t="s">
        <v>9</v>
      </c>
      <c r="B8" s="118"/>
      <c r="C8" s="203" t="s">
        <v>10</v>
      </c>
      <c r="D8" s="118"/>
    </row>
    <row r="9" ht="17.25" customHeight="1" spans="1:4">
      <c r="A9" s="203" t="s">
        <v>11</v>
      </c>
      <c r="B9" s="118"/>
      <c r="C9" s="236" t="s">
        <v>12</v>
      </c>
      <c r="D9" s="118"/>
    </row>
    <row r="10" ht="17.25" customHeight="1" spans="1:4">
      <c r="A10" s="203" t="s">
        <v>13</v>
      </c>
      <c r="B10" s="118"/>
      <c r="C10" s="236" t="s">
        <v>14</v>
      </c>
      <c r="D10" s="118"/>
    </row>
    <row r="11" ht="17.25" customHeight="1" spans="1:4">
      <c r="A11" s="203" t="s">
        <v>15</v>
      </c>
      <c r="B11" s="118">
        <v>500</v>
      </c>
      <c r="C11" s="236" t="s">
        <v>16</v>
      </c>
      <c r="D11" s="118"/>
    </row>
    <row r="12" ht="17.25" customHeight="1" spans="1:4">
      <c r="A12" s="203" t="s">
        <v>17</v>
      </c>
      <c r="B12" s="118"/>
      <c r="C12" s="236" t="s">
        <v>18</v>
      </c>
      <c r="D12" s="118"/>
    </row>
    <row r="13" ht="17.25" customHeight="1" spans="1:4">
      <c r="A13" s="203" t="s">
        <v>19</v>
      </c>
      <c r="B13" s="118"/>
      <c r="C13" s="72" t="s">
        <v>20</v>
      </c>
      <c r="D13" s="118"/>
    </row>
    <row r="14" ht="17.25" customHeight="1" spans="1:5">
      <c r="A14" s="203" t="s">
        <v>21</v>
      </c>
      <c r="B14" s="118"/>
      <c r="C14" s="72" t="s">
        <v>22</v>
      </c>
      <c r="D14" s="118">
        <v>2228307.61</v>
      </c>
      <c r="E14" s="237"/>
    </row>
    <row r="15" ht="17.25" customHeight="1" spans="1:5">
      <c r="A15" s="203" t="s">
        <v>23</v>
      </c>
      <c r="B15" s="118"/>
      <c r="C15" s="72" t="s">
        <v>24</v>
      </c>
      <c r="D15" s="118">
        <v>1418121</v>
      </c>
      <c r="E15" s="237"/>
    </row>
    <row r="16" ht="17.25" customHeight="1" spans="1:4">
      <c r="A16" s="203" t="s">
        <v>25</v>
      </c>
      <c r="B16" s="118">
        <v>500</v>
      </c>
      <c r="C16" s="72" t="s">
        <v>26</v>
      </c>
      <c r="D16" s="118"/>
    </row>
    <row r="17" ht="17.25" customHeight="1" spans="1:4">
      <c r="A17" s="184"/>
      <c r="B17" s="118"/>
      <c r="C17" s="72" t="s">
        <v>27</v>
      </c>
      <c r="D17" s="118">
        <v>1069007</v>
      </c>
    </row>
    <row r="18" ht="17.25" customHeight="1" spans="1:4">
      <c r="A18" s="204"/>
      <c r="B18" s="118"/>
      <c r="C18" s="72" t="s">
        <v>28</v>
      </c>
      <c r="D18" s="118"/>
    </row>
    <row r="19" ht="17.25" customHeight="1" spans="1:4">
      <c r="A19" s="204"/>
      <c r="B19" s="118"/>
      <c r="C19" s="72" t="s">
        <v>29</v>
      </c>
      <c r="D19" s="118"/>
    </row>
    <row r="20" ht="17.25" customHeight="1" spans="1:4">
      <c r="A20" s="204"/>
      <c r="B20" s="118"/>
      <c r="C20" s="72" t="s">
        <v>30</v>
      </c>
      <c r="D20" s="118"/>
    </row>
    <row r="21" ht="17.25" customHeight="1" spans="1:4">
      <c r="A21" s="204"/>
      <c r="B21" s="118"/>
      <c r="C21" s="72" t="s">
        <v>31</v>
      </c>
      <c r="D21" s="118"/>
    </row>
    <row r="22" ht="17.25" customHeight="1" spans="1:4">
      <c r="A22" s="204"/>
      <c r="B22" s="118"/>
      <c r="C22" s="72" t="s">
        <v>32</v>
      </c>
      <c r="D22" s="118">
        <v>500</v>
      </c>
    </row>
    <row r="23" ht="17.25" customHeight="1" spans="1:4">
      <c r="A23" s="204"/>
      <c r="B23" s="118"/>
      <c r="C23" s="72" t="s">
        <v>33</v>
      </c>
      <c r="D23" s="118"/>
    </row>
    <row r="24" ht="17.25" customHeight="1" spans="1:4">
      <c r="A24" s="204"/>
      <c r="B24" s="118"/>
      <c r="C24" s="72" t="s">
        <v>34</v>
      </c>
      <c r="D24" s="118"/>
    </row>
    <row r="25" ht="17.25" customHeight="1" spans="1:4">
      <c r="A25" s="204"/>
      <c r="B25" s="118"/>
      <c r="C25" s="72" t="s">
        <v>35</v>
      </c>
      <c r="D25" s="118">
        <v>1081072</v>
      </c>
    </row>
    <row r="26" ht="17.25" customHeight="1" spans="1:4">
      <c r="A26" s="204"/>
      <c r="B26" s="118"/>
      <c r="C26" s="72" t="s">
        <v>36</v>
      </c>
      <c r="D26" s="118"/>
    </row>
    <row r="27" ht="17.25" customHeight="1" spans="1:4">
      <c r="A27" s="204"/>
      <c r="B27" s="118"/>
      <c r="C27" s="184" t="s">
        <v>37</v>
      </c>
      <c r="D27" s="118"/>
    </row>
    <row r="28" ht="17.25" customHeight="1" spans="1:4">
      <c r="A28" s="204"/>
      <c r="B28" s="118"/>
      <c r="C28" s="72" t="s">
        <v>38</v>
      </c>
      <c r="D28" s="118"/>
    </row>
    <row r="29" ht="16.5" customHeight="1" spans="1:4">
      <c r="A29" s="204"/>
      <c r="B29" s="118"/>
      <c r="C29" s="72" t="s">
        <v>39</v>
      </c>
      <c r="D29" s="118"/>
    </row>
    <row r="30" ht="16.5" customHeight="1" spans="1:4">
      <c r="A30" s="204"/>
      <c r="B30" s="118"/>
      <c r="C30" s="184" t="s">
        <v>40</v>
      </c>
      <c r="D30" s="118"/>
    </row>
    <row r="31" ht="17.25" customHeight="1" spans="1:4">
      <c r="A31" s="204"/>
      <c r="B31" s="118"/>
      <c r="C31" s="184" t="s">
        <v>41</v>
      </c>
      <c r="D31" s="118"/>
    </row>
    <row r="32" ht="17.25" customHeight="1" spans="1:4">
      <c r="A32" s="204"/>
      <c r="B32" s="118"/>
      <c r="C32" s="72" t="s">
        <v>42</v>
      </c>
      <c r="D32" s="118"/>
    </row>
    <row r="33" ht="16.5" customHeight="1" spans="1:4">
      <c r="A33" s="204" t="s">
        <v>43</v>
      </c>
      <c r="B33" s="118">
        <v>24073664.62</v>
      </c>
      <c r="C33" s="204" t="s">
        <v>44</v>
      </c>
      <c r="D33" s="118">
        <v>24073664.62</v>
      </c>
    </row>
    <row r="34" ht="16.5" customHeight="1" spans="1:4">
      <c r="A34" s="184" t="s">
        <v>45</v>
      </c>
      <c r="B34" s="118"/>
      <c r="C34" s="184" t="s">
        <v>46</v>
      </c>
      <c r="D34" s="118"/>
    </row>
    <row r="35" ht="16.5" customHeight="1" spans="1:4">
      <c r="A35" s="72" t="s">
        <v>47</v>
      </c>
      <c r="B35" s="118"/>
      <c r="C35" s="72" t="s">
        <v>47</v>
      </c>
      <c r="D35" s="118"/>
    </row>
    <row r="36" ht="16.5" customHeight="1" spans="1:4">
      <c r="A36" s="72" t="s">
        <v>48</v>
      </c>
      <c r="B36" s="118"/>
      <c r="C36" s="72" t="s">
        <v>49</v>
      </c>
      <c r="D36" s="118"/>
    </row>
    <row r="37" ht="16.5" customHeight="1" spans="1:4">
      <c r="A37" s="205" t="s">
        <v>50</v>
      </c>
      <c r="B37" s="118">
        <v>24073664.62</v>
      </c>
      <c r="C37" s="205" t="s">
        <v>51</v>
      </c>
      <c r="D37" s="118">
        <v>24073664.62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D19" sqref="D19"/>
    </sheetView>
  </sheetViews>
  <sheetFormatPr defaultColWidth="8.57407407407407" defaultRowHeight="12.75" customHeight="1"/>
  <cols>
    <col min="1" max="1" width="15.8888888888889" customWidth="1"/>
    <col min="2" max="2" width="35" customWidth="1"/>
    <col min="3" max="19" width="22" customWidth="1"/>
  </cols>
  <sheetData>
    <row r="1" customHeight="1" spans="1:19">
      <c r="A1" s="42"/>
      <c r="B1" s="42"/>
      <c r="C1" s="42"/>
      <c r="D1" s="42"/>
      <c r="E1" s="42"/>
      <c r="F1" s="42"/>
      <c r="G1" s="42"/>
      <c r="H1" s="42"/>
      <c r="I1" s="42"/>
      <c r="J1" s="42"/>
      <c r="K1" s="42"/>
      <c r="L1" s="42"/>
      <c r="M1" s="42"/>
      <c r="N1" s="42"/>
      <c r="O1" s="42"/>
      <c r="P1" s="42"/>
      <c r="Q1" s="42"/>
      <c r="R1" s="42"/>
      <c r="S1" s="42"/>
    </row>
    <row r="2" ht="17.25" customHeight="1" spans="1:1">
      <c r="A2" s="103" t="s">
        <v>52</v>
      </c>
    </row>
    <row r="3" ht="41.25" customHeight="1" spans="1:1">
      <c r="A3" s="81" t="str">
        <f>"2025"&amp;"年部门收入预算表"</f>
        <v>2025年部门收入预算表</v>
      </c>
    </row>
    <row r="4" ht="17.25" customHeight="1" spans="1:19">
      <c r="A4" s="84" t="str">
        <f>"单位名称："&amp;"昆明市东川区人民政府办公室"</f>
        <v>单位名称：昆明市东川区人民政府办公室</v>
      </c>
      <c r="S4" s="86" t="s">
        <v>1</v>
      </c>
    </row>
    <row r="5" ht="21.75" customHeight="1" spans="1:19">
      <c r="A5" s="222" t="s">
        <v>53</v>
      </c>
      <c r="B5" s="223" t="s">
        <v>54</v>
      </c>
      <c r="C5" s="223" t="s">
        <v>55</v>
      </c>
      <c r="D5" s="224" t="s">
        <v>56</v>
      </c>
      <c r="E5" s="224"/>
      <c r="F5" s="224"/>
      <c r="G5" s="224"/>
      <c r="H5" s="224"/>
      <c r="I5" s="169"/>
      <c r="J5" s="224"/>
      <c r="K5" s="224"/>
      <c r="L5" s="224"/>
      <c r="M5" s="224"/>
      <c r="N5" s="231"/>
      <c r="O5" s="224" t="s">
        <v>45</v>
      </c>
      <c r="P5" s="224"/>
      <c r="Q5" s="224"/>
      <c r="R5" s="224"/>
      <c r="S5" s="231"/>
    </row>
    <row r="6" ht="27" customHeight="1" spans="1:19">
      <c r="A6" s="225"/>
      <c r="B6" s="226"/>
      <c r="C6" s="226"/>
      <c r="D6" s="226" t="s">
        <v>57</v>
      </c>
      <c r="E6" s="226" t="s">
        <v>58</v>
      </c>
      <c r="F6" s="226" t="s">
        <v>59</v>
      </c>
      <c r="G6" s="226" t="s">
        <v>60</v>
      </c>
      <c r="H6" s="226" t="s">
        <v>61</v>
      </c>
      <c r="I6" s="232" t="s">
        <v>62</v>
      </c>
      <c r="J6" s="233"/>
      <c r="K6" s="233"/>
      <c r="L6" s="233"/>
      <c r="M6" s="233"/>
      <c r="N6" s="234"/>
      <c r="O6" s="226" t="s">
        <v>57</v>
      </c>
      <c r="P6" s="226" t="s">
        <v>58</v>
      </c>
      <c r="Q6" s="226" t="s">
        <v>59</v>
      </c>
      <c r="R6" s="226" t="s">
        <v>60</v>
      </c>
      <c r="S6" s="226" t="s">
        <v>63</v>
      </c>
    </row>
    <row r="7" ht="30" customHeight="1" spans="1:19">
      <c r="A7" s="227"/>
      <c r="B7" s="143"/>
      <c r="C7" s="153"/>
      <c r="D7" s="153"/>
      <c r="E7" s="153"/>
      <c r="F7" s="153"/>
      <c r="G7" s="153"/>
      <c r="H7" s="153"/>
      <c r="I7" s="109" t="s">
        <v>57</v>
      </c>
      <c r="J7" s="234" t="s">
        <v>64</v>
      </c>
      <c r="K7" s="234" t="s">
        <v>65</v>
      </c>
      <c r="L7" s="234" t="s">
        <v>66</v>
      </c>
      <c r="M7" s="234" t="s">
        <v>67</v>
      </c>
      <c r="N7" s="234" t="s">
        <v>68</v>
      </c>
      <c r="O7" s="235"/>
      <c r="P7" s="235"/>
      <c r="Q7" s="235"/>
      <c r="R7" s="235"/>
      <c r="S7" s="153"/>
    </row>
    <row r="8" ht="15" customHeight="1" spans="1:19">
      <c r="A8" s="228">
        <v>1</v>
      </c>
      <c r="B8" s="228">
        <v>2</v>
      </c>
      <c r="C8" s="228">
        <v>3</v>
      </c>
      <c r="D8" s="228">
        <v>4</v>
      </c>
      <c r="E8" s="228">
        <v>5</v>
      </c>
      <c r="F8" s="228">
        <v>6</v>
      </c>
      <c r="G8" s="228">
        <v>7</v>
      </c>
      <c r="H8" s="228">
        <v>8</v>
      </c>
      <c r="I8" s="109">
        <v>9</v>
      </c>
      <c r="J8" s="228">
        <v>10</v>
      </c>
      <c r="K8" s="228">
        <v>11</v>
      </c>
      <c r="L8" s="228">
        <v>12</v>
      </c>
      <c r="M8" s="228">
        <v>13</v>
      </c>
      <c r="N8" s="228">
        <v>14</v>
      </c>
      <c r="O8" s="228">
        <v>15</v>
      </c>
      <c r="P8" s="228">
        <v>16</v>
      </c>
      <c r="Q8" s="228">
        <v>17</v>
      </c>
      <c r="R8" s="228">
        <v>18</v>
      </c>
      <c r="S8" s="228">
        <v>19</v>
      </c>
    </row>
    <row r="9" ht="18" customHeight="1" spans="1:19">
      <c r="A9" s="34" t="s">
        <v>69</v>
      </c>
      <c r="B9" s="34" t="s">
        <v>70</v>
      </c>
      <c r="C9" s="118">
        <v>22598817.62</v>
      </c>
      <c r="D9" s="118">
        <v>22598817.62</v>
      </c>
      <c r="E9" s="118">
        <v>22598817.62</v>
      </c>
      <c r="F9" s="118"/>
      <c r="G9" s="118"/>
      <c r="H9" s="118"/>
      <c r="I9" s="118"/>
      <c r="J9" s="118"/>
      <c r="K9" s="118"/>
      <c r="L9" s="118"/>
      <c r="M9" s="118"/>
      <c r="N9" s="118"/>
      <c r="O9" s="118"/>
      <c r="P9" s="118"/>
      <c r="Q9" s="118"/>
      <c r="R9" s="118"/>
      <c r="S9" s="118"/>
    </row>
    <row r="10" ht="18" customHeight="1" spans="1:19">
      <c r="A10" s="229" t="s">
        <v>71</v>
      </c>
      <c r="B10" s="229" t="s">
        <v>70</v>
      </c>
      <c r="C10" s="118">
        <v>22598817.62</v>
      </c>
      <c r="D10" s="118">
        <v>22598817.62</v>
      </c>
      <c r="E10" s="118">
        <v>22598817.62</v>
      </c>
      <c r="F10" s="118"/>
      <c r="G10" s="118"/>
      <c r="H10" s="118"/>
      <c r="I10" s="118"/>
      <c r="J10" s="118"/>
      <c r="K10" s="118"/>
      <c r="L10" s="118"/>
      <c r="M10" s="118"/>
      <c r="N10" s="118"/>
      <c r="O10" s="118"/>
      <c r="P10" s="118"/>
      <c r="Q10" s="118"/>
      <c r="R10" s="118"/>
      <c r="S10" s="118"/>
    </row>
    <row r="11" ht="18" customHeight="1" spans="1:19">
      <c r="A11" s="34" t="s">
        <v>72</v>
      </c>
      <c r="B11" s="34" t="s">
        <v>73</v>
      </c>
      <c r="C11" s="118">
        <v>1474847</v>
      </c>
      <c r="D11" s="118">
        <v>1474847</v>
      </c>
      <c r="E11" s="118">
        <v>1474347</v>
      </c>
      <c r="F11" s="118"/>
      <c r="G11" s="118"/>
      <c r="H11" s="118"/>
      <c r="I11" s="118">
        <v>500</v>
      </c>
      <c r="J11" s="118"/>
      <c r="K11" s="118"/>
      <c r="L11" s="118"/>
      <c r="M11" s="118"/>
      <c r="N11" s="118">
        <v>500</v>
      </c>
      <c r="O11" s="118"/>
      <c r="P11" s="118"/>
      <c r="Q11" s="118"/>
      <c r="R11" s="118"/>
      <c r="S11" s="118"/>
    </row>
    <row r="12" ht="18" customHeight="1" spans="1:19">
      <c r="A12" s="229" t="s">
        <v>74</v>
      </c>
      <c r="B12" s="229" t="s">
        <v>73</v>
      </c>
      <c r="C12" s="118">
        <v>1474847</v>
      </c>
      <c r="D12" s="118">
        <v>1474847</v>
      </c>
      <c r="E12" s="118">
        <v>1474347</v>
      </c>
      <c r="F12" s="118"/>
      <c r="G12" s="118"/>
      <c r="H12" s="118"/>
      <c r="I12" s="118">
        <v>500</v>
      </c>
      <c r="J12" s="118"/>
      <c r="K12" s="118"/>
      <c r="L12" s="118"/>
      <c r="M12" s="118"/>
      <c r="N12" s="118">
        <v>500</v>
      </c>
      <c r="O12" s="118"/>
      <c r="P12" s="118"/>
      <c r="Q12" s="118"/>
      <c r="R12" s="118"/>
      <c r="S12" s="118"/>
    </row>
    <row r="13" ht="18" customHeight="1" spans="1:19">
      <c r="A13" s="89" t="s">
        <v>55</v>
      </c>
      <c r="B13" s="230"/>
      <c r="C13" s="118">
        <f>C10+C12</f>
        <v>24073664.62</v>
      </c>
      <c r="D13" s="118">
        <f>D10+D12</f>
        <v>24073664.62</v>
      </c>
      <c r="E13" s="118">
        <f>E10+E12</f>
        <v>24073164.62</v>
      </c>
      <c r="F13" s="118">
        <f t="shared" ref="F13:S13" si="0">F10+F12</f>
        <v>0</v>
      </c>
      <c r="G13" s="118">
        <f t="shared" si="0"/>
        <v>0</v>
      </c>
      <c r="H13" s="118">
        <f t="shared" si="0"/>
        <v>0</v>
      </c>
      <c r="I13" s="118">
        <f t="shared" si="0"/>
        <v>500</v>
      </c>
      <c r="J13" s="118">
        <f t="shared" si="0"/>
        <v>0</v>
      </c>
      <c r="K13" s="118">
        <f t="shared" si="0"/>
        <v>0</v>
      </c>
      <c r="L13" s="118">
        <f t="shared" si="0"/>
        <v>0</v>
      </c>
      <c r="M13" s="118">
        <f t="shared" si="0"/>
        <v>0</v>
      </c>
      <c r="N13" s="118">
        <f t="shared" si="0"/>
        <v>500</v>
      </c>
      <c r="O13" s="118">
        <f t="shared" si="0"/>
        <v>0</v>
      </c>
      <c r="P13" s="118">
        <f t="shared" si="0"/>
        <v>0</v>
      </c>
      <c r="Q13" s="118">
        <f t="shared" si="0"/>
        <v>0</v>
      </c>
      <c r="R13" s="118">
        <f t="shared" si="0"/>
        <v>0</v>
      </c>
      <c r="S13" s="118">
        <f t="shared" si="0"/>
        <v>0</v>
      </c>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3" activePane="bottomLeft" state="frozen"/>
      <selection/>
      <selection pane="bottomLeft" activeCell="E32" sqref="E32:E34"/>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42"/>
      <c r="B1" s="42"/>
      <c r="C1" s="42"/>
      <c r="D1" s="42"/>
      <c r="E1" s="42"/>
      <c r="F1" s="42"/>
      <c r="G1" s="42"/>
      <c r="H1" s="42"/>
      <c r="I1" s="42"/>
      <c r="J1" s="42"/>
      <c r="K1" s="42"/>
      <c r="L1" s="42"/>
      <c r="M1" s="42"/>
      <c r="N1" s="42"/>
      <c r="O1" s="42"/>
    </row>
    <row r="2" ht="17.25" customHeight="1" spans="1:1">
      <c r="A2" s="86" t="s">
        <v>75</v>
      </c>
    </row>
    <row r="3" ht="41.25" customHeight="1" spans="1:1">
      <c r="A3" s="81" t="str">
        <f>"2025"&amp;"年部门支出预算表"</f>
        <v>2025年部门支出预算表</v>
      </c>
    </row>
    <row r="4" ht="17.25" customHeight="1" spans="1:15">
      <c r="A4" s="84" t="str">
        <f>"单位名称："&amp;"昆明市东川区人民政府办公室"</f>
        <v>单位名称：昆明市东川区人民政府办公室</v>
      </c>
      <c r="O4" s="86" t="s">
        <v>1</v>
      </c>
    </row>
    <row r="5" ht="27" customHeight="1" spans="1:15">
      <c r="A5" s="207" t="s">
        <v>76</v>
      </c>
      <c r="B5" s="207" t="s">
        <v>77</v>
      </c>
      <c r="C5" s="207" t="s">
        <v>55</v>
      </c>
      <c r="D5" s="208" t="s">
        <v>58</v>
      </c>
      <c r="E5" s="209"/>
      <c r="F5" s="210"/>
      <c r="G5" s="211" t="s">
        <v>59</v>
      </c>
      <c r="H5" s="211" t="s">
        <v>60</v>
      </c>
      <c r="I5" s="211" t="s">
        <v>78</v>
      </c>
      <c r="J5" s="208" t="s">
        <v>62</v>
      </c>
      <c r="K5" s="209"/>
      <c r="L5" s="209"/>
      <c r="M5" s="209"/>
      <c r="N5" s="219"/>
      <c r="O5" s="220"/>
    </row>
    <row r="6" ht="42" customHeight="1" spans="1:15">
      <c r="A6" s="212"/>
      <c r="B6" s="212"/>
      <c r="C6" s="213"/>
      <c r="D6" s="214" t="s">
        <v>57</v>
      </c>
      <c r="E6" s="214" t="s">
        <v>79</v>
      </c>
      <c r="F6" s="214" t="s">
        <v>80</v>
      </c>
      <c r="G6" s="213"/>
      <c r="H6" s="213"/>
      <c r="I6" s="221"/>
      <c r="J6" s="214" t="s">
        <v>57</v>
      </c>
      <c r="K6" s="201" t="s">
        <v>81</v>
      </c>
      <c r="L6" s="201" t="s">
        <v>82</v>
      </c>
      <c r="M6" s="201" t="s">
        <v>83</v>
      </c>
      <c r="N6" s="201" t="s">
        <v>84</v>
      </c>
      <c r="O6" s="201" t="s">
        <v>85</v>
      </c>
    </row>
    <row r="7" ht="18" customHeight="1" spans="1:15">
      <c r="A7" s="92" t="s">
        <v>86</v>
      </c>
      <c r="B7" s="92" t="s">
        <v>87</v>
      </c>
      <c r="C7" s="92" t="s">
        <v>88</v>
      </c>
      <c r="D7" s="95" t="s">
        <v>89</v>
      </c>
      <c r="E7" s="95" t="s">
        <v>90</v>
      </c>
      <c r="F7" s="95" t="s">
        <v>91</v>
      </c>
      <c r="G7" s="95" t="s">
        <v>92</v>
      </c>
      <c r="H7" s="95" t="s">
        <v>93</v>
      </c>
      <c r="I7" s="95" t="s">
        <v>94</v>
      </c>
      <c r="J7" s="95" t="s">
        <v>95</v>
      </c>
      <c r="K7" s="95" t="s">
        <v>96</v>
      </c>
      <c r="L7" s="95" t="s">
        <v>97</v>
      </c>
      <c r="M7" s="95" t="s">
        <v>98</v>
      </c>
      <c r="N7" s="92" t="s">
        <v>99</v>
      </c>
      <c r="O7" s="95" t="s">
        <v>100</v>
      </c>
    </row>
    <row r="8" ht="21" customHeight="1" spans="1:15">
      <c r="A8" s="96" t="s">
        <v>101</v>
      </c>
      <c r="B8" s="96" t="s">
        <v>102</v>
      </c>
      <c r="C8" s="118">
        <v>18276657.01</v>
      </c>
      <c r="D8" s="118">
        <v>18276657.01</v>
      </c>
      <c r="E8" s="118">
        <v>9791841.4</v>
      </c>
      <c r="F8" s="118">
        <v>8484815.61</v>
      </c>
      <c r="G8" s="118"/>
      <c r="H8" s="118"/>
      <c r="I8" s="118"/>
      <c r="J8" s="118"/>
      <c r="K8" s="118"/>
      <c r="L8" s="118"/>
      <c r="M8" s="118"/>
      <c r="N8" s="118"/>
      <c r="O8" s="118"/>
    </row>
    <row r="9" ht="21" customHeight="1" spans="1:15">
      <c r="A9" s="215" t="s">
        <v>103</v>
      </c>
      <c r="B9" s="215" t="s">
        <v>104</v>
      </c>
      <c r="C9" s="118">
        <v>18276657.01</v>
      </c>
      <c r="D9" s="118">
        <v>18276657.01</v>
      </c>
      <c r="E9" s="118">
        <v>9791841.4</v>
      </c>
      <c r="F9" s="118">
        <v>8484815.61</v>
      </c>
      <c r="G9" s="118"/>
      <c r="H9" s="118"/>
      <c r="I9" s="118"/>
      <c r="J9" s="118"/>
      <c r="K9" s="118"/>
      <c r="L9" s="118"/>
      <c r="M9" s="118"/>
      <c r="N9" s="118"/>
      <c r="O9" s="118"/>
    </row>
    <row r="10" ht="21" customHeight="1" spans="1:15">
      <c r="A10" s="216" t="s">
        <v>105</v>
      </c>
      <c r="B10" s="216" t="s">
        <v>106</v>
      </c>
      <c r="C10" s="118">
        <v>12521941.4</v>
      </c>
      <c r="D10" s="118">
        <v>12521941.4</v>
      </c>
      <c r="E10" s="118">
        <v>9791841.4</v>
      </c>
      <c r="F10" s="118">
        <v>2730100</v>
      </c>
      <c r="G10" s="118"/>
      <c r="H10" s="118"/>
      <c r="I10" s="118"/>
      <c r="J10" s="118"/>
      <c r="K10" s="118"/>
      <c r="L10" s="118"/>
      <c r="M10" s="118"/>
      <c r="N10" s="118"/>
      <c r="O10" s="118"/>
    </row>
    <row r="11" ht="21" customHeight="1" spans="1:15">
      <c r="A11" s="216" t="s">
        <v>107</v>
      </c>
      <c r="B11" s="216" t="s">
        <v>108</v>
      </c>
      <c r="C11" s="118">
        <v>415.61</v>
      </c>
      <c r="D11" s="118">
        <v>415.61</v>
      </c>
      <c r="E11" s="118"/>
      <c r="F11" s="118">
        <v>415.61</v>
      </c>
      <c r="G11" s="118"/>
      <c r="H11" s="118"/>
      <c r="I11" s="118"/>
      <c r="J11" s="118"/>
      <c r="K11" s="118"/>
      <c r="L11" s="118"/>
      <c r="M11" s="118"/>
      <c r="N11" s="118"/>
      <c r="O11" s="118"/>
    </row>
    <row r="12" ht="21" customHeight="1" spans="1:15">
      <c r="A12" s="216" t="s">
        <v>109</v>
      </c>
      <c r="B12" s="216" t="s">
        <v>110</v>
      </c>
      <c r="C12" s="118">
        <v>5754300</v>
      </c>
      <c r="D12" s="118">
        <v>5754300</v>
      </c>
      <c r="E12" s="118"/>
      <c r="F12" s="118">
        <v>5754300</v>
      </c>
      <c r="G12" s="118"/>
      <c r="H12" s="118"/>
      <c r="I12" s="118"/>
      <c r="J12" s="118"/>
      <c r="K12" s="118"/>
      <c r="L12" s="118"/>
      <c r="M12" s="118"/>
      <c r="N12" s="118"/>
      <c r="O12" s="118"/>
    </row>
    <row r="13" ht="21" customHeight="1" spans="1:15">
      <c r="A13" s="96" t="s">
        <v>111</v>
      </c>
      <c r="B13" s="96" t="s">
        <v>112</v>
      </c>
      <c r="C13" s="118">
        <f>C14+C18</f>
        <v>2228307.61</v>
      </c>
      <c r="D13" s="118">
        <f>D14+D18</f>
        <v>2228307.61</v>
      </c>
      <c r="E13" s="118">
        <f>E14+E18</f>
        <v>2228307.61</v>
      </c>
      <c r="F13" s="118"/>
      <c r="G13" s="118"/>
      <c r="H13" s="118"/>
      <c r="I13" s="118"/>
      <c r="J13" s="118"/>
      <c r="K13" s="118"/>
      <c r="L13" s="118"/>
      <c r="M13" s="118"/>
      <c r="N13" s="118"/>
      <c r="O13" s="118"/>
    </row>
    <row r="14" ht="21" customHeight="1" spans="1:15">
      <c r="A14" s="215" t="s">
        <v>113</v>
      </c>
      <c r="B14" s="215" t="s">
        <v>114</v>
      </c>
      <c r="C14" s="118">
        <f>C15+C16+C17</f>
        <v>2197045.21</v>
      </c>
      <c r="D14" s="118">
        <f>D15+D16+D17</f>
        <v>2197045.21</v>
      </c>
      <c r="E14" s="118">
        <f>E15+E16+E17</f>
        <v>2197045.21</v>
      </c>
      <c r="F14" s="118"/>
      <c r="G14" s="118"/>
      <c r="H14" s="118"/>
      <c r="I14" s="118"/>
      <c r="J14" s="118"/>
      <c r="K14" s="118"/>
      <c r="L14" s="118"/>
      <c r="M14" s="118"/>
      <c r="N14" s="118"/>
      <c r="O14" s="118"/>
    </row>
    <row r="15" ht="21" customHeight="1" spans="1:15">
      <c r="A15" s="216" t="s">
        <v>115</v>
      </c>
      <c r="B15" s="216" t="s">
        <v>116</v>
      </c>
      <c r="C15" s="118">
        <v>664200</v>
      </c>
      <c r="D15" s="118">
        <v>664200</v>
      </c>
      <c r="E15" s="118">
        <v>664200</v>
      </c>
      <c r="F15" s="118"/>
      <c r="G15" s="118"/>
      <c r="H15" s="118"/>
      <c r="I15" s="118"/>
      <c r="J15" s="118"/>
      <c r="K15" s="118"/>
      <c r="L15" s="118"/>
      <c r="M15" s="118"/>
      <c r="N15" s="118"/>
      <c r="O15" s="118"/>
    </row>
    <row r="16" ht="21" customHeight="1" spans="1:15">
      <c r="A16" s="216" t="s">
        <v>117</v>
      </c>
      <c r="B16" s="216" t="s">
        <v>118</v>
      </c>
      <c r="C16" s="118">
        <v>1336302</v>
      </c>
      <c r="D16" s="118">
        <v>1336302</v>
      </c>
      <c r="E16" s="118">
        <v>1336302</v>
      </c>
      <c r="F16" s="118"/>
      <c r="G16" s="118"/>
      <c r="H16" s="118"/>
      <c r="I16" s="118"/>
      <c r="J16" s="118"/>
      <c r="K16" s="118"/>
      <c r="L16" s="118"/>
      <c r="M16" s="118"/>
      <c r="N16" s="118"/>
      <c r="O16" s="118"/>
    </row>
    <row r="17" ht="21" customHeight="1" spans="1:15">
      <c r="A17" s="216" t="s">
        <v>119</v>
      </c>
      <c r="B17" s="216" t="s">
        <v>120</v>
      </c>
      <c r="C17" s="118">
        <v>196543.21</v>
      </c>
      <c r="D17" s="118">
        <v>196543.21</v>
      </c>
      <c r="E17" s="118">
        <v>196543.21</v>
      </c>
      <c r="F17" s="118"/>
      <c r="G17" s="118"/>
      <c r="H17" s="118"/>
      <c r="I17" s="118"/>
      <c r="J17" s="118"/>
      <c r="K17" s="118"/>
      <c r="L17" s="118"/>
      <c r="M17" s="118"/>
      <c r="N17" s="118"/>
      <c r="O17" s="118"/>
    </row>
    <row r="18" ht="21" customHeight="1" spans="1:15">
      <c r="A18" s="215" t="s">
        <v>121</v>
      </c>
      <c r="B18" s="215" t="s">
        <v>122</v>
      </c>
      <c r="C18" s="118">
        <v>31262.4</v>
      </c>
      <c r="D18" s="118">
        <v>31262.4</v>
      </c>
      <c r="E18" s="118">
        <v>31262.4</v>
      </c>
      <c r="F18" s="118"/>
      <c r="G18" s="118"/>
      <c r="H18" s="118"/>
      <c r="I18" s="118"/>
      <c r="J18" s="118"/>
      <c r="K18" s="118"/>
      <c r="L18" s="118"/>
      <c r="M18" s="118"/>
      <c r="N18" s="118"/>
      <c r="O18" s="118"/>
    </row>
    <row r="19" ht="21" customHeight="1" spans="1:15">
      <c r="A19" s="216" t="s">
        <v>123</v>
      </c>
      <c r="B19" s="216" t="s">
        <v>124</v>
      </c>
      <c r="C19" s="118">
        <v>31262.4</v>
      </c>
      <c r="D19" s="118">
        <v>31262.4</v>
      </c>
      <c r="E19" s="118">
        <v>31262.4</v>
      </c>
      <c r="F19" s="118"/>
      <c r="G19" s="118"/>
      <c r="H19" s="118"/>
      <c r="I19" s="118"/>
      <c r="J19" s="118"/>
      <c r="K19" s="118"/>
      <c r="L19" s="118"/>
      <c r="M19" s="118"/>
      <c r="N19" s="118"/>
      <c r="O19" s="118"/>
    </row>
    <row r="20" ht="21" customHeight="1" spans="1:15">
      <c r="A20" s="96" t="s">
        <v>125</v>
      </c>
      <c r="B20" s="96" t="s">
        <v>126</v>
      </c>
      <c r="C20" s="118">
        <v>1418121</v>
      </c>
      <c r="D20" s="118">
        <v>1418121</v>
      </c>
      <c r="E20" s="118">
        <v>1418121</v>
      </c>
      <c r="F20" s="118"/>
      <c r="G20" s="118"/>
      <c r="H20" s="118"/>
      <c r="I20" s="118"/>
      <c r="J20" s="118"/>
      <c r="K20" s="118"/>
      <c r="L20" s="118"/>
      <c r="M20" s="118"/>
      <c r="N20" s="118"/>
      <c r="O20" s="118"/>
    </row>
    <row r="21" ht="21" customHeight="1" spans="1:15">
      <c r="A21" s="215" t="s">
        <v>127</v>
      </c>
      <c r="B21" s="215" t="s">
        <v>128</v>
      </c>
      <c r="C21" s="118">
        <f>C22+C23+C24+C25</f>
        <v>1418121</v>
      </c>
      <c r="D21" s="118">
        <f>D22+D23+D24+D25</f>
        <v>1418121</v>
      </c>
      <c r="E21" s="118">
        <f>E22+E23+E24+E25</f>
        <v>1418121</v>
      </c>
      <c r="F21" s="118"/>
      <c r="G21" s="118"/>
      <c r="H21" s="118"/>
      <c r="I21" s="118"/>
      <c r="J21" s="118"/>
      <c r="K21" s="118"/>
      <c r="L21" s="118"/>
      <c r="M21" s="118"/>
      <c r="N21" s="118"/>
      <c r="O21" s="118"/>
    </row>
    <row r="22" ht="21" customHeight="1" spans="1:15">
      <c r="A22" s="216" t="s">
        <v>129</v>
      </c>
      <c r="B22" s="216" t="s">
        <v>130</v>
      </c>
      <c r="C22" s="118">
        <v>464257</v>
      </c>
      <c r="D22" s="118">
        <v>464257</v>
      </c>
      <c r="E22" s="118">
        <v>464257</v>
      </c>
      <c r="F22" s="118"/>
      <c r="G22" s="118"/>
      <c r="H22" s="118"/>
      <c r="I22" s="118"/>
      <c r="J22" s="118"/>
      <c r="K22" s="118"/>
      <c r="L22" s="118"/>
      <c r="M22" s="118"/>
      <c r="N22" s="118"/>
      <c r="O22" s="118"/>
    </row>
    <row r="23" ht="21" customHeight="1" spans="1:15">
      <c r="A23" s="216" t="s">
        <v>131</v>
      </c>
      <c r="B23" s="216" t="s">
        <v>132</v>
      </c>
      <c r="C23" s="118">
        <v>250274</v>
      </c>
      <c r="D23" s="118">
        <v>250274</v>
      </c>
      <c r="E23" s="118">
        <v>250274</v>
      </c>
      <c r="F23" s="118"/>
      <c r="G23" s="118"/>
      <c r="H23" s="118"/>
      <c r="I23" s="118"/>
      <c r="J23" s="118"/>
      <c r="K23" s="118"/>
      <c r="L23" s="118"/>
      <c r="M23" s="118"/>
      <c r="N23" s="118"/>
      <c r="O23" s="118"/>
    </row>
    <row r="24" ht="21" customHeight="1" spans="1:15">
      <c r="A24" s="216" t="s">
        <v>133</v>
      </c>
      <c r="B24" s="216" t="s">
        <v>134</v>
      </c>
      <c r="C24" s="118">
        <v>688754</v>
      </c>
      <c r="D24" s="118">
        <v>688754</v>
      </c>
      <c r="E24" s="118">
        <v>688754</v>
      </c>
      <c r="F24" s="118"/>
      <c r="G24" s="118"/>
      <c r="H24" s="118"/>
      <c r="I24" s="118"/>
      <c r="J24" s="118"/>
      <c r="K24" s="118"/>
      <c r="L24" s="118"/>
      <c r="M24" s="118"/>
      <c r="N24" s="118"/>
      <c r="O24" s="118"/>
    </row>
    <row r="25" ht="21" customHeight="1" spans="1:15">
      <c r="A25" s="216" t="s">
        <v>135</v>
      </c>
      <c r="B25" s="216" t="s">
        <v>136</v>
      </c>
      <c r="C25" s="118">
        <v>14836</v>
      </c>
      <c r="D25" s="118">
        <v>14836</v>
      </c>
      <c r="E25" s="118">
        <v>14836</v>
      </c>
      <c r="F25" s="118"/>
      <c r="G25" s="118"/>
      <c r="H25" s="118"/>
      <c r="I25" s="118"/>
      <c r="J25" s="118"/>
      <c r="K25" s="118"/>
      <c r="L25" s="118"/>
      <c r="M25" s="118"/>
      <c r="N25" s="118"/>
      <c r="O25" s="118"/>
    </row>
    <row r="26" ht="21" customHeight="1" spans="1:15">
      <c r="A26" s="96">
        <v>212</v>
      </c>
      <c r="B26" s="217" t="s">
        <v>137</v>
      </c>
      <c r="C26" s="118">
        <v>1069007</v>
      </c>
      <c r="D26" s="118">
        <v>1069007</v>
      </c>
      <c r="E26" s="118">
        <v>1069007</v>
      </c>
      <c r="F26" s="118"/>
      <c r="G26" s="118"/>
      <c r="H26" s="118"/>
      <c r="I26" s="118"/>
      <c r="J26" s="118"/>
      <c r="K26" s="118"/>
      <c r="L26" s="118"/>
      <c r="M26" s="118"/>
      <c r="N26" s="118"/>
      <c r="O26" s="118"/>
    </row>
    <row r="27" ht="21" customHeight="1" spans="1:15">
      <c r="A27" s="215">
        <v>21201</v>
      </c>
      <c r="B27" s="217" t="s">
        <v>138</v>
      </c>
      <c r="C27" s="118">
        <v>1069007</v>
      </c>
      <c r="D27" s="118">
        <v>1069007</v>
      </c>
      <c r="E27" s="118">
        <v>1069007</v>
      </c>
      <c r="F27" s="118"/>
      <c r="G27" s="118"/>
      <c r="H27" s="118"/>
      <c r="I27" s="118"/>
      <c r="J27" s="118"/>
      <c r="K27" s="118"/>
      <c r="L27" s="118"/>
      <c r="M27" s="118"/>
      <c r="N27" s="118"/>
      <c r="O27" s="118"/>
    </row>
    <row r="28" ht="21" customHeight="1" spans="1:15">
      <c r="A28" s="216">
        <v>2120106</v>
      </c>
      <c r="B28" s="216" t="s">
        <v>139</v>
      </c>
      <c r="C28" s="118">
        <v>1069007</v>
      </c>
      <c r="D28" s="118">
        <v>1069007</v>
      </c>
      <c r="E28" s="118">
        <v>1069007</v>
      </c>
      <c r="F28" s="118"/>
      <c r="G28" s="118"/>
      <c r="H28" s="118"/>
      <c r="I28" s="118"/>
      <c r="J28" s="118"/>
      <c r="K28" s="118"/>
      <c r="L28" s="118"/>
      <c r="M28" s="118"/>
      <c r="N28" s="118"/>
      <c r="O28" s="118"/>
    </row>
    <row r="29" ht="21" customHeight="1" spans="1:15">
      <c r="A29" s="96" t="s">
        <v>140</v>
      </c>
      <c r="B29" s="96" t="s">
        <v>141</v>
      </c>
      <c r="C29" s="118">
        <v>500</v>
      </c>
      <c r="D29" s="118"/>
      <c r="E29" s="118"/>
      <c r="F29" s="118"/>
      <c r="G29" s="118"/>
      <c r="H29" s="118"/>
      <c r="I29" s="118"/>
      <c r="J29" s="118">
        <v>500</v>
      </c>
      <c r="K29" s="118"/>
      <c r="L29" s="118"/>
      <c r="M29" s="118"/>
      <c r="N29" s="118"/>
      <c r="O29" s="118">
        <v>500</v>
      </c>
    </row>
    <row r="30" ht="21" customHeight="1" spans="1:15">
      <c r="A30" s="215" t="s">
        <v>142</v>
      </c>
      <c r="B30" s="215" t="s">
        <v>143</v>
      </c>
      <c r="C30" s="118">
        <v>500</v>
      </c>
      <c r="D30" s="118"/>
      <c r="E30" s="118"/>
      <c r="F30" s="118"/>
      <c r="G30" s="118"/>
      <c r="H30" s="118"/>
      <c r="I30" s="118"/>
      <c r="J30" s="118">
        <v>500</v>
      </c>
      <c r="K30" s="118"/>
      <c r="L30" s="118"/>
      <c r="M30" s="118"/>
      <c r="N30" s="118"/>
      <c r="O30" s="118">
        <v>500</v>
      </c>
    </row>
    <row r="31" ht="21" customHeight="1" spans="1:15">
      <c r="A31" s="216" t="s">
        <v>144</v>
      </c>
      <c r="B31" s="216" t="s">
        <v>143</v>
      </c>
      <c r="C31" s="118">
        <v>500</v>
      </c>
      <c r="D31" s="118"/>
      <c r="E31" s="118"/>
      <c r="F31" s="118"/>
      <c r="G31" s="118"/>
      <c r="H31" s="118"/>
      <c r="I31" s="118"/>
      <c r="J31" s="118">
        <v>500</v>
      </c>
      <c r="K31" s="118"/>
      <c r="L31" s="118"/>
      <c r="M31" s="118"/>
      <c r="N31" s="118"/>
      <c r="O31" s="118">
        <v>500</v>
      </c>
    </row>
    <row r="32" ht="21" customHeight="1" spans="1:15">
      <c r="A32" s="96" t="s">
        <v>145</v>
      </c>
      <c r="B32" s="96" t="s">
        <v>146</v>
      </c>
      <c r="C32" s="118">
        <v>1081072</v>
      </c>
      <c r="D32" s="118">
        <v>1081072</v>
      </c>
      <c r="E32" s="118">
        <v>1081072</v>
      </c>
      <c r="F32" s="118"/>
      <c r="G32" s="118"/>
      <c r="H32" s="118"/>
      <c r="I32" s="118"/>
      <c r="J32" s="118"/>
      <c r="K32" s="118"/>
      <c r="L32" s="118"/>
      <c r="M32" s="118"/>
      <c r="N32" s="118"/>
      <c r="O32" s="118"/>
    </row>
    <row r="33" ht="21" customHeight="1" spans="1:15">
      <c r="A33" s="215" t="s">
        <v>147</v>
      </c>
      <c r="B33" s="215" t="s">
        <v>148</v>
      </c>
      <c r="C33" s="118">
        <v>1081072</v>
      </c>
      <c r="D33" s="118">
        <v>1081072</v>
      </c>
      <c r="E33" s="118">
        <v>1081072</v>
      </c>
      <c r="F33" s="118"/>
      <c r="G33" s="118"/>
      <c r="H33" s="118"/>
      <c r="I33" s="118"/>
      <c r="J33" s="118"/>
      <c r="K33" s="118"/>
      <c r="L33" s="118"/>
      <c r="M33" s="118"/>
      <c r="N33" s="118"/>
      <c r="O33" s="118"/>
    </row>
    <row r="34" ht="21" customHeight="1" spans="1:15">
      <c r="A34" s="216" t="s">
        <v>149</v>
      </c>
      <c r="B34" s="216" t="s">
        <v>150</v>
      </c>
      <c r="C34" s="118">
        <v>1081072</v>
      </c>
      <c r="D34" s="118">
        <v>1081072</v>
      </c>
      <c r="E34" s="118">
        <v>1081072</v>
      </c>
      <c r="F34" s="118"/>
      <c r="G34" s="118"/>
      <c r="H34" s="118"/>
      <c r="I34" s="118"/>
      <c r="J34" s="118"/>
      <c r="K34" s="118"/>
      <c r="L34" s="118"/>
      <c r="M34" s="118"/>
      <c r="N34" s="118"/>
      <c r="O34" s="118"/>
    </row>
    <row r="35" ht="21" customHeight="1" spans="1:15">
      <c r="A35" s="218" t="s">
        <v>55</v>
      </c>
      <c r="B35" s="75"/>
      <c r="C35" s="118">
        <f>C8+C13+C20+C26+C29+C32</f>
        <v>24073664.62</v>
      </c>
      <c r="D35" s="118">
        <f>D8+D13+D20+D26+D32</f>
        <v>24073164.62</v>
      </c>
      <c r="E35" s="118">
        <f>E8+E13+E20+E26+E32</f>
        <v>15588349.01</v>
      </c>
      <c r="F35" s="118">
        <v>8484815.61</v>
      </c>
      <c r="G35" s="118"/>
      <c r="H35" s="118"/>
      <c r="I35" s="118"/>
      <c r="J35" s="118"/>
      <c r="K35" s="118"/>
      <c r="L35" s="118"/>
      <c r="M35" s="118"/>
      <c r="N35" s="118"/>
      <c r="O35" s="118"/>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G4" sqref="G4"/>
    </sheetView>
  </sheetViews>
  <sheetFormatPr defaultColWidth="8.57407407407407" defaultRowHeight="12.75" customHeight="1" outlineLevelCol="3"/>
  <cols>
    <col min="1" max="4" width="35.5740740740741" customWidth="1"/>
  </cols>
  <sheetData>
    <row r="1" customHeight="1" spans="1:4">
      <c r="A1" s="42"/>
      <c r="B1" s="42"/>
      <c r="C1" s="42"/>
      <c r="D1" s="42"/>
    </row>
    <row r="2" ht="15" customHeight="1" spans="1:4">
      <c r="A2" s="82"/>
      <c r="B2" s="86"/>
      <c r="C2" s="86"/>
      <c r="D2" s="86" t="s">
        <v>151</v>
      </c>
    </row>
    <row r="3" ht="41.25" customHeight="1" spans="1:1">
      <c r="A3" s="81" t="str">
        <f>"2025"&amp;"年部门财政拨款收支预算总表"</f>
        <v>2025年部门财政拨款收支预算总表</v>
      </c>
    </row>
    <row r="4" ht="17.25" customHeight="1" spans="1:4">
      <c r="A4" s="84" t="str">
        <f>"单位名称："&amp;"昆明市东川区人民政府办公室"</f>
        <v>单位名称：昆明市东川区人民政府办公室</v>
      </c>
      <c r="B4" s="200"/>
      <c r="D4" s="86" t="s">
        <v>1</v>
      </c>
    </row>
    <row r="5" ht="17.25" customHeight="1" spans="1:4">
      <c r="A5" s="201" t="s">
        <v>2</v>
      </c>
      <c r="B5" s="202"/>
      <c r="C5" s="201" t="s">
        <v>3</v>
      </c>
      <c r="D5" s="202"/>
    </row>
    <row r="6" ht="18.75" customHeight="1" spans="1:4">
      <c r="A6" s="201" t="s">
        <v>4</v>
      </c>
      <c r="B6" s="201" t="s">
        <v>5</v>
      </c>
      <c r="C6" s="201" t="s">
        <v>6</v>
      </c>
      <c r="D6" s="201" t="s">
        <v>5</v>
      </c>
    </row>
    <row r="7" ht="16.5" customHeight="1" spans="1:4">
      <c r="A7" s="203" t="s">
        <v>152</v>
      </c>
      <c r="B7" s="118">
        <v>24073164.62</v>
      </c>
      <c r="C7" s="203" t="s">
        <v>153</v>
      </c>
      <c r="D7" s="118">
        <v>24073164.62</v>
      </c>
    </row>
    <row r="8" ht="16.5" customHeight="1" spans="1:4">
      <c r="A8" s="203" t="s">
        <v>154</v>
      </c>
      <c r="B8" s="118">
        <v>24073164.62</v>
      </c>
      <c r="C8" s="203" t="s">
        <v>155</v>
      </c>
      <c r="D8" s="118">
        <v>18276657.01</v>
      </c>
    </row>
    <row r="9" ht="16.5" customHeight="1" spans="1:4">
      <c r="A9" s="203" t="s">
        <v>156</v>
      </c>
      <c r="B9" s="118"/>
      <c r="C9" s="203" t="s">
        <v>157</v>
      </c>
      <c r="D9" s="118"/>
    </row>
    <row r="10" ht="16.5" customHeight="1" spans="1:4">
      <c r="A10" s="203" t="s">
        <v>158</v>
      </c>
      <c r="B10" s="118"/>
      <c r="C10" s="203" t="s">
        <v>159</v>
      </c>
      <c r="D10" s="118"/>
    </row>
    <row r="11" ht="16.5" customHeight="1" spans="1:4">
      <c r="A11" s="203" t="s">
        <v>160</v>
      </c>
      <c r="B11" s="118"/>
      <c r="C11" s="203" t="s">
        <v>161</v>
      </c>
      <c r="D11" s="118"/>
    </row>
    <row r="12" ht="16.5" customHeight="1" spans="1:4">
      <c r="A12" s="203" t="s">
        <v>154</v>
      </c>
      <c r="B12" s="118"/>
      <c r="C12" s="203" t="s">
        <v>162</v>
      </c>
      <c r="D12" s="118"/>
    </row>
    <row r="13" ht="16.5" customHeight="1" spans="1:4">
      <c r="A13" s="184" t="s">
        <v>156</v>
      </c>
      <c r="B13" s="118"/>
      <c r="C13" s="108" t="s">
        <v>163</v>
      </c>
      <c r="D13" s="118"/>
    </row>
    <row r="14" ht="16.5" customHeight="1" spans="1:4">
      <c r="A14" s="184" t="s">
        <v>158</v>
      </c>
      <c r="B14" s="118"/>
      <c r="C14" s="108" t="s">
        <v>164</v>
      </c>
      <c r="D14" s="118"/>
    </row>
    <row r="15" ht="16.5" customHeight="1" spans="1:4">
      <c r="A15" s="204"/>
      <c r="B15" s="118"/>
      <c r="C15" s="108" t="s">
        <v>165</v>
      </c>
      <c r="D15" s="118">
        <v>2228307.61</v>
      </c>
    </row>
    <row r="16" ht="16.5" customHeight="1" spans="1:4">
      <c r="A16" s="204"/>
      <c r="B16" s="118"/>
      <c r="C16" s="108" t="s">
        <v>166</v>
      </c>
      <c r="D16" s="118">
        <v>1418121</v>
      </c>
    </row>
    <row r="17" ht="16.5" customHeight="1" spans="1:4">
      <c r="A17" s="204"/>
      <c r="B17" s="118"/>
      <c r="C17" s="108" t="s">
        <v>167</v>
      </c>
      <c r="D17" s="118"/>
    </row>
    <row r="18" ht="16.5" customHeight="1" spans="1:4">
      <c r="A18" s="204"/>
      <c r="B18" s="118"/>
      <c r="C18" s="108" t="s">
        <v>168</v>
      </c>
      <c r="D18" s="118">
        <v>1069007</v>
      </c>
    </row>
    <row r="19" ht="16.5" customHeight="1" spans="1:4">
      <c r="A19" s="204"/>
      <c r="B19" s="118"/>
      <c r="C19" s="108" t="s">
        <v>169</v>
      </c>
      <c r="D19" s="118"/>
    </row>
    <row r="20" ht="16.5" customHeight="1" spans="1:4">
      <c r="A20" s="204"/>
      <c r="B20" s="118"/>
      <c r="C20" s="108" t="s">
        <v>170</v>
      </c>
      <c r="D20" s="118"/>
    </row>
    <row r="21" ht="16.5" customHeight="1" spans="1:4">
      <c r="A21" s="204"/>
      <c r="B21" s="118"/>
      <c r="C21" s="108" t="s">
        <v>171</v>
      </c>
      <c r="D21" s="118"/>
    </row>
    <row r="22" ht="16.5" customHeight="1" spans="1:4">
      <c r="A22" s="204"/>
      <c r="B22" s="118"/>
      <c r="C22" s="108" t="s">
        <v>172</v>
      </c>
      <c r="D22" s="118"/>
    </row>
    <row r="23" ht="16.5" customHeight="1" spans="1:4">
      <c r="A23" s="204"/>
      <c r="B23" s="118"/>
      <c r="C23" s="108" t="s">
        <v>173</v>
      </c>
      <c r="D23" s="118"/>
    </row>
    <row r="24" ht="16.5" customHeight="1" spans="1:4">
      <c r="A24" s="204"/>
      <c r="B24" s="118"/>
      <c r="C24" s="108" t="s">
        <v>174</v>
      </c>
      <c r="D24" s="118"/>
    </row>
    <row r="25" ht="16.5" customHeight="1" spans="1:4">
      <c r="A25" s="204"/>
      <c r="B25" s="118"/>
      <c r="C25" s="108" t="s">
        <v>175</v>
      </c>
      <c r="D25" s="118"/>
    </row>
    <row r="26" ht="16.5" customHeight="1" spans="1:4">
      <c r="A26" s="204"/>
      <c r="B26" s="118"/>
      <c r="C26" s="108" t="s">
        <v>176</v>
      </c>
      <c r="D26" s="118">
        <v>1081072</v>
      </c>
    </row>
    <row r="27" ht="16.5" customHeight="1" spans="1:4">
      <c r="A27" s="204"/>
      <c r="B27" s="118"/>
      <c r="C27" s="108" t="s">
        <v>177</v>
      </c>
      <c r="D27" s="118"/>
    </row>
    <row r="28" ht="16.5" customHeight="1" spans="1:4">
      <c r="A28" s="204"/>
      <c r="B28" s="118"/>
      <c r="C28" s="108" t="s">
        <v>178</v>
      </c>
      <c r="D28" s="118"/>
    </row>
    <row r="29" ht="16.5" customHeight="1" spans="1:4">
      <c r="A29" s="204"/>
      <c r="B29" s="118"/>
      <c r="C29" s="108" t="s">
        <v>179</v>
      </c>
      <c r="D29" s="118"/>
    </row>
    <row r="30" ht="16.5" customHeight="1" spans="1:4">
      <c r="A30" s="204"/>
      <c r="B30" s="118"/>
      <c r="C30" s="108" t="s">
        <v>180</v>
      </c>
      <c r="D30" s="118"/>
    </row>
    <row r="31" ht="16.5" customHeight="1" spans="1:4">
      <c r="A31" s="204"/>
      <c r="B31" s="118"/>
      <c r="C31" s="108" t="s">
        <v>181</v>
      </c>
      <c r="D31" s="118"/>
    </row>
    <row r="32" ht="16.5" customHeight="1" spans="1:4">
      <c r="A32" s="204"/>
      <c r="B32" s="118"/>
      <c r="C32" s="184" t="s">
        <v>182</v>
      </c>
      <c r="D32" s="118"/>
    </row>
    <row r="33" ht="16.5" customHeight="1" spans="1:4">
      <c r="A33" s="204"/>
      <c r="B33" s="118"/>
      <c r="C33" s="184" t="s">
        <v>183</v>
      </c>
      <c r="D33" s="118"/>
    </row>
    <row r="34" ht="16.5" customHeight="1" spans="1:4">
      <c r="A34" s="204"/>
      <c r="B34" s="118"/>
      <c r="C34" s="70" t="s">
        <v>184</v>
      </c>
      <c r="D34" s="118"/>
    </row>
    <row r="35" ht="15" customHeight="1" spans="1:4">
      <c r="A35" s="205" t="s">
        <v>50</v>
      </c>
      <c r="B35" s="206">
        <v>24073164.62</v>
      </c>
      <c r="C35" s="205" t="s">
        <v>51</v>
      </c>
      <c r="D35" s="206">
        <v>24073164.62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F4" sqref="F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42"/>
      <c r="B1" s="42"/>
      <c r="C1" s="42"/>
      <c r="D1" s="42"/>
      <c r="E1" s="42"/>
      <c r="F1" s="42"/>
      <c r="G1" s="42"/>
    </row>
    <row r="2" customHeight="1" spans="4:7">
      <c r="D2" s="174"/>
      <c r="F2" s="110"/>
      <c r="G2" s="179" t="s">
        <v>185</v>
      </c>
    </row>
    <row r="3" ht="41.25" customHeight="1" spans="1:7">
      <c r="A3" s="162" t="str">
        <f>"2025"&amp;"年一般公共预算支出预算表（按功能科目分类）"</f>
        <v>2025年一般公共预算支出预算表（按功能科目分类）</v>
      </c>
      <c r="B3" s="162"/>
      <c r="C3" s="162"/>
      <c r="D3" s="162"/>
      <c r="E3" s="162"/>
      <c r="F3" s="162"/>
      <c r="G3" s="162"/>
    </row>
    <row r="4" ht="18" customHeight="1" spans="1:7">
      <c r="A4" s="46" t="str">
        <f>"单位名称："&amp;"昆明市东川区人民政府办公室"</f>
        <v>单位名称：昆明市东川区人民政府办公室</v>
      </c>
      <c r="F4" s="159"/>
      <c r="G4" s="179" t="s">
        <v>1</v>
      </c>
    </row>
    <row r="5" ht="20.25" customHeight="1" spans="1:7">
      <c r="A5" s="196" t="s">
        <v>186</v>
      </c>
      <c r="B5" s="197"/>
      <c r="C5" s="163" t="s">
        <v>55</v>
      </c>
      <c r="D5" s="185" t="s">
        <v>79</v>
      </c>
      <c r="E5" s="53"/>
      <c r="F5" s="54"/>
      <c r="G5" s="176" t="s">
        <v>80</v>
      </c>
    </row>
    <row r="6" ht="20.25" customHeight="1" spans="1:7">
      <c r="A6" s="198" t="s">
        <v>76</v>
      </c>
      <c r="B6" s="198" t="s">
        <v>77</v>
      </c>
      <c r="C6" s="60"/>
      <c r="D6" s="168" t="s">
        <v>57</v>
      </c>
      <c r="E6" s="168" t="s">
        <v>187</v>
      </c>
      <c r="F6" s="168" t="s">
        <v>188</v>
      </c>
      <c r="G6" s="178"/>
    </row>
    <row r="7" ht="15" customHeight="1" spans="1:7">
      <c r="A7" s="99" t="s">
        <v>86</v>
      </c>
      <c r="B7" s="99" t="s">
        <v>87</v>
      </c>
      <c r="C7" s="99" t="s">
        <v>88</v>
      </c>
      <c r="D7" s="99" t="s">
        <v>89</v>
      </c>
      <c r="E7" s="99" t="s">
        <v>90</v>
      </c>
      <c r="F7" s="99" t="s">
        <v>91</v>
      </c>
      <c r="G7" s="99" t="s">
        <v>92</v>
      </c>
    </row>
    <row r="8" ht="18" customHeight="1" spans="1:7">
      <c r="A8" s="70" t="s">
        <v>101</v>
      </c>
      <c r="B8" s="70" t="s">
        <v>102</v>
      </c>
      <c r="C8" s="118">
        <v>18276657.01</v>
      </c>
      <c r="D8" s="118">
        <v>9791841.4</v>
      </c>
      <c r="E8" s="118">
        <v>8437641.4</v>
      </c>
      <c r="F8" s="118">
        <v>1354200</v>
      </c>
      <c r="G8" s="118">
        <v>8484815.61</v>
      </c>
    </row>
    <row r="9" ht="18" customHeight="1" spans="1:7">
      <c r="A9" s="172" t="s">
        <v>103</v>
      </c>
      <c r="B9" s="172" t="s">
        <v>104</v>
      </c>
      <c r="C9" s="118">
        <v>18276657.01</v>
      </c>
      <c r="D9" s="118">
        <v>9791841.4</v>
      </c>
      <c r="E9" s="118">
        <v>8437641.4</v>
      </c>
      <c r="F9" s="118">
        <v>1354200</v>
      </c>
      <c r="G9" s="118">
        <v>8484815.61</v>
      </c>
    </row>
    <row r="10" ht="18" customHeight="1" spans="1:7">
      <c r="A10" s="173" t="s">
        <v>105</v>
      </c>
      <c r="B10" s="173" t="s">
        <v>106</v>
      </c>
      <c r="C10" s="118">
        <v>12521941.4</v>
      </c>
      <c r="D10" s="118">
        <v>9791841.4</v>
      </c>
      <c r="E10" s="118">
        <v>8437641.4</v>
      </c>
      <c r="F10" s="118">
        <v>1354200</v>
      </c>
      <c r="G10" s="118">
        <v>2730100</v>
      </c>
    </row>
    <row r="11" ht="18" customHeight="1" spans="1:7">
      <c r="A11" s="173" t="s">
        <v>107</v>
      </c>
      <c r="B11" s="173" t="s">
        <v>108</v>
      </c>
      <c r="C11" s="118">
        <v>415.61</v>
      </c>
      <c r="D11" s="118"/>
      <c r="E11" s="118"/>
      <c r="F11" s="118"/>
      <c r="G11" s="118">
        <v>415.61</v>
      </c>
    </row>
    <row r="12" ht="18" customHeight="1" spans="1:7">
      <c r="A12" s="173" t="s">
        <v>109</v>
      </c>
      <c r="B12" s="173" t="s">
        <v>110</v>
      </c>
      <c r="C12" s="118">
        <v>5754300</v>
      </c>
      <c r="D12" s="118"/>
      <c r="E12" s="118"/>
      <c r="F12" s="118"/>
      <c r="G12" s="118">
        <v>5754300</v>
      </c>
    </row>
    <row r="13" ht="18" customHeight="1" spans="1:7">
      <c r="A13" s="70" t="s">
        <v>111</v>
      </c>
      <c r="B13" s="70" t="s">
        <v>112</v>
      </c>
      <c r="C13" s="118">
        <f>C14+C18</f>
        <v>2228307.61</v>
      </c>
      <c r="D13" s="118">
        <f>D14+D18</f>
        <v>2228307.61</v>
      </c>
      <c r="E13" s="118">
        <f>E14+E18</f>
        <v>2201307.61</v>
      </c>
      <c r="F13" s="118">
        <v>27000</v>
      </c>
      <c r="G13" s="118"/>
    </row>
    <row r="14" ht="18" customHeight="1" spans="1:7">
      <c r="A14" s="172" t="s">
        <v>113</v>
      </c>
      <c r="B14" s="172" t="s">
        <v>114</v>
      </c>
      <c r="C14" s="118">
        <f>C15+C16+C17</f>
        <v>2197045.21</v>
      </c>
      <c r="D14" s="118">
        <f>D15+D16+D17</f>
        <v>2197045.21</v>
      </c>
      <c r="E14" s="118">
        <f>E15+E16+E17</f>
        <v>2170045.21</v>
      </c>
      <c r="F14" s="118">
        <v>27000</v>
      </c>
      <c r="G14" s="118"/>
    </row>
    <row r="15" ht="18" customHeight="1" spans="1:7">
      <c r="A15" s="173" t="s">
        <v>115</v>
      </c>
      <c r="B15" s="173" t="s">
        <v>116</v>
      </c>
      <c r="C15" s="118">
        <v>664200</v>
      </c>
      <c r="D15" s="118">
        <v>664200</v>
      </c>
      <c r="E15" s="118">
        <v>637200</v>
      </c>
      <c r="F15" s="118">
        <v>27000</v>
      </c>
      <c r="G15" s="118"/>
    </row>
    <row r="16" ht="18" customHeight="1" spans="1:7">
      <c r="A16" s="173" t="s">
        <v>117</v>
      </c>
      <c r="B16" s="173" t="s">
        <v>118</v>
      </c>
      <c r="C16" s="118">
        <v>1336302</v>
      </c>
      <c r="D16" s="118">
        <v>1336302</v>
      </c>
      <c r="E16" s="118">
        <v>1336302</v>
      </c>
      <c r="F16" s="118"/>
      <c r="G16" s="118"/>
    </row>
    <row r="17" ht="18" customHeight="1" spans="1:7">
      <c r="A17" s="173" t="s">
        <v>119</v>
      </c>
      <c r="B17" s="173" t="s">
        <v>120</v>
      </c>
      <c r="C17" s="118">
        <v>196543.21</v>
      </c>
      <c r="D17" s="118">
        <v>196543.21</v>
      </c>
      <c r="E17" s="118">
        <v>196543.21</v>
      </c>
      <c r="F17" s="118"/>
      <c r="G17" s="118"/>
    </row>
    <row r="18" ht="18" customHeight="1" spans="1:7">
      <c r="A18" s="172" t="s">
        <v>121</v>
      </c>
      <c r="B18" s="172" t="s">
        <v>122</v>
      </c>
      <c r="C18" s="118">
        <v>31262.4</v>
      </c>
      <c r="D18" s="118">
        <v>31262.4</v>
      </c>
      <c r="E18" s="118">
        <v>31262.4</v>
      </c>
      <c r="F18" s="118"/>
      <c r="G18" s="118"/>
    </row>
    <row r="19" ht="18" customHeight="1" spans="1:7">
      <c r="A19" s="173" t="s">
        <v>123</v>
      </c>
      <c r="B19" s="173" t="s">
        <v>124</v>
      </c>
      <c r="C19" s="118">
        <v>31262.4</v>
      </c>
      <c r="D19" s="118">
        <v>31262.4</v>
      </c>
      <c r="E19" s="118">
        <v>31262.4</v>
      </c>
      <c r="F19" s="118"/>
      <c r="G19" s="118"/>
    </row>
    <row r="20" ht="18" customHeight="1" spans="1:7">
      <c r="A20" s="70" t="s">
        <v>125</v>
      </c>
      <c r="B20" s="70" t="s">
        <v>126</v>
      </c>
      <c r="C20" s="118">
        <v>1418121</v>
      </c>
      <c r="D20" s="118">
        <v>1418121</v>
      </c>
      <c r="E20" s="118">
        <v>1418121</v>
      </c>
      <c r="F20" s="118"/>
      <c r="G20" s="118"/>
    </row>
    <row r="21" ht="18" customHeight="1" spans="1:7">
      <c r="A21" s="172" t="s">
        <v>127</v>
      </c>
      <c r="B21" s="172" t="s">
        <v>128</v>
      </c>
      <c r="C21" s="118">
        <f>C22+C23+C24+C25</f>
        <v>1418121</v>
      </c>
      <c r="D21" s="118">
        <f>D22+D23+D24+D25</f>
        <v>1418121</v>
      </c>
      <c r="E21" s="118">
        <f>E22+E23+E24+E25</f>
        <v>1418121</v>
      </c>
      <c r="F21" s="118"/>
      <c r="G21" s="118"/>
    </row>
    <row r="22" ht="18" customHeight="1" spans="1:7">
      <c r="A22" s="173" t="s">
        <v>129</v>
      </c>
      <c r="B22" s="173" t="s">
        <v>130</v>
      </c>
      <c r="C22" s="118">
        <v>464257</v>
      </c>
      <c r="D22" s="118">
        <v>464257</v>
      </c>
      <c r="E22" s="118">
        <v>464257</v>
      </c>
      <c r="F22" s="118"/>
      <c r="G22" s="118"/>
    </row>
    <row r="23" ht="18" customHeight="1" spans="1:7">
      <c r="A23" s="173" t="s">
        <v>131</v>
      </c>
      <c r="B23" s="173" t="s">
        <v>132</v>
      </c>
      <c r="C23" s="118">
        <v>250274</v>
      </c>
      <c r="D23" s="118">
        <v>250274</v>
      </c>
      <c r="E23" s="118">
        <v>250274</v>
      </c>
      <c r="F23" s="118"/>
      <c r="G23" s="118"/>
    </row>
    <row r="24" ht="18" customHeight="1" spans="1:7">
      <c r="A24" s="173" t="s">
        <v>133</v>
      </c>
      <c r="B24" s="173" t="s">
        <v>134</v>
      </c>
      <c r="C24" s="118">
        <v>688754</v>
      </c>
      <c r="D24" s="118">
        <v>688754</v>
      </c>
      <c r="E24" s="118">
        <v>688754</v>
      </c>
      <c r="F24" s="118"/>
      <c r="G24" s="118"/>
    </row>
    <row r="25" ht="18" customHeight="1" spans="1:7">
      <c r="A25" s="173" t="s">
        <v>135</v>
      </c>
      <c r="B25" s="173" t="s">
        <v>136</v>
      </c>
      <c r="C25" s="118">
        <v>14836</v>
      </c>
      <c r="D25" s="118">
        <v>14836</v>
      </c>
      <c r="E25" s="118">
        <v>14836</v>
      </c>
      <c r="F25" s="118"/>
      <c r="G25" s="118"/>
    </row>
    <row r="26" ht="18" customHeight="1" spans="1:7">
      <c r="A26" s="70" t="s">
        <v>189</v>
      </c>
      <c r="B26" s="70" t="s">
        <v>137</v>
      </c>
      <c r="C26" s="118">
        <v>1069007</v>
      </c>
      <c r="D26" s="118">
        <v>1069007</v>
      </c>
      <c r="E26" s="118">
        <v>1004707</v>
      </c>
      <c r="F26" s="118">
        <v>64300</v>
      </c>
      <c r="G26" s="118"/>
    </row>
    <row r="27" ht="18" customHeight="1" spans="1:7">
      <c r="A27" s="172" t="s">
        <v>190</v>
      </c>
      <c r="B27" s="172" t="s">
        <v>191</v>
      </c>
      <c r="C27" s="118">
        <v>1069007</v>
      </c>
      <c r="D27" s="118">
        <v>1069007</v>
      </c>
      <c r="E27" s="118">
        <v>1004707</v>
      </c>
      <c r="F27" s="118">
        <v>64300</v>
      </c>
      <c r="G27" s="118"/>
    </row>
    <row r="28" ht="18" customHeight="1" spans="1:7">
      <c r="A28" s="173" t="s">
        <v>192</v>
      </c>
      <c r="B28" s="173" t="s">
        <v>139</v>
      </c>
      <c r="C28" s="118">
        <v>1069007</v>
      </c>
      <c r="D28" s="118">
        <v>1069007</v>
      </c>
      <c r="E28" s="118">
        <v>1004707</v>
      </c>
      <c r="F28" s="118">
        <v>64300</v>
      </c>
      <c r="G28" s="118"/>
    </row>
    <row r="29" ht="18" customHeight="1" spans="1:7">
      <c r="A29" s="70" t="s">
        <v>145</v>
      </c>
      <c r="B29" s="70" t="s">
        <v>146</v>
      </c>
      <c r="C29" s="118">
        <v>1081072</v>
      </c>
      <c r="D29" s="118">
        <v>1081072</v>
      </c>
      <c r="E29" s="118">
        <v>1081072</v>
      </c>
      <c r="F29" s="118"/>
      <c r="G29" s="118"/>
    </row>
    <row r="30" ht="18" customHeight="1" spans="1:7">
      <c r="A30" s="172" t="s">
        <v>147</v>
      </c>
      <c r="B30" s="172" t="s">
        <v>148</v>
      </c>
      <c r="C30" s="118">
        <v>1081072</v>
      </c>
      <c r="D30" s="118">
        <v>1081072</v>
      </c>
      <c r="E30" s="118">
        <v>1081072</v>
      </c>
      <c r="F30" s="118"/>
      <c r="G30" s="118"/>
    </row>
    <row r="31" ht="18" customHeight="1" spans="1:7">
      <c r="A31" s="173" t="s">
        <v>149</v>
      </c>
      <c r="B31" s="173" t="s">
        <v>150</v>
      </c>
      <c r="C31" s="118">
        <v>1081072</v>
      </c>
      <c r="D31" s="118">
        <v>1081072</v>
      </c>
      <c r="E31" s="118">
        <v>1081072</v>
      </c>
      <c r="F31" s="118"/>
      <c r="G31" s="118"/>
    </row>
    <row r="32" ht="18" customHeight="1" spans="1:7">
      <c r="A32" s="117" t="s">
        <v>193</v>
      </c>
      <c r="B32" s="199" t="s">
        <v>193</v>
      </c>
      <c r="C32" s="118">
        <f>C29+C26+C20+C13+C8</f>
        <v>24073164.62</v>
      </c>
      <c r="D32" s="118">
        <f>D29+D26+D20+D13+D8</f>
        <v>15588349.01</v>
      </c>
      <c r="E32" s="118">
        <f>E29+E26+E20+E13+E8</f>
        <v>14142849.01</v>
      </c>
      <c r="F32" s="118">
        <f>F29+F26+F20+F13+F8</f>
        <v>1445500</v>
      </c>
      <c r="G32" s="118">
        <f>G29+G26+G20+G13+G8</f>
        <v>8484815.61</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4" sqref="D14"/>
    </sheetView>
  </sheetViews>
  <sheetFormatPr defaultColWidth="10.4259259259259" defaultRowHeight="14.25" customHeight="1" outlineLevelRow="7" outlineLevelCol="5"/>
  <cols>
    <col min="1" max="6" width="28.1388888888889" customWidth="1"/>
  </cols>
  <sheetData>
    <row r="1" customHeight="1" spans="1:6">
      <c r="A1" s="42"/>
      <c r="B1" s="42"/>
      <c r="C1" s="42"/>
      <c r="D1" s="42"/>
      <c r="E1" s="42"/>
      <c r="F1" s="42"/>
    </row>
    <row r="2" customHeight="1" spans="1:6">
      <c r="A2" s="83"/>
      <c r="B2" s="83"/>
      <c r="C2" s="83"/>
      <c r="D2" s="83"/>
      <c r="E2" s="82"/>
      <c r="F2" s="192" t="s">
        <v>194</v>
      </c>
    </row>
    <row r="3" ht="41.25" customHeight="1" spans="1:6">
      <c r="A3" s="193" t="str">
        <f>"2025"&amp;"年一般公共预算“三公”经费支出预算表"</f>
        <v>2025年一般公共预算“三公”经费支出预算表</v>
      </c>
      <c r="B3" s="83"/>
      <c r="C3" s="83"/>
      <c r="D3" s="83"/>
      <c r="E3" s="82"/>
      <c r="F3" s="83"/>
    </row>
    <row r="4" customHeight="1" spans="1:6">
      <c r="A4" s="149" t="str">
        <f>"单位名称："&amp;"昆明市东川区人民政府办公室"</f>
        <v>单位名称：昆明市东川区人民政府办公室</v>
      </c>
      <c r="B4" s="194"/>
      <c r="D4" s="83"/>
      <c r="E4" s="82"/>
      <c r="F4" s="103" t="s">
        <v>1</v>
      </c>
    </row>
    <row r="5" ht="27" customHeight="1" spans="1:6">
      <c r="A5" s="87" t="s">
        <v>195</v>
      </c>
      <c r="B5" s="87" t="s">
        <v>196</v>
      </c>
      <c r="C5" s="89" t="s">
        <v>197</v>
      </c>
      <c r="D5" s="87"/>
      <c r="E5" s="88"/>
      <c r="F5" s="87" t="s">
        <v>198</v>
      </c>
    </row>
    <row r="6" ht="28.5" customHeight="1" spans="1:6">
      <c r="A6" s="195"/>
      <c r="B6" s="91"/>
      <c r="C6" s="88" t="s">
        <v>57</v>
      </c>
      <c r="D6" s="88" t="s">
        <v>199</v>
      </c>
      <c r="E6" s="88" t="s">
        <v>200</v>
      </c>
      <c r="F6" s="90"/>
    </row>
    <row r="7" ht="17.25" customHeight="1" spans="1:6">
      <c r="A7" s="95" t="s">
        <v>86</v>
      </c>
      <c r="B7" s="95" t="s">
        <v>87</v>
      </c>
      <c r="C7" s="95" t="s">
        <v>88</v>
      </c>
      <c r="D7" s="95" t="s">
        <v>89</v>
      </c>
      <c r="E7" s="95" t="s">
        <v>90</v>
      </c>
      <c r="F7" s="95" t="s">
        <v>91</v>
      </c>
    </row>
    <row r="8" ht="17.25" customHeight="1" spans="1:6">
      <c r="A8" s="118">
        <v>1835200</v>
      </c>
      <c r="B8" s="118"/>
      <c r="C8" s="118">
        <v>970000</v>
      </c>
      <c r="D8" s="118"/>
      <c r="E8" s="118">
        <v>970000</v>
      </c>
      <c r="F8" s="118">
        <v>865200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92"/>
  <sheetViews>
    <sheetView showZeros="0" workbookViewId="0">
      <pane ySplit="1" topLeftCell="A78" activePane="bottomLeft" state="frozen"/>
      <selection/>
      <selection pane="bottomLeft" activeCell="B95" sqref="B95"/>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5" width="18.712962962963" customWidth="1"/>
  </cols>
  <sheetData>
    <row r="1" customHeight="1" spans="1:25">
      <c r="A1" s="42"/>
      <c r="B1" s="42"/>
      <c r="C1" s="42"/>
      <c r="D1" s="42"/>
      <c r="E1" s="42"/>
      <c r="F1" s="42"/>
      <c r="G1" s="42"/>
      <c r="H1" s="42"/>
      <c r="I1" s="42"/>
      <c r="J1" s="42"/>
      <c r="K1" s="42"/>
      <c r="L1" s="42"/>
      <c r="M1" s="42"/>
      <c r="N1" s="42"/>
      <c r="O1" s="42"/>
      <c r="P1" s="42"/>
      <c r="Q1" s="42"/>
      <c r="R1" s="42"/>
      <c r="S1" s="42"/>
      <c r="T1" s="42"/>
      <c r="U1" s="42"/>
      <c r="V1" s="42"/>
      <c r="W1" s="42"/>
      <c r="X1" s="42"/>
      <c r="Y1" s="42"/>
    </row>
    <row r="2" ht="13.5" customHeight="1" spans="2:25">
      <c r="B2" s="174"/>
      <c r="C2" s="180"/>
      <c r="E2" s="181"/>
      <c r="F2" s="181"/>
      <c r="G2" s="181"/>
      <c r="H2" s="181"/>
      <c r="I2" s="121"/>
      <c r="J2" s="121"/>
      <c r="K2" s="121"/>
      <c r="L2" s="121"/>
      <c r="M2" s="121"/>
      <c r="N2" s="121"/>
      <c r="O2" s="121"/>
      <c r="S2" s="121"/>
      <c r="W2" s="180"/>
      <c r="Y2" s="44" t="s">
        <v>201</v>
      </c>
    </row>
    <row r="3" ht="45.75" customHeight="1" spans="1:25">
      <c r="A3" s="105" t="str">
        <f>"2025"&amp;"年部门基本支出预算表"</f>
        <v>2025年部门基本支出预算表</v>
      </c>
      <c r="B3" s="45"/>
      <c r="C3" s="105"/>
      <c r="D3" s="105"/>
      <c r="E3" s="105"/>
      <c r="F3" s="105"/>
      <c r="G3" s="105"/>
      <c r="H3" s="105"/>
      <c r="I3" s="105"/>
      <c r="J3" s="105"/>
      <c r="K3" s="105"/>
      <c r="L3" s="105"/>
      <c r="M3" s="105"/>
      <c r="N3" s="105"/>
      <c r="O3" s="105"/>
      <c r="P3" s="45"/>
      <c r="Q3" s="45"/>
      <c r="R3" s="45"/>
      <c r="S3" s="105"/>
      <c r="T3" s="105"/>
      <c r="U3" s="105"/>
      <c r="V3" s="105"/>
      <c r="W3" s="105"/>
      <c r="X3" s="105"/>
      <c r="Y3" s="105"/>
    </row>
    <row r="4" ht="18.75" customHeight="1" spans="1:25">
      <c r="A4" s="46" t="str">
        <f>"单位名称："&amp;"昆明市东川区人民政府办公室"</f>
        <v>单位名称：昆明市东川区人民政府办公室</v>
      </c>
      <c r="B4" s="47"/>
      <c r="C4" s="182"/>
      <c r="D4" s="182"/>
      <c r="E4" s="182"/>
      <c r="F4" s="182"/>
      <c r="G4" s="182"/>
      <c r="H4" s="182"/>
      <c r="I4" s="123"/>
      <c r="J4" s="123"/>
      <c r="K4" s="123"/>
      <c r="L4" s="123"/>
      <c r="M4" s="123"/>
      <c r="N4" s="123"/>
      <c r="O4" s="123"/>
      <c r="P4" s="48"/>
      <c r="Q4" s="48"/>
      <c r="R4" s="48"/>
      <c r="S4" s="123"/>
      <c r="W4" s="180"/>
      <c r="Y4" s="44" t="s">
        <v>1</v>
      </c>
    </row>
    <row r="5" ht="18" customHeight="1" spans="1:25">
      <c r="A5" s="50" t="s">
        <v>202</v>
      </c>
      <c r="B5" s="50" t="s">
        <v>203</v>
      </c>
      <c r="C5" s="50" t="s">
        <v>204</v>
      </c>
      <c r="D5" s="50" t="s">
        <v>205</v>
      </c>
      <c r="E5" s="50" t="s">
        <v>206</v>
      </c>
      <c r="F5" s="50" t="s">
        <v>207</v>
      </c>
      <c r="G5" s="50" t="s">
        <v>208</v>
      </c>
      <c r="H5" s="50" t="s">
        <v>209</v>
      </c>
      <c r="I5" s="185" t="s">
        <v>210</v>
      </c>
      <c r="J5" s="146" t="s">
        <v>210</v>
      </c>
      <c r="K5" s="146"/>
      <c r="L5" s="146"/>
      <c r="M5" s="146"/>
      <c r="N5" s="146"/>
      <c r="O5" s="146"/>
      <c r="P5" s="53"/>
      <c r="Q5" s="53"/>
      <c r="R5" s="53"/>
      <c r="S5" s="139" t="s">
        <v>61</v>
      </c>
      <c r="T5" s="146" t="s">
        <v>62</v>
      </c>
      <c r="U5" s="146"/>
      <c r="V5" s="146"/>
      <c r="W5" s="146"/>
      <c r="X5" s="146"/>
      <c r="Y5" s="119"/>
    </row>
    <row r="6" ht="18" customHeight="1" spans="1:25">
      <c r="A6" s="55"/>
      <c r="B6" s="69"/>
      <c r="C6" s="165"/>
      <c r="D6" s="55"/>
      <c r="E6" s="55"/>
      <c r="F6" s="55"/>
      <c r="G6" s="55"/>
      <c r="H6" s="55"/>
      <c r="I6" s="163" t="s">
        <v>211</v>
      </c>
      <c r="J6" s="185" t="s">
        <v>58</v>
      </c>
      <c r="K6" s="146"/>
      <c r="L6" s="146"/>
      <c r="M6" s="146"/>
      <c r="N6" s="146"/>
      <c r="O6" s="119"/>
      <c r="P6" s="52" t="s">
        <v>212</v>
      </c>
      <c r="Q6" s="53"/>
      <c r="R6" s="54"/>
      <c r="S6" s="50" t="s">
        <v>61</v>
      </c>
      <c r="T6" s="185" t="s">
        <v>62</v>
      </c>
      <c r="U6" s="139" t="s">
        <v>64</v>
      </c>
      <c r="V6" s="146" t="s">
        <v>62</v>
      </c>
      <c r="W6" s="139" t="s">
        <v>66</v>
      </c>
      <c r="X6" s="139" t="s">
        <v>67</v>
      </c>
      <c r="Y6" s="189" t="s">
        <v>68</v>
      </c>
    </row>
    <row r="7" ht="19.5" customHeight="1" spans="1:25">
      <c r="A7" s="69"/>
      <c r="B7" s="69"/>
      <c r="C7" s="69"/>
      <c r="D7" s="69"/>
      <c r="E7" s="69"/>
      <c r="F7" s="69"/>
      <c r="G7" s="69"/>
      <c r="H7" s="69"/>
      <c r="I7" s="69"/>
      <c r="J7" s="186" t="s">
        <v>213</v>
      </c>
      <c r="K7" s="50"/>
      <c r="L7" s="50" t="s">
        <v>214</v>
      </c>
      <c r="M7" s="50" t="s">
        <v>215</v>
      </c>
      <c r="N7" s="50" t="s">
        <v>216</v>
      </c>
      <c r="O7" s="50" t="s">
        <v>217</v>
      </c>
      <c r="P7" s="50" t="s">
        <v>58</v>
      </c>
      <c r="Q7" s="50" t="s">
        <v>59</v>
      </c>
      <c r="R7" s="50" t="s">
        <v>60</v>
      </c>
      <c r="S7" s="69"/>
      <c r="T7" s="50" t="s">
        <v>57</v>
      </c>
      <c r="U7" s="50" t="s">
        <v>64</v>
      </c>
      <c r="V7" s="50" t="s">
        <v>218</v>
      </c>
      <c r="W7" s="50" t="s">
        <v>66</v>
      </c>
      <c r="X7" s="50" t="s">
        <v>67</v>
      </c>
      <c r="Y7" s="50" t="s">
        <v>68</v>
      </c>
    </row>
    <row r="8" ht="37.5" customHeight="1" spans="1:25">
      <c r="A8" s="183"/>
      <c r="B8" s="60"/>
      <c r="C8" s="183"/>
      <c r="D8" s="183"/>
      <c r="E8" s="183"/>
      <c r="F8" s="183"/>
      <c r="G8" s="183"/>
      <c r="H8" s="183"/>
      <c r="I8" s="183"/>
      <c r="J8" s="187" t="s">
        <v>57</v>
      </c>
      <c r="K8" s="188" t="s">
        <v>219</v>
      </c>
      <c r="L8" s="58" t="s">
        <v>220</v>
      </c>
      <c r="M8" s="58" t="s">
        <v>215</v>
      </c>
      <c r="N8" s="58" t="s">
        <v>216</v>
      </c>
      <c r="O8" s="58" t="s">
        <v>217</v>
      </c>
      <c r="P8" s="58" t="s">
        <v>215</v>
      </c>
      <c r="Q8" s="58" t="s">
        <v>216</v>
      </c>
      <c r="R8" s="58" t="s">
        <v>217</v>
      </c>
      <c r="S8" s="58" t="s">
        <v>61</v>
      </c>
      <c r="T8" s="58" t="s">
        <v>57</v>
      </c>
      <c r="U8" s="58" t="s">
        <v>64</v>
      </c>
      <c r="V8" s="58" t="s">
        <v>218</v>
      </c>
      <c r="W8" s="58" t="s">
        <v>66</v>
      </c>
      <c r="X8" s="58" t="s">
        <v>67</v>
      </c>
      <c r="Y8" s="58" t="s">
        <v>68</v>
      </c>
    </row>
    <row r="9" customHeight="1" spans="1:25">
      <c r="A9" s="76">
        <v>1</v>
      </c>
      <c r="B9" s="76">
        <v>2</v>
      </c>
      <c r="C9" s="76">
        <v>3</v>
      </c>
      <c r="D9" s="76">
        <v>4</v>
      </c>
      <c r="E9" s="76">
        <v>5</v>
      </c>
      <c r="F9" s="76">
        <v>6</v>
      </c>
      <c r="G9" s="76">
        <v>7</v>
      </c>
      <c r="H9" s="76">
        <v>8</v>
      </c>
      <c r="I9" s="76">
        <v>9</v>
      </c>
      <c r="J9" s="76">
        <v>10</v>
      </c>
      <c r="K9" s="76">
        <v>11</v>
      </c>
      <c r="L9" s="76">
        <v>12</v>
      </c>
      <c r="M9" s="76">
        <v>13</v>
      </c>
      <c r="N9" s="76">
        <v>14</v>
      </c>
      <c r="O9" s="76">
        <v>15</v>
      </c>
      <c r="P9" s="76">
        <v>16</v>
      </c>
      <c r="Q9" s="76">
        <v>17</v>
      </c>
      <c r="R9" s="76">
        <v>18</v>
      </c>
      <c r="S9" s="76">
        <v>19</v>
      </c>
      <c r="T9" s="76">
        <v>20</v>
      </c>
      <c r="U9" s="76">
        <v>21</v>
      </c>
      <c r="V9" s="76">
        <v>22</v>
      </c>
      <c r="W9" s="76">
        <v>23</v>
      </c>
      <c r="X9" s="76">
        <v>24</v>
      </c>
      <c r="Y9" s="76">
        <v>25</v>
      </c>
    </row>
    <row r="10" ht="20.25" customHeight="1" spans="1:25">
      <c r="A10" s="184" t="s">
        <v>70</v>
      </c>
      <c r="B10" s="184" t="s">
        <v>70</v>
      </c>
      <c r="C10" s="184" t="s">
        <v>221</v>
      </c>
      <c r="D10" s="184" t="s">
        <v>222</v>
      </c>
      <c r="E10" s="184" t="s">
        <v>105</v>
      </c>
      <c r="F10" s="184" t="s">
        <v>106</v>
      </c>
      <c r="G10" s="184" t="s">
        <v>223</v>
      </c>
      <c r="H10" s="184" t="s">
        <v>224</v>
      </c>
      <c r="I10" s="118">
        <v>1886580</v>
      </c>
      <c r="J10" s="118">
        <v>1886580</v>
      </c>
      <c r="K10" s="118"/>
      <c r="L10" s="118"/>
      <c r="M10" s="118"/>
      <c r="N10" s="118">
        <v>1886580</v>
      </c>
      <c r="O10" s="118"/>
      <c r="P10" s="118"/>
      <c r="Q10" s="118"/>
      <c r="R10" s="118"/>
      <c r="S10" s="118"/>
      <c r="T10" s="118"/>
      <c r="U10" s="118"/>
      <c r="V10" s="118"/>
      <c r="W10" s="118"/>
      <c r="X10" s="118"/>
      <c r="Y10" s="118"/>
    </row>
    <row r="11" ht="20.25" customHeight="1" spans="1:25">
      <c r="A11" s="184" t="s">
        <v>70</v>
      </c>
      <c r="B11" s="184" t="s">
        <v>70</v>
      </c>
      <c r="C11" s="184" t="s">
        <v>221</v>
      </c>
      <c r="D11" s="184" t="s">
        <v>222</v>
      </c>
      <c r="E11" s="184" t="s">
        <v>105</v>
      </c>
      <c r="F11" s="184" t="s">
        <v>106</v>
      </c>
      <c r="G11" s="184" t="s">
        <v>225</v>
      </c>
      <c r="H11" s="184" t="s">
        <v>226</v>
      </c>
      <c r="I11" s="118">
        <v>2927460</v>
      </c>
      <c r="J11" s="118">
        <v>2927460</v>
      </c>
      <c r="K11" s="64"/>
      <c r="L11" s="64"/>
      <c r="M11" s="64"/>
      <c r="N11" s="118">
        <v>2927460</v>
      </c>
      <c r="O11" s="64"/>
      <c r="P11" s="118"/>
      <c r="Q11" s="118"/>
      <c r="R11" s="118"/>
      <c r="S11" s="118"/>
      <c r="T11" s="118"/>
      <c r="U11" s="118"/>
      <c r="V11" s="118"/>
      <c r="W11" s="118"/>
      <c r="X11" s="118"/>
      <c r="Y11" s="118"/>
    </row>
    <row r="12" ht="20.25" customHeight="1" spans="1:25">
      <c r="A12" s="184" t="s">
        <v>70</v>
      </c>
      <c r="B12" s="184" t="s">
        <v>70</v>
      </c>
      <c r="C12" s="184" t="s">
        <v>221</v>
      </c>
      <c r="D12" s="184" t="s">
        <v>222</v>
      </c>
      <c r="E12" s="184" t="s">
        <v>105</v>
      </c>
      <c r="F12" s="184" t="s">
        <v>106</v>
      </c>
      <c r="G12" s="184" t="s">
        <v>225</v>
      </c>
      <c r="H12" s="184" t="s">
        <v>226</v>
      </c>
      <c r="I12" s="118">
        <v>11100</v>
      </c>
      <c r="J12" s="118">
        <v>11100</v>
      </c>
      <c r="K12" s="64"/>
      <c r="L12" s="64"/>
      <c r="M12" s="64"/>
      <c r="N12" s="118">
        <v>11100</v>
      </c>
      <c r="O12" s="64"/>
      <c r="P12" s="118"/>
      <c r="Q12" s="118"/>
      <c r="R12" s="118"/>
      <c r="S12" s="118"/>
      <c r="T12" s="118"/>
      <c r="U12" s="118"/>
      <c r="V12" s="118"/>
      <c r="W12" s="118"/>
      <c r="X12" s="118"/>
      <c r="Y12" s="118"/>
    </row>
    <row r="13" ht="20.25" customHeight="1" spans="1:25">
      <c r="A13" s="184" t="s">
        <v>70</v>
      </c>
      <c r="B13" s="184" t="s">
        <v>70</v>
      </c>
      <c r="C13" s="184" t="s">
        <v>221</v>
      </c>
      <c r="D13" s="184" t="s">
        <v>222</v>
      </c>
      <c r="E13" s="184" t="s">
        <v>105</v>
      </c>
      <c r="F13" s="184" t="s">
        <v>106</v>
      </c>
      <c r="G13" s="184" t="s">
        <v>227</v>
      </c>
      <c r="H13" s="184" t="s">
        <v>228</v>
      </c>
      <c r="I13" s="118">
        <v>157215</v>
      </c>
      <c r="J13" s="118">
        <v>157215</v>
      </c>
      <c r="K13" s="64"/>
      <c r="L13" s="64"/>
      <c r="M13" s="64"/>
      <c r="N13" s="118">
        <v>157215</v>
      </c>
      <c r="O13" s="64"/>
      <c r="P13" s="118"/>
      <c r="Q13" s="118"/>
      <c r="R13" s="118"/>
      <c r="S13" s="118"/>
      <c r="T13" s="118"/>
      <c r="U13" s="118"/>
      <c r="V13" s="118"/>
      <c r="W13" s="118"/>
      <c r="X13" s="118"/>
      <c r="Y13" s="118"/>
    </row>
    <row r="14" ht="20.25" customHeight="1" spans="1:25">
      <c r="A14" s="184" t="s">
        <v>70</v>
      </c>
      <c r="B14" s="184" t="s">
        <v>70</v>
      </c>
      <c r="C14" s="184" t="s">
        <v>221</v>
      </c>
      <c r="D14" s="184" t="s">
        <v>222</v>
      </c>
      <c r="E14" s="184" t="s">
        <v>105</v>
      </c>
      <c r="F14" s="184" t="s">
        <v>106</v>
      </c>
      <c r="G14" s="184" t="s">
        <v>227</v>
      </c>
      <c r="H14" s="184" t="s">
        <v>228</v>
      </c>
      <c r="I14" s="118">
        <v>2707</v>
      </c>
      <c r="J14" s="118">
        <v>2707</v>
      </c>
      <c r="K14" s="64"/>
      <c r="L14" s="64"/>
      <c r="M14" s="64"/>
      <c r="N14" s="118">
        <v>2707</v>
      </c>
      <c r="O14" s="64"/>
      <c r="P14" s="118"/>
      <c r="Q14" s="118"/>
      <c r="R14" s="118"/>
      <c r="S14" s="118"/>
      <c r="T14" s="118"/>
      <c r="U14" s="118"/>
      <c r="V14" s="118"/>
      <c r="W14" s="118"/>
      <c r="X14" s="118"/>
      <c r="Y14" s="118"/>
    </row>
    <row r="15" ht="20.25" customHeight="1" spans="1:25">
      <c r="A15" s="184" t="s">
        <v>70</v>
      </c>
      <c r="B15" s="184" t="s">
        <v>70</v>
      </c>
      <c r="C15" s="184" t="s">
        <v>229</v>
      </c>
      <c r="D15" s="184" t="s">
        <v>230</v>
      </c>
      <c r="E15" s="184" t="s">
        <v>105</v>
      </c>
      <c r="F15" s="184" t="s">
        <v>106</v>
      </c>
      <c r="G15" s="184" t="s">
        <v>223</v>
      </c>
      <c r="H15" s="184" t="s">
        <v>224</v>
      </c>
      <c r="I15" s="118">
        <v>947220</v>
      </c>
      <c r="J15" s="118">
        <v>947220</v>
      </c>
      <c r="K15" s="64"/>
      <c r="L15" s="64"/>
      <c r="M15" s="64"/>
      <c r="N15" s="118">
        <v>947220</v>
      </c>
      <c r="O15" s="64"/>
      <c r="P15" s="118"/>
      <c r="Q15" s="118"/>
      <c r="R15" s="118"/>
      <c r="S15" s="118"/>
      <c r="T15" s="118"/>
      <c r="U15" s="118"/>
      <c r="V15" s="118"/>
      <c r="W15" s="118"/>
      <c r="X15" s="118"/>
      <c r="Y15" s="118"/>
    </row>
    <row r="16" ht="20.25" customHeight="1" spans="1:25">
      <c r="A16" s="184" t="s">
        <v>70</v>
      </c>
      <c r="B16" s="184" t="s">
        <v>70</v>
      </c>
      <c r="C16" s="184" t="s">
        <v>229</v>
      </c>
      <c r="D16" s="184" t="s">
        <v>230</v>
      </c>
      <c r="E16" s="184" t="s">
        <v>105</v>
      </c>
      <c r="F16" s="184" t="s">
        <v>106</v>
      </c>
      <c r="G16" s="184" t="s">
        <v>225</v>
      </c>
      <c r="H16" s="184" t="s">
        <v>226</v>
      </c>
      <c r="I16" s="118">
        <v>64620</v>
      </c>
      <c r="J16" s="118">
        <v>64620</v>
      </c>
      <c r="K16" s="64"/>
      <c r="L16" s="64"/>
      <c r="M16" s="64"/>
      <c r="N16" s="118">
        <v>64620</v>
      </c>
      <c r="O16" s="64"/>
      <c r="P16" s="118"/>
      <c r="Q16" s="118"/>
      <c r="R16" s="118"/>
      <c r="S16" s="118"/>
      <c r="T16" s="118"/>
      <c r="U16" s="118"/>
      <c r="V16" s="118"/>
      <c r="W16" s="118"/>
      <c r="X16" s="118"/>
      <c r="Y16" s="118"/>
    </row>
    <row r="17" ht="20.25" customHeight="1" spans="1:25">
      <c r="A17" s="184" t="s">
        <v>70</v>
      </c>
      <c r="B17" s="184" t="s">
        <v>70</v>
      </c>
      <c r="C17" s="184" t="s">
        <v>229</v>
      </c>
      <c r="D17" s="184" t="s">
        <v>230</v>
      </c>
      <c r="E17" s="184" t="s">
        <v>105</v>
      </c>
      <c r="F17" s="184" t="s">
        <v>106</v>
      </c>
      <c r="G17" s="184" t="s">
        <v>227</v>
      </c>
      <c r="H17" s="184" t="s">
        <v>228</v>
      </c>
      <c r="I17" s="118">
        <v>78935</v>
      </c>
      <c r="J17" s="118">
        <v>78935</v>
      </c>
      <c r="K17" s="64"/>
      <c r="L17" s="64"/>
      <c r="M17" s="64"/>
      <c r="N17" s="118">
        <v>78935</v>
      </c>
      <c r="O17" s="64"/>
      <c r="P17" s="118"/>
      <c r="Q17" s="118"/>
      <c r="R17" s="118"/>
      <c r="S17" s="118"/>
      <c r="T17" s="118"/>
      <c r="U17" s="118"/>
      <c r="V17" s="118"/>
      <c r="W17" s="118"/>
      <c r="X17" s="118"/>
      <c r="Y17" s="118"/>
    </row>
    <row r="18" ht="20.25" customHeight="1" spans="1:25">
      <c r="A18" s="184" t="s">
        <v>70</v>
      </c>
      <c r="B18" s="184" t="s">
        <v>70</v>
      </c>
      <c r="C18" s="184" t="s">
        <v>229</v>
      </c>
      <c r="D18" s="184" t="s">
        <v>230</v>
      </c>
      <c r="E18" s="184" t="s">
        <v>105</v>
      </c>
      <c r="F18" s="184" t="s">
        <v>106</v>
      </c>
      <c r="G18" s="184" t="s">
        <v>231</v>
      </c>
      <c r="H18" s="184" t="s">
        <v>232</v>
      </c>
      <c r="I18" s="118">
        <v>214476</v>
      </c>
      <c r="J18" s="118">
        <v>214476</v>
      </c>
      <c r="K18" s="64"/>
      <c r="L18" s="64"/>
      <c r="M18" s="64"/>
      <c r="N18" s="118">
        <v>214476</v>
      </c>
      <c r="O18" s="64"/>
      <c r="P18" s="118"/>
      <c r="Q18" s="118"/>
      <c r="R18" s="118"/>
      <c r="S18" s="118"/>
      <c r="T18" s="118"/>
      <c r="U18" s="118"/>
      <c r="V18" s="118"/>
      <c r="W18" s="118"/>
      <c r="X18" s="118"/>
      <c r="Y18" s="118"/>
    </row>
    <row r="19" ht="20.25" customHeight="1" spans="1:25">
      <c r="A19" s="184" t="s">
        <v>70</v>
      </c>
      <c r="B19" s="184" t="s">
        <v>70</v>
      </c>
      <c r="C19" s="184" t="s">
        <v>229</v>
      </c>
      <c r="D19" s="184" t="s">
        <v>230</v>
      </c>
      <c r="E19" s="184" t="s">
        <v>105</v>
      </c>
      <c r="F19" s="184" t="s">
        <v>106</v>
      </c>
      <c r="G19" s="184" t="s">
        <v>231</v>
      </c>
      <c r="H19" s="184" t="s">
        <v>232</v>
      </c>
      <c r="I19" s="118">
        <v>837180</v>
      </c>
      <c r="J19" s="118">
        <v>837180</v>
      </c>
      <c r="K19" s="64"/>
      <c r="L19" s="64"/>
      <c r="M19" s="64"/>
      <c r="N19" s="118">
        <v>837180</v>
      </c>
      <c r="O19" s="64"/>
      <c r="P19" s="118"/>
      <c r="Q19" s="118"/>
      <c r="R19" s="118"/>
      <c r="S19" s="118"/>
      <c r="T19" s="118"/>
      <c r="U19" s="118"/>
      <c r="V19" s="118"/>
      <c r="W19" s="118"/>
      <c r="X19" s="118"/>
      <c r="Y19" s="118"/>
    </row>
    <row r="20" ht="20.25" customHeight="1" spans="1:25">
      <c r="A20" s="184" t="s">
        <v>70</v>
      </c>
      <c r="B20" s="184" t="s">
        <v>70</v>
      </c>
      <c r="C20" s="184" t="s">
        <v>233</v>
      </c>
      <c r="D20" s="184" t="s">
        <v>234</v>
      </c>
      <c r="E20" s="184" t="s">
        <v>117</v>
      </c>
      <c r="F20" s="184" t="s">
        <v>118</v>
      </c>
      <c r="G20" s="184" t="s">
        <v>235</v>
      </c>
      <c r="H20" s="184" t="s">
        <v>236</v>
      </c>
      <c r="I20" s="118">
        <v>356894</v>
      </c>
      <c r="J20" s="118">
        <v>356894</v>
      </c>
      <c r="K20" s="64"/>
      <c r="L20" s="64"/>
      <c r="M20" s="64"/>
      <c r="N20" s="118">
        <v>356894</v>
      </c>
      <c r="O20" s="64"/>
      <c r="P20" s="118"/>
      <c r="Q20" s="118"/>
      <c r="R20" s="118"/>
      <c r="S20" s="118"/>
      <c r="T20" s="118"/>
      <c r="U20" s="118"/>
      <c r="V20" s="118"/>
      <c r="W20" s="118"/>
      <c r="X20" s="118"/>
      <c r="Y20" s="118"/>
    </row>
    <row r="21" ht="20.25" customHeight="1" spans="1:25">
      <c r="A21" s="184" t="s">
        <v>70</v>
      </c>
      <c r="B21" s="184" t="s">
        <v>70</v>
      </c>
      <c r="C21" s="184" t="s">
        <v>233</v>
      </c>
      <c r="D21" s="184" t="s">
        <v>234</v>
      </c>
      <c r="E21" s="184" t="s">
        <v>117</v>
      </c>
      <c r="F21" s="184" t="s">
        <v>118</v>
      </c>
      <c r="G21" s="184" t="s">
        <v>235</v>
      </c>
      <c r="H21" s="184" t="s">
        <v>236</v>
      </c>
      <c r="I21" s="118">
        <v>819898</v>
      </c>
      <c r="J21" s="118">
        <v>819898</v>
      </c>
      <c r="K21" s="64"/>
      <c r="L21" s="64"/>
      <c r="M21" s="64"/>
      <c r="N21" s="118">
        <v>819898</v>
      </c>
      <c r="O21" s="64"/>
      <c r="P21" s="118"/>
      <c r="Q21" s="118"/>
      <c r="R21" s="118"/>
      <c r="S21" s="118"/>
      <c r="T21" s="118"/>
      <c r="U21" s="118"/>
      <c r="V21" s="118"/>
      <c r="W21" s="118"/>
      <c r="X21" s="118"/>
      <c r="Y21" s="118"/>
    </row>
    <row r="22" ht="20.25" customHeight="1" spans="1:25">
      <c r="A22" s="184" t="s">
        <v>70</v>
      </c>
      <c r="B22" s="184" t="s">
        <v>70</v>
      </c>
      <c r="C22" s="184" t="s">
        <v>233</v>
      </c>
      <c r="D22" s="184" t="s">
        <v>234</v>
      </c>
      <c r="E22" s="184" t="s">
        <v>119</v>
      </c>
      <c r="F22" s="184" t="s">
        <v>120</v>
      </c>
      <c r="G22" s="184" t="s">
        <v>237</v>
      </c>
      <c r="H22" s="184" t="s">
        <v>238</v>
      </c>
      <c r="I22" s="118">
        <v>196543.21</v>
      </c>
      <c r="J22" s="118">
        <v>196543.21</v>
      </c>
      <c r="K22" s="64"/>
      <c r="L22" s="64"/>
      <c r="M22" s="64"/>
      <c r="N22" s="118">
        <v>196543.21</v>
      </c>
      <c r="O22" s="64"/>
      <c r="P22" s="118"/>
      <c r="Q22" s="118"/>
      <c r="R22" s="118"/>
      <c r="S22" s="118"/>
      <c r="T22" s="118"/>
      <c r="U22" s="118"/>
      <c r="V22" s="118"/>
      <c r="W22" s="118"/>
      <c r="X22" s="118"/>
      <c r="Y22" s="118"/>
    </row>
    <row r="23" ht="20.25" customHeight="1" spans="1:25">
      <c r="A23" s="184" t="s">
        <v>70</v>
      </c>
      <c r="B23" s="184" t="s">
        <v>70</v>
      </c>
      <c r="C23" s="184" t="s">
        <v>233</v>
      </c>
      <c r="D23" s="184" t="s">
        <v>234</v>
      </c>
      <c r="E23" s="184" t="s">
        <v>129</v>
      </c>
      <c r="F23" s="184" t="s">
        <v>130</v>
      </c>
      <c r="G23" s="184" t="s">
        <v>239</v>
      </c>
      <c r="H23" s="184" t="s">
        <v>240</v>
      </c>
      <c r="I23" s="118">
        <v>36688</v>
      </c>
      <c r="J23" s="118">
        <v>36688</v>
      </c>
      <c r="K23" s="64"/>
      <c r="L23" s="64"/>
      <c r="M23" s="64"/>
      <c r="N23" s="118">
        <v>36688</v>
      </c>
      <c r="O23" s="64"/>
      <c r="P23" s="118"/>
      <c r="Q23" s="118"/>
      <c r="R23" s="118"/>
      <c r="S23" s="118"/>
      <c r="T23" s="118"/>
      <c r="U23" s="118"/>
      <c r="V23" s="118"/>
      <c r="W23" s="118"/>
      <c r="X23" s="118"/>
      <c r="Y23" s="118"/>
    </row>
    <row r="24" ht="20.25" customHeight="1" spans="1:25">
      <c r="A24" s="184" t="s">
        <v>70</v>
      </c>
      <c r="B24" s="184" t="s">
        <v>70</v>
      </c>
      <c r="C24" s="184" t="s">
        <v>233</v>
      </c>
      <c r="D24" s="184" t="s">
        <v>234</v>
      </c>
      <c r="E24" s="184" t="s">
        <v>129</v>
      </c>
      <c r="F24" s="184" t="s">
        <v>130</v>
      </c>
      <c r="G24" s="184" t="s">
        <v>239</v>
      </c>
      <c r="H24" s="184" t="s">
        <v>240</v>
      </c>
      <c r="I24" s="118">
        <v>404833</v>
      </c>
      <c r="J24" s="118">
        <v>404833</v>
      </c>
      <c r="K24" s="64"/>
      <c r="L24" s="64"/>
      <c r="M24" s="64"/>
      <c r="N24" s="118">
        <v>404833</v>
      </c>
      <c r="O24" s="64"/>
      <c r="P24" s="118"/>
      <c r="Q24" s="118"/>
      <c r="R24" s="118"/>
      <c r="S24" s="118"/>
      <c r="T24" s="118"/>
      <c r="U24" s="118"/>
      <c r="V24" s="118"/>
      <c r="W24" s="118"/>
      <c r="X24" s="118"/>
      <c r="Y24" s="118"/>
    </row>
    <row r="25" ht="20.25" customHeight="1" spans="1:25">
      <c r="A25" s="184" t="s">
        <v>70</v>
      </c>
      <c r="B25" s="184" t="s">
        <v>70</v>
      </c>
      <c r="C25" s="184" t="s">
        <v>233</v>
      </c>
      <c r="D25" s="184" t="s">
        <v>234</v>
      </c>
      <c r="E25" s="184" t="s">
        <v>129</v>
      </c>
      <c r="F25" s="184" t="s">
        <v>130</v>
      </c>
      <c r="G25" s="184" t="s">
        <v>239</v>
      </c>
      <c r="H25" s="184" t="s">
        <v>240</v>
      </c>
      <c r="I25" s="118">
        <v>22736</v>
      </c>
      <c r="J25" s="118">
        <v>22736</v>
      </c>
      <c r="K25" s="64"/>
      <c r="L25" s="64"/>
      <c r="M25" s="64"/>
      <c r="N25" s="118">
        <v>22736</v>
      </c>
      <c r="O25" s="64"/>
      <c r="P25" s="118"/>
      <c r="Q25" s="118"/>
      <c r="R25" s="118"/>
      <c r="S25" s="118"/>
      <c r="T25" s="118"/>
      <c r="U25" s="118"/>
      <c r="V25" s="118"/>
      <c r="W25" s="118"/>
      <c r="X25" s="118"/>
      <c r="Y25" s="118"/>
    </row>
    <row r="26" ht="20.25" customHeight="1" spans="1:25">
      <c r="A26" s="184" t="s">
        <v>70</v>
      </c>
      <c r="B26" s="184" t="s">
        <v>70</v>
      </c>
      <c r="C26" s="184" t="s">
        <v>233</v>
      </c>
      <c r="D26" s="184" t="s">
        <v>234</v>
      </c>
      <c r="E26" s="184" t="s">
        <v>131</v>
      </c>
      <c r="F26" s="184" t="s">
        <v>132</v>
      </c>
      <c r="G26" s="184" t="s">
        <v>239</v>
      </c>
      <c r="H26" s="184" t="s">
        <v>240</v>
      </c>
      <c r="I26" s="118">
        <v>11368</v>
      </c>
      <c r="J26" s="118">
        <v>11368</v>
      </c>
      <c r="K26" s="64"/>
      <c r="L26" s="64"/>
      <c r="M26" s="64"/>
      <c r="N26" s="118">
        <v>11368</v>
      </c>
      <c r="O26" s="64"/>
      <c r="P26" s="118"/>
      <c r="Q26" s="118"/>
      <c r="R26" s="118"/>
      <c r="S26" s="118"/>
      <c r="T26" s="118"/>
      <c r="U26" s="118"/>
      <c r="V26" s="118"/>
      <c r="W26" s="118"/>
      <c r="X26" s="118"/>
      <c r="Y26" s="118"/>
    </row>
    <row r="27" ht="20.25" customHeight="1" spans="1:25">
      <c r="A27" s="184" t="s">
        <v>70</v>
      </c>
      <c r="B27" s="184" t="s">
        <v>70</v>
      </c>
      <c r="C27" s="184" t="s">
        <v>233</v>
      </c>
      <c r="D27" s="184" t="s">
        <v>234</v>
      </c>
      <c r="E27" s="184" t="s">
        <v>131</v>
      </c>
      <c r="F27" s="184" t="s">
        <v>132</v>
      </c>
      <c r="G27" s="184" t="s">
        <v>239</v>
      </c>
      <c r="H27" s="184" t="s">
        <v>240</v>
      </c>
      <c r="I27" s="118">
        <v>161616</v>
      </c>
      <c r="J27" s="118">
        <v>161616</v>
      </c>
      <c r="K27" s="64"/>
      <c r="L27" s="64"/>
      <c r="M27" s="64"/>
      <c r="N27" s="118">
        <v>161616</v>
      </c>
      <c r="O27" s="64"/>
      <c r="P27" s="118"/>
      <c r="Q27" s="118"/>
      <c r="R27" s="118"/>
      <c r="S27" s="118"/>
      <c r="T27" s="118"/>
      <c r="U27" s="118"/>
      <c r="V27" s="118"/>
      <c r="W27" s="118"/>
      <c r="X27" s="118"/>
      <c r="Y27" s="118"/>
    </row>
    <row r="28" ht="20.25" customHeight="1" spans="1:25">
      <c r="A28" s="184" t="s">
        <v>70</v>
      </c>
      <c r="B28" s="184" t="s">
        <v>70</v>
      </c>
      <c r="C28" s="184" t="s">
        <v>233</v>
      </c>
      <c r="D28" s="184" t="s">
        <v>234</v>
      </c>
      <c r="E28" s="184" t="s">
        <v>133</v>
      </c>
      <c r="F28" s="184" t="s">
        <v>134</v>
      </c>
      <c r="G28" s="184" t="s">
        <v>241</v>
      </c>
      <c r="H28" s="184" t="s">
        <v>242</v>
      </c>
      <c r="I28" s="118">
        <v>102290</v>
      </c>
      <c r="J28" s="118">
        <v>102290</v>
      </c>
      <c r="K28" s="64"/>
      <c r="L28" s="64"/>
      <c r="M28" s="64"/>
      <c r="N28" s="118">
        <v>102290</v>
      </c>
      <c r="O28" s="64"/>
      <c r="P28" s="118"/>
      <c r="Q28" s="118"/>
      <c r="R28" s="118"/>
      <c r="S28" s="118"/>
      <c r="T28" s="118"/>
      <c r="U28" s="118"/>
      <c r="V28" s="118"/>
      <c r="W28" s="118"/>
      <c r="X28" s="118"/>
      <c r="Y28" s="118"/>
    </row>
    <row r="29" ht="20.25" customHeight="1" spans="1:25">
      <c r="A29" s="184" t="s">
        <v>70</v>
      </c>
      <c r="B29" s="184" t="s">
        <v>70</v>
      </c>
      <c r="C29" s="184" t="s">
        <v>233</v>
      </c>
      <c r="D29" s="184" t="s">
        <v>234</v>
      </c>
      <c r="E29" s="184" t="s">
        <v>133</v>
      </c>
      <c r="F29" s="184" t="s">
        <v>134</v>
      </c>
      <c r="G29" s="184" t="s">
        <v>241</v>
      </c>
      <c r="H29" s="184" t="s">
        <v>242</v>
      </c>
      <c r="I29" s="118">
        <v>284595</v>
      </c>
      <c r="J29" s="118">
        <v>284595</v>
      </c>
      <c r="K29" s="64"/>
      <c r="L29" s="64"/>
      <c r="M29" s="64"/>
      <c r="N29" s="118">
        <v>284595</v>
      </c>
      <c r="O29" s="64"/>
      <c r="P29" s="118"/>
      <c r="Q29" s="118"/>
      <c r="R29" s="118"/>
      <c r="S29" s="118"/>
      <c r="T29" s="118"/>
      <c r="U29" s="118"/>
      <c r="V29" s="118"/>
      <c r="W29" s="118"/>
      <c r="X29" s="118"/>
      <c r="Y29" s="118"/>
    </row>
    <row r="30" ht="20.25" customHeight="1" spans="1:25">
      <c r="A30" s="184" t="s">
        <v>70</v>
      </c>
      <c r="B30" s="184" t="s">
        <v>70</v>
      </c>
      <c r="C30" s="184" t="s">
        <v>233</v>
      </c>
      <c r="D30" s="184" t="s">
        <v>234</v>
      </c>
      <c r="E30" s="184" t="s">
        <v>133</v>
      </c>
      <c r="F30" s="184" t="s">
        <v>134</v>
      </c>
      <c r="G30" s="184" t="s">
        <v>241</v>
      </c>
      <c r="H30" s="184" t="s">
        <v>242</v>
      </c>
      <c r="I30" s="118">
        <v>256219</v>
      </c>
      <c r="J30" s="118">
        <v>256219</v>
      </c>
      <c r="K30" s="64"/>
      <c r="L30" s="64"/>
      <c r="M30" s="64"/>
      <c r="N30" s="118">
        <v>256219</v>
      </c>
      <c r="O30" s="64"/>
      <c r="P30" s="118"/>
      <c r="Q30" s="118"/>
      <c r="R30" s="118"/>
      <c r="S30" s="118"/>
      <c r="T30" s="118"/>
      <c r="U30" s="118"/>
      <c r="V30" s="118"/>
      <c r="W30" s="118"/>
      <c r="X30" s="118"/>
      <c r="Y30" s="118"/>
    </row>
    <row r="31" ht="20.25" customHeight="1" spans="1:25">
      <c r="A31" s="184" t="s">
        <v>70</v>
      </c>
      <c r="B31" s="184" t="s">
        <v>70</v>
      </c>
      <c r="C31" s="184" t="s">
        <v>233</v>
      </c>
      <c r="D31" s="184" t="s">
        <v>234</v>
      </c>
      <c r="E31" s="184" t="s">
        <v>105</v>
      </c>
      <c r="F31" s="184" t="s">
        <v>106</v>
      </c>
      <c r="G31" s="184" t="s">
        <v>243</v>
      </c>
      <c r="H31" s="184" t="s">
        <v>244</v>
      </c>
      <c r="I31" s="118">
        <v>6821</v>
      </c>
      <c r="J31" s="118">
        <v>6821</v>
      </c>
      <c r="K31" s="64"/>
      <c r="L31" s="64"/>
      <c r="M31" s="64"/>
      <c r="N31" s="118">
        <v>6821</v>
      </c>
      <c r="O31" s="64"/>
      <c r="P31" s="118"/>
      <c r="Q31" s="118"/>
      <c r="R31" s="118"/>
      <c r="S31" s="118"/>
      <c r="T31" s="118"/>
      <c r="U31" s="118"/>
      <c r="V31" s="118"/>
      <c r="W31" s="118"/>
      <c r="X31" s="118"/>
      <c r="Y31" s="118"/>
    </row>
    <row r="32" ht="20.25" customHeight="1" spans="1:25">
      <c r="A32" s="184" t="s">
        <v>70</v>
      </c>
      <c r="B32" s="184" t="s">
        <v>70</v>
      </c>
      <c r="C32" s="184" t="s">
        <v>233</v>
      </c>
      <c r="D32" s="184" t="s">
        <v>234</v>
      </c>
      <c r="E32" s="184" t="s">
        <v>105</v>
      </c>
      <c r="F32" s="184" t="s">
        <v>106</v>
      </c>
      <c r="G32" s="184" t="s">
        <v>243</v>
      </c>
      <c r="H32" s="184" t="s">
        <v>244</v>
      </c>
      <c r="I32" s="118">
        <v>14321</v>
      </c>
      <c r="J32" s="118">
        <v>14321</v>
      </c>
      <c r="K32" s="64"/>
      <c r="L32" s="64"/>
      <c r="M32" s="64"/>
      <c r="N32" s="118">
        <v>14321</v>
      </c>
      <c r="O32" s="64"/>
      <c r="P32" s="118"/>
      <c r="Q32" s="118"/>
      <c r="R32" s="118"/>
      <c r="S32" s="118"/>
      <c r="T32" s="118"/>
      <c r="U32" s="118"/>
      <c r="V32" s="118"/>
      <c r="W32" s="118"/>
      <c r="X32" s="118"/>
      <c r="Y32" s="118"/>
    </row>
    <row r="33" ht="20.25" customHeight="1" spans="1:25">
      <c r="A33" s="184" t="s">
        <v>70</v>
      </c>
      <c r="B33" s="184" t="s">
        <v>70</v>
      </c>
      <c r="C33" s="184" t="s">
        <v>233</v>
      </c>
      <c r="D33" s="184" t="s">
        <v>234</v>
      </c>
      <c r="E33" s="184" t="s">
        <v>135</v>
      </c>
      <c r="F33" s="184" t="s">
        <v>136</v>
      </c>
      <c r="G33" s="184" t="s">
        <v>243</v>
      </c>
      <c r="H33" s="184" t="s">
        <v>244</v>
      </c>
      <c r="I33" s="118">
        <v>4092</v>
      </c>
      <c r="J33" s="118">
        <v>4092</v>
      </c>
      <c r="K33" s="64"/>
      <c r="L33" s="64"/>
      <c r="M33" s="64"/>
      <c r="N33" s="118">
        <v>4092</v>
      </c>
      <c r="O33" s="64"/>
      <c r="P33" s="118"/>
      <c r="Q33" s="118"/>
      <c r="R33" s="118"/>
      <c r="S33" s="118"/>
      <c r="T33" s="118"/>
      <c r="U33" s="118"/>
      <c r="V33" s="118"/>
      <c r="W33" s="118"/>
      <c r="X33" s="118"/>
      <c r="Y33" s="118"/>
    </row>
    <row r="34" ht="20.25" customHeight="1" spans="1:25">
      <c r="A34" s="184" t="s">
        <v>70</v>
      </c>
      <c r="B34" s="184" t="s">
        <v>70</v>
      </c>
      <c r="C34" s="184" t="s">
        <v>233</v>
      </c>
      <c r="D34" s="184" t="s">
        <v>234</v>
      </c>
      <c r="E34" s="184" t="s">
        <v>135</v>
      </c>
      <c r="F34" s="184" t="s">
        <v>136</v>
      </c>
      <c r="G34" s="184" t="s">
        <v>243</v>
      </c>
      <c r="H34" s="184" t="s">
        <v>244</v>
      </c>
      <c r="I34" s="118">
        <v>8914</v>
      </c>
      <c r="J34" s="118">
        <v>8914</v>
      </c>
      <c r="K34" s="64"/>
      <c r="L34" s="64"/>
      <c r="M34" s="64"/>
      <c r="N34" s="118">
        <v>8914</v>
      </c>
      <c r="O34" s="64"/>
      <c r="P34" s="118"/>
      <c r="Q34" s="118"/>
      <c r="R34" s="118"/>
      <c r="S34" s="118"/>
      <c r="T34" s="118"/>
      <c r="U34" s="118"/>
      <c r="V34" s="118"/>
      <c r="W34" s="118"/>
      <c r="X34" s="118"/>
      <c r="Y34" s="118"/>
    </row>
    <row r="35" ht="20.25" customHeight="1" spans="1:25">
      <c r="A35" s="184" t="s">
        <v>70</v>
      </c>
      <c r="B35" s="184" t="s">
        <v>70</v>
      </c>
      <c r="C35" s="184" t="s">
        <v>245</v>
      </c>
      <c r="D35" s="184" t="s">
        <v>150</v>
      </c>
      <c r="E35" s="184" t="s">
        <v>149</v>
      </c>
      <c r="F35" s="184" t="s">
        <v>150</v>
      </c>
      <c r="G35" s="184" t="s">
        <v>246</v>
      </c>
      <c r="H35" s="184" t="s">
        <v>150</v>
      </c>
      <c r="I35" s="118">
        <v>681984</v>
      </c>
      <c r="J35" s="118">
        <v>681984</v>
      </c>
      <c r="K35" s="64"/>
      <c r="L35" s="64"/>
      <c r="M35" s="64"/>
      <c r="N35" s="118">
        <v>681984</v>
      </c>
      <c r="O35" s="64"/>
      <c r="P35" s="118"/>
      <c r="Q35" s="118"/>
      <c r="R35" s="118"/>
      <c r="S35" s="118"/>
      <c r="T35" s="118"/>
      <c r="U35" s="118"/>
      <c r="V35" s="118"/>
      <c r="W35" s="118"/>
      <c r="X35" s="118"/>
      <c r="Y35" s="118"/>
    </row>
    <row r="36" ht="20.25" customHeight="1" spans="1:25">
      <c r="A36" s="184" t="s">
        <v>70</v>
      </c>
      <c r="B36" s="184" t="s">
        <v>70</v>
      </c>
      <c r="C36" s="184" t="s">
        <v>245</v>
      </c>
      <c r="D36" s="184" t="s">
        <v>150</v>
      </c>
      <c r="E36" s="184" t="s">
        <v>149</v>
      </c>
      <c r="F36" s="184" t="s">
        <v>150</v>
      </c>
      <c r="G36" s="184" t="s">
        <v>246</v>
      </c>
      <c r="H36" s="184" t="s">
        <v>150</v>
      </c>
      <c r="I36" s="118">
        <v>278028</v>
      </c>
      <c r="J36" s="118">
        <v>278028</v>
      </c>
      <c r="K36" s="64"/>
      <c r="L36" s="64"/>
      <c r="M36" s="64"/>
      <c r="N36" s="118">
        <v>278028</v>
      </c>
      <c r="O36" s="64"/>
      <c r="P36" s="118"/>
      <c r="Q36" s="118"/>
      <c r="R36" s="118"/>
      <c r="S36" s="118"/>
      <c r="T36" s="118"/>
      <c r="U36" s="118"/>
      <c r="V36" s="118"/>
      <c r="W36" s="118"/>
      <c r="X36" s="118"/>
      <c r="Y36" s="118"/>
    </row>
    <row r="37" ht="20.25" customHeight="1" spans="1:25">
      <c r="A37" s="184" t="s">
        <v>70</v>
      </c>
      <c r="B37" s="184" t="s">
        <v>70</v>
      </c>
      <c r="C37" s="184" t="s">
        <v>247</v>
      </c>
      <c r="D37" s="184" t="s">
        <v>248</v>
      </c>
      <c r="E37" s="184" t="s">
        <v>123</v>
      </c>
      <c r="F37" s="184" t="s">
        <v>124</v>
      </c>
      <c r="G37" s="184" t="s">
        <v>249</v>
      </c>
      <c r="H37" s="184" t="s">
        <v>250</v>
      </c>
      <c r="I37" s="118">
        <v>31262.4</v>
      </c>
      <c r="J37" s="118">
        <v>31262.4</v>
      </c>
      <c r="K37" s="64"/>
      <c r="L37" s="64"/>
      <c r="M37" s="64"/>
      <c r="N37" s="118">
        <v>31262.4</v>
      </c>
      <c r="O37" s="64"/>
      <c r="P37" s="118"/>
      <c r="Q37" s="118"/>
      <c r="R37" s="118"/>
      <c r="S37" s="118"/>
      <c r="T37" s="118"/>
      <c r="U37" s="118"/>
      <c r="V37" s="118"/>
      <c r="W37" s="118"/>
      <c r="X37" s="118"/>
      <c r="Y37" s="118"/>
    </row>
    <row r="38" ht="20.25" customHeight="1" spans="1:25">
      <c r="A38" s="184" t="s">
        <v>70</v>
      </c>
      <c r="B38" s="184" t="s">
        <v>70</v>
      </c>
      <c r="C38" s="184" t="s">
        <v>251</v>
      </c>
      <c r="D38" s="184" t="s">
        <v>252</v>
      </c>
      <c r="E38" s="184" t="s">
        <v>105</v>
      </c>
      <c r="F38" s="184" t="s">
        <v>106</v>
      </c>
      <c r="G38" s="184" t="s">
        <v>253</v>
      </c>
      <c r="H38" s="184" t="s">
        <v>254</v>
      </c>
      <c r="I38" s="118">
        <v>450000</v>
      </c>
      <c r="J38" s="118">
        <v>450000</v>
      </c>
      <c r="K38" s="64"/>
      <c r="L38" s="64"/>
      <c r="M38" s="64"/>
      <c r="N38" s="118">
        <v>450000</v>
      </c>
      <c r="O38" s="64"/>
      <c r="P38" s="118"/>
      <c r="Q38" s="118"/>
      <c r="R38" s="118"/>
      <c r="S38" s="118"/>
      <c r="T38" s="118"/>
      <c r="U38" s="118"/>
      <c r="V38" s="118"/>
      <c r="W38" s="118"/>
      <c r="X38" s="118"/>
      <c r="Y38" s="118"/>
    </row>
    <row r="39" ht="20.25" customHeight="1" spans="1:25">
      <c r="A39" s="184" t="s">
        <v>70</v>
      </c>
      <c r="B39" s="184" t="s">
        <v>70</v>
      </c>
      <c r="C39" s="184" t="s">
        <v>255</v>
      </c>
      <c r="D39" s="184" t="s">
        <v>198</v>
      </c>
      <c r="E39" s="184" t="s">
        <v>105</v>
      </c>
      <c r="F39" s="184" t="s">
        <v>106</v>
      </c>
      <c r="G39" s="184" t="s">
        <v>256</v>
      </c>
      <c r="H39" s="184" t="s">
        <v>198</v>
      </c>
      <c r="I39" s="118">
        <v>4400</v>
      </c>
      <c r="J39" s="118">
        <v>4400</v>
      </c>
      <c r="K39" s="64"/>
      <c r="L39" s="64"/>
      <c r="M39" s="64"/>
      <c r="N39" s="118">
        <v>4400</v>
      </c>
      <c r="O39" s="64"/>
      <c r="P39" s="118"/>
      <c r="Q39" s="118"/>
      <c r="R39" s="118"/>
      <c r="S39" s="118"/>
      <c r="T39" s="118"/>
      <c r="U39" s="118"/>
      <c r="V39" s="118"/>
      <c r="W39" s="118"/>
      <c r="X39" s="118"/>
      <c r="Y39" s="118"/>
    </row>
    <row r="40" ht="20.25" customHeight="1" spans="1:25">
      <c r="A40" s="184" t="s">
        <v>70</v>
      </c>
      <c r="B40" s="184" t="s">
        <v>70</v>
      </c>
      <c r="C40" s="184" t="s">
        <v>255</v>
      </c>
      <c r="D40" s="184" t="s">
        <v>198</v>
      </c>
      <c r="E40" s="184" t="s">
        <v>105</v>
      </c>
      <c r="F40" s="184" t="s">
        <v>106</v>
      </c>
      <c r="G40" s="184" t="s">
        <v>256</v>
      </c>
      <c r="H40" s="184" t="s">
        <v>198</v>
      </c>
      <c r="I40" s="118">
        <v>8800</v>
      </c>
      <c r="J40" s="118">
        <v>8800</v>
      </c>
      <c r="K40" s="64"/>
      <c r="L40" s="64"/>
      <c r="M40" s="64"/>
      <c r="N40" s="118">
        <v>8800</v>
      </c>
      <c r="O40" s="64"/>
      <c r="P40" s="118"/>
      <c r="Q40" s="118"/>
      <c r="R40" s="118"/>
      <c r="S40" s="118"/>
      <c r="T40" s="118"/>
      <c r="U40" s="118"/>
      <c r="V40" s="118"/>
      <c r="W40" s="118"/>
      <c r="X40" s="118"/>
      <c r="Y40" s="118"/>
    </row>
    <row r="41" ht="20.25" customHeight="1" spans="1:25">
      <c r="A41" s="184" t="s">
        <v>70</v>
      </c>
      <c r="B41" s="184" t="s">
        <v>70</v>
      </c>
      <c r="C41" s="184" t="s">
        <v>257</v>
      </c>
      <c r="D41" s="184" t="s">
        <v>258</v>
      </c>
      <c r="E41" s="184" t="s">
        <v>105</v>
      </c>
      <c r="F41" s="184" t="s">
        <v>106</v>
      </c>
      <c r="G41" s="184" t="s">
        <v>259</v>
      </c>
      <c r="H41" s="184" t="s">
        <v>260</v>
      </c>
      <c r="I41" s="118">
        <v>407400</v>
      </c>
      <c r="J41" s="118">
        <v>407400</v>
      </c>
      <c r="K41" s="64"/>
      <c r="L41" s="64"/>
      <c r="M41" s="64"/>
      <c r="N41" s="118">
        <v>407400</v>
      </c>
      <c r="O41" s="64"/>
      <c r="P41" s="118"/>
      <c r="Q41" s="118"/>
      <c r="R41" s="118"/>
      <c r="S41" s="118"/>
      <c r="T41" s="118"/>
      <c r="U41" s="118"/>
      <c r="V41" s="118"/>
      <c r="W41" s="118"/>
      <c r="X41" s="118"/>
      <c r="Y41" s="118"/>
    </row>
    <row r="42" ht="20.25" customHeight="1" spans="1:25">
      <c r="A42" s="184" t="s">
        <v>70</v>
      </c>
      <c r="B42" s="184" t="s">
        <v>70</v>
      </c>
      <c r="C42" s="184" t="s">
        <v>261</v>
      </c>
      <c r="D42" s="184" t="s">
        <v>262</v>
      </c>
      <c r="E42" s="184" t="s">
        <v>105</v>
      </c>
      <c r="F42" s="184" t="s">
        <v>106</v>
      </c>
      <c r="G42" s="184" t="s">
        <v>263</v>
      </c>
      <c r="H42" s="184" t="s">
        <v>262</v>
      </c>
      <c r="I42" s="118">
        <v>6600</v>
      </c>
      <c r="J42" s="118">
        <v>6600</v>
      </c>
      <c r="K42" s="64"/>
      <c r="L42" s="64"/>
      <c r="M42" s="64"/>
      <c r="N42" s="118">
        <v>6600</v>
      </c>
      <c r="O42" s="64"/>
      <c r="P42" s="118"/>
      <c r="Q42" s="118"/>
      <c r="R42" s="118"/>
      <c r="S42" s="118"/>
      <c r="T42" s="118"/>
      <c r="U42" s="118"/>
      <c r="V42" s="118"/>
      <c r="W42" s="118"/>
      <c r="X42" s="118"/>
      <c r="Y42" s="118"/>
    </row>
    <row r="43" ht="20.25" customHeight="1" spans="1:25">
      <c r="A43" s="184" t="s">
        <v>70</v>
      </c>
      <c r="B43" s="184" t="s">
        <v>70</v>
      </c>
      <c r="C43" s="184" t="s">
        <v>261</v>
      </c>
      <c r="D43" s="184" t="s">
        <v>262</v>
      </c>
      <c r="E43" s="184" t="s">
        <v>105</v>
      </c>
      <c r="F43" s="184" t="s">
        <v>106</v>
      </c>
      <c r="G43" s="184" t="s">
        <v>263</v>
      </c>
      <c r="H43" s="184" t="s">
        <v>262</v>
      </c>
      <c r="I43" s="118">
        <v>13200</v>
      </c>
      <c r="J43" s="118">
        <v>13200</v>
      </c>
      <c r="K43" s="64"/>
      <c r="L43" s="64"/>
      <c r="M43" s="64"/>
      <c r="N43" s="118">
        <v>13200</v>
      </c>
      <c r="O43" s="64"/>
      <c r="P43" s="118"/>
      <c r="Q43" s="118"/>
      <c r="R43" s="118"/>
      <c r="S43" s="118"/>
      <c r="T43" s="118"/>
      <c r="U43" s="118"/>
      <c r="V43" s="118"/>
      <c r="W43" s="118"/>
      <c r="X43" s="118"/>
      <c r="Y43" s="118"/>
    </row>
    <row r="44" ht="20.25" customHeight="1" spans="1:25">
      <c r="A44" s="184" t="s">
        <v>70</v>
      </c>
      <c r="B44" s="184" t="s">
        <v>70</v>
      </c>
      <c r="C44" s="184" t="s">
        <v>264</v>
      </c>
      <c r="D44" s="184" t="s">
        <v>265</v>
      </c>
      <c r="E44" s="184" t="s">
        <v>115</v>
      </c>
      <c r="F44" s="184" t="s">
        <v>116</v>
      </c>
      <c r="G44" s="184" t="s">
        <v>266</v>
      </c>
      <c r="H44" s="184" t="s">
        <v>267</v>
      </c>
      <c r="I44" s="118">
        <v>27000</v>
      </c>
      <c r="J44" s="118">
        <v>27000</v>
      </c>
      <c r="K44" s="64"/>
      <c r="L44" s="64"/>
      <c r="M44" s="64"/>
      <c r="N44" s="118">
        <v>27000</v>
      </c>
      <c r="O44" s="64"/>
      <c r="P44" s="118"/>
      <c r="Q44" s="118"/>
      <c r="R44" s="118"/>
      <c r="S44" s="118"/>
      <c r="T44" s="118"/>
      <c r="U44" s="118"/>
      <c r="V44" s="118"/>
      <c r="W44" s="118"/>
      <c r="X44" s="118"/>
      <c r="Y44" s="118"/>
    </row>
    <row r="45" ht="20.25" customHeight="1" spans="1:25">
      <c r="A45" s="184" t="s">
        <v>70</v>
      </c>
      <c r="B45" s="184" t="s">
        <v>70</v>
      </c>
      <c r="C45" s="184" t="s">
        <v>268</v>
      </c>
      <c r="D45" s="184" t="s">
        <v>269</v>
      </c>
      <c r="E45" s="184" t="s">
        <v>105</v>
      </c>
      <c r="F45" s="184" t="s">
        <v>106</v>
      </c>
      <c r="G45" s="184" t="s">
        <v>270</v>
      </c>
      <c r="H45" s="184" t="s">
        <v>271</v>
      </c>
      <c r="I45" s="118">
        <v>52800</v>
      </c>
      <c r="J45" s="118">
        <v>52800</v>
      </c>
      <c r="K45" s="64"/>
      <c r="L45" s="64"/>
      <c r="M45" s="64"/>
      <c r="N45" s="118">
        <v>52800</v>
      </c>
      <c r="O45" s="64"/>
      <c r="P45" s="118"/>
      <c r="Q45" s="118"/>
      <c r="R45" s="118"/>
      <c r="S45" s="118"/>
      <c r="T45" s="118"/>
      <c r="U45" s="118"/>
      <c r="V45" s="118"/>
      <c r="W45" s="118"/>
      <c r="X45" s="118"/>
      <c r="Y45" s="118"/>
    </row>
    <row r="46" ht="20.25" customHeight="1" spans="1:25">
      <c r="A46" s="184" t="s">
        <v>70</v>
      </c>
      <c r="B46" s="184" t="s">
        <v>70</v>
      </c>
      <c r="C46" s="184" t="s">
        <v>268</v>
      </c>
      <c r="D46" s="184" t="s">
        <v>269</v>
      </c>
      <c r="E46" s="184" t="s">
        <v>105</v>
      </c>
      <c r="F46" s="184" t="s">
        <v>106</v>
      </c>
      <c r="G46" s="184" t="s">
        <v>270</v>
      </c>
      <c r="H46" s="184" t="s">
        <v>271</v>
      </c>
      <c r="I46" s="118">
        <v>19800</v>
      </c>
      <c r="J46" s="118">
        <v>19800</v>
      </c>
      <c r="K46" s="64"/>
      <c r="L46" s="64"/>
      <c r="M46" s="64"/>
      <c r="N46" s="118">
        <v>19800</v>
      </c>
      <c r="O46" s="64"/>
      <c r="P46" s="118"/>
      <c r="Q46" s="118"/>
      <c r="R46" s="118"/>
      <c r="S46" s="118"/>
      <c r="T46" s="118"/>
      <c r="U46" s="118"/>
      <c r="V46" s="118"/>
      <c r="W46" s="118"/>
      <c r="X46" s="118"/>
      <c r="Y46" s="118"/>
    </row>
    <row r="47" ht="20.25" customHeight="1" spans="1:25">
      <c r="A47" s="184" t="s">
        <v>70</v>
      </c>
      <c r="B47" s="184" t="s">
        <v>70</v>
      </c>
      <c r="C47" s="184" t="s">
        <v>268</v>
      </c>
      <c r="D47" s="184" t="s">
        <v>269</v>
      </c>
      <c r="E47" s="184" t="s">
        <v>105</v>
      </c>
      <c r="F47" s="184" t="s">
        <v>106</v>
      </c>
      <c r="G47" s="184" t="s">
        <v>272</v>
      </c>
      <c r="H47" s="184" t="s">
        <v>273</v>
      </c>
      <c r="I47" s="118">
        <v>8800</v>
      </c>
      <c r="J47" s="118">
        <v>8800</v>
      </c>
      <c r="K47" s="64"/>
      <c r="L47" s="64"/>
      <c r="M47" s="64"/>
      <c r="N47" s="118">
        <v>8800</v>
      </c>
      <c r="O47" s="64"/>
      <c r="P47" s="118"/>
      <c r="Q47" s="118"/>
      <c r="R47" s="118"/>
      <c r="S47" s="118"/>
      <c r="T47" s="118"/>
      <c r="U47" s="118"/>
      <c r="V47" s="118"/>
      <c r="W47" s="118"/>
      <c r="X47" s="118"/>
      <c r="Y47" s="118"/>
    </row>
    <row r="48" ht="20.25" customHeight="1" spans="1:25">
      <c r="A48" s="184" t="s">
        <v>70</v>
      </c>
      <c r="B48" s="184" t="s">
        <v>70</v>
      </c>
      <c r="C48" s="184" t="s">
        <v>268</v>
      </c>
      <c r="D48" s="184" t="s">
        <v>269</v>
      </c>
      <c r="E48" s="184" t="s">
        <v>105</v>
      </c>
      <c r="F48" s="184" t="s">
        <v>106</v>
      </c>
      <c r="G48" s="184" t="s">
        <v>272</v>
      </c>
      <c r="H48" s="184" t="s">
        <v>273</v>
      </c>
      <c r="I48" s="118">
        <v>4400</v>
      </c>
      <c r="J48" s="118">
        <v>4400</v>
      </c>
      <c r="K48" s="64"/>
      <c r="L48" s="64"/>
      <c r="M48" s="64"/>
      <c r="N48" s="118">
        <v>4400</v>
      </c>
      <c r="O48" s="64"/>
      <c r="P48" s="118"/>
      <c r="Q48" s="118"/>
      <c r="R48" s="118"/>
      <c r="S48" s="118"/>
      <c r="T48" s="118"/>
      <c r="U48" s="118"/>
      <c r="V48" s="118"/>
      <c r="W48" s="118"/>
      <c r="X48" s="118"/>
      <c r="Y48" s="118"/>
    </row>
    <row r="49" ht="20.25" customHeight="1" spans="1:25">
      <c r="A49" s="184" t="s">
        <v>70</v>
      </c>
      <c r="B49" s="184" t="s">
        <v>70</v>
      </c>
      <c r="C49" s="184" t="s">
        <v>268</v>
      </c>
      <c r="D49" s="184" t="s">
        <v>269</v>
      </c>
      <c r="E49" s="184" t="s">
        <v>105</v>
      </c>
      <c r="F49" s="184" t="s">
        <v>106</v>
      </c>
      <c r="G49" s="184" t="s">
        <v>274</v>
      </c>
      <c r="H49" s="184" t="s">
        <v>275</v>
      </c>
      <c r="I49" s="118">
        <v>4400</v>
      </c>
      <c r="J49" s="118">
        <v>4400</v>
      </c>
      <c r="K49" s="64"/>
      <c r="L49" s="64"/>
      <c r="M49" s="64"/>
      <c r="N49" s="118">
        <v>4400</v>
      </c>
      <c r="O49" s="64"/>
      <c r="P49" s="118"/>
      <c r="Q49" s="118"/>
      <c r="R49" s="118"/>
      <c r="S49" s="118"/>
      <c r="T49" s="118"/>
      <c r="U49" s="118"/>
      <c r="V49" s="118"/>
      <c r="W49" s="118"/>
      <c r="X49" s="118"/>
      <c r="Y49" s="118"/>
    </row>
    <row r="50" ht="20.25" customHeight="1" spans="1:25">
      <c r="A50" s="184" t="s">
        <v>70</v>
      </c>
      <c r="B50" s="184" t="s">
        <v>70</v>
      </c>
      <c r="C50" s="184" t="s">
        <v>268</v>
      </c>
      <c r="D50" s="184" t="s">
        <v>269</v>
      </c>
      <c r="E50" s="184" t="s">
        <v>105</v>
      </c>
      <c r="F50" s="184" t="s">
        <v>106</v>
      </c>
      <c r="G50" s="184" t="s">
        <v>274</v>
      </c>
      <c r="H50" s="184" t="s">
        <v>275</v>
      </c>
      <c r="I50" s="118">
        <v>8800</v>
      </c>
      <c r="J50" s="118">
        <v>8800</v>
      </c>
      <c r="K50" s="64"/>
      <c r="L50" s="64"/>
      <c r="M50" s="64"/>
      <c r="N50" s="118">
        <v>8800</v>
      </c>
      <c r="O50" s="64"/>
      <c r="P50" s="118"/>
      <c r="Q50" s="118"/>
      <c r="R50" s="118"/>
      <c r="S50" s="118"/>
      <c r="T50" s="118"/>
      <c r="U50" s="118"/>
      <c r="V50" s="118"/>
      <c r="W50" s="118"/>
      <c r="X50" s="118"/>
      <c r="Y50" s="118"/>
    </row>
    <row r="51" ht="20.25" customHeight="1" spans="1:25">
      <c r="A51" s="184" t="s">
        <v>70</v>
      </c>
      <c r="B51" s="184" t="s">
        <v>70</v>
      </c>
      <c r="C51" s="184" t="s">
        <v>268</v>
      </c>
      <c r="D51" s="184" t="s">
        <v>269</v>
      </c>
      <c r="E51" s="184" t="s">
        <v>105</v>
      </c>
      <c r="F51" s="184" t="s">
        <v>106</v>
      </c>
      <c r="G51" s="184" t="s">
        <v>276</v>
      </c>
      <c r="H51" s="184" t="s">
        <v>277</v>
      </c>
      <c r="I51" s="118">
        <v>33000</v>
      </c>
      <c r="J51" s="118">
        <v>33000</v>
      </c>
      <c r="K51" s="64"/>
      <c r="L51" s="64"/>
      <c r="M51" s="64"/>
      <c r="N51" s="118">
        <v>33000</v>
      </c>
      <c r="O51" s="64"/>
      <c r="P51" s="118"/>
      <c r="Q51" s="118"/>
      <c r="R51" s="118"/>
      <c r="S51" s="118"/>
      <c r="T51" s="118"/>
      <c r="U51" s="118"/>
      <c r="V51" s="118"/>
      <c r="W51" s="118"/>
      <c r="X51" s="118"/>
      <c r="Y51" s="118"/>
    </row>
    <row r="52" ht="20.25" customHeight="1" spans="1:25">
      <c r="A52" s="184" t="s">
        <v>70</v>
      </c>
      <c r="B52" s="184" t="s">
        <v>70</v>
      </c>
      <c r="C52" s="184" t="s">
        <v>268</v>
      </c>
      <c r="D52" s="184" t="s">
        <v>269</v>
      </c>
      <c r="E52" s="184" t="s">
        <v>105</v>
      </c>
      <c r="F52" s="184" t="s">
        <v>106</v>
      </c>
      <c r="G52" s="184" t="s">
        <v>276</v>
      </c>
      <c r="H52" s="184" t="s">
        <v>277</v>
      </c>
      <c r="I52" s="118">
        <v>15400</v>
      </c>
      <c r="J52" s="118">
        <v>15400</v>
      </c>
      <c r="K52" s="64"/>
      <c r="L52" s="64"/>
      <c r="M52" s="64"/>
      <c r="N52" s="118">
        <v>15400</v>
      </c>
      <c r="O52" s="64"/>
      <c r="P52" s="118"/>
      <c r="Q52" s="118"/>
      <c r="R52" s="118"/>
      <c r="S52" s="118"/>
      <c r="T52" s="118"/>
      <c r="U52" s="118"/>
      <c r="V52" s="118"/>
      <c r="W52" s="118"/>
      <c r="X52" s="118"/>
      <c r="Y52" s="118"/>
    </row>
    <row r="53" ht="20.25" customHeight="1" spans="1:25">
      <c r="A53" s="184" t="s">
        <v>70</v>
      </c>
      <c r="B53" s="184" t="s">
        <v>70</v>
      </c>
      <c r="C53" s="184" t="s">
        <v>268</v>
      </c>
      <c r="D53" s="184" t="s">
        <v>269</v>
      </c>
      <c r="E53" s="184" t="s">
        <v>105</v>
      </c>
      <c r="F53" s="184" t="s">
        <v>106</v>
      </c>
      <c r="G53" s="184" t="s">
        <v>278</v>
      </c>
      <c r="H53" s="184" t="s">
        <v>279</v>
      </c>
      <c r="I53" s="118">
        <v>28160</v>
      </c>
      <c r="J53" s="118">
        <v>28160</v>
      </c>
      <c r="K53" s="64"/>
      <c r="L53" s="64"/>
      <c r="M53" s="64"/>
      <c r="N53" s="118">
        <v>28160</v>
      </c>
      <c r="O53" s="64"/>
      <c r="P53" s="118"/>
      <c r="Q53" s="118"/>
      <c r="R53" s="118"/>
      <c r="S53" s="118"/>
      <c r="T53" s="118"/>
      <c r="U53" s="118"/>
      <c r="V53" s="118"/>
      <c r="W53" s="118"/>
      <c r="X53" s="118"/>
      <c r="Y53" s="118"/>
    </row>
    <row r="54" ht="20.25" customHeight="1" spans="1:25">
      <c r="A54" s="184" t="s">
        <v>70</v>
      </c>
      <c r="B54" s="184" t="s">
        <v>70</v>
      </c>
      <c r="C54" s="184" t="s">
        <v>268</v>
      </c>
      <c r="D54" s="184" t="s">
        <v>269</v>
      </c>
      <c r="E54" s="184" t="s">
        <v>105</v>
      </c>
      <c r="F54" s="184" t="s">
        <v>106</v>
      </c>
      <c r="G54" s="184" t="s">
        <v>278</v>
      </c>
      <c r="H54" s="184" t="s">
        <v>279</v>
      </c>
      <c r="I54" s="118">
        <v>70400</v>
      </c>
      <c r="J54" s="118">
        <v>70400</v>
      </c>
      <c r="K54" s="64"/>
      <c r="L54" s="64"/>
      <c r="M54" s="64"/>
      <c r="N54" s="118">
        <v>70400</v>
      </c>
      <c r="O54" s="64"/>
      <c r="P54" s="118"/>
      <c r="Q54" s="118"/>
      <c r="R54" s="118"/>
      <c r="S54" s="118"/>
      <c r="T54" s="118"/>
      <c r="U54" s="118"/>
      <c r="V54" s="118"/>
      <c r="W54" s="118"/>
      <c r="X54" s="118"/>
      <c r="Y54" s="118"/>
    </row>
    <row r="55" ht="20.25" customHeight="1" spans="1:25">
      <c r="A55" s="184" t="s">
        <v>70</v>
      </c>
      <c r="B55" s="184" t="s">
        <v>70</v>
      </c>
      <c r="C55" s="184" t="s">
        <v>268</v>
      </c>
      <c r="D55" s="184" t="s">
        <v>269</v>
      </c>
      <c r="E55" s="184" t="s">
        <v>105</v>
      </c>
      <c r="F55" s="184" t="s">
        <v>106</v>
      </c>
      <c r="G55" s="184" t="s">
        <v>280</v>
      </c>
      <c r="H55" s="184" t="s">
        <v>281</v>
      </c>
      <c r="I55" s="118">
        <v>8800</v>
      </c>
      <c r="J55" s="118">
        <v>8800</v>
      </c>
      <c r="K55" s="64"/>
      <c r="L55" s="64"/>
      <c r="M55" s="64"/>
      <c r="N55" s="118">
        <v>8800</v>
      </c>
      <c r="O55" s="64"/>
      <c r="P55" s="118"/>
      <c r="Q55" s="118"/>
      <c r="R55" s="118"/>
      <c r="S55" s="118"/>
      <c r="T55" s="118"/>
      <c r="U55" s="118"/>
      <c r="V55" s="118"/>
      <c r="W55" s="118"/>
      <c r="X55" s="118"/>
      <c r="Y55" s="118"/>
    </row>
    <row r="56" ht="20.25" customHeight="1" spans="1:25">
      <c r="A56" s="184" t="s">
        <v>70</v>
      </c>
      <c r="B56" s="184" t="s">
        <v>70</v>
      </c>
      <c r="C56" s="184" t="s">
        <v>268</v>
      </c>
      <c r="D56" s="184" t="s">
        <v>269</v>
      </c>
      <c r="E56" s="184" t="s">
        <v>105</v>
      </c>
      <c r="F56" s="184" t="s">
        <v>106</v>
      </c>
      <c r="G56" s="184" t="s">
        <v>280</v>
      </c>
      <c r="H56" s="184" t="s">
        <v>281</v>
      </c>
      <c r="I56" s="118">
        <v>3300</v>
      </c>
      <c r="J56" s="118">
        <v>3300</v>
      </c>
      <c r="K56" s="64"/>
      <c r="L56" s="64"/>
      <c r="M56" s="64"/>
      <c r="N56" s="118">
        <v>3300</v>
      </c>
      <c r="O56" s="64"/>
      <c r="P56" s="118"/>
      <c r="Q56" s="118"/>
      <c r="R56" s="118"/>
      <c r="S56" s="118"/>
      <c r="T56" s="118"/>
      <c r="U56" s="118"/>
      <c r="V56" s="118"/>
      <c r="W56" s="118"/>
      <c r="X56" s="118"/>
      <c r="Y56" s="118"/>
    </row>
    <row r="57" ht="20.25" customHeight="1" spans="1:25">
      <c r="A57" s="184" t="s">
        <v>70</v>
      </c>
      <c r="B57" s="184" t="s">
        <v>70</v>
      </c>
      <c r="C57" s="184" t="s">
        <v>268</v>
      </c>
      <c r="D57" s="184" t="s">
        <v>269</v>
      </c>
      <c r="E57" s="184" t="s">
        <v>105</v>
      </c>
      <c r="F57" s="184" t="s">
        <v>106</v>
      </c>
      <c r="G57" s="184" t="s">
        <v>282</v>
      </c>
      <c r="H57" s="184" t="s">
        <v>283</v>
      </c>
      <c r="I57" s="118">
        <v>1100</v>
      </c>
      <c r="J57" s="118">
        <v>1100</v>
      </c>
      <c r="K57" s="64"/>
      <c r="L57" s="64"/>
      <c r="M57" s="64"/>
      <c r="N57" s="118">
        <v>1100</v>
      </c>
      <c r="O57" s="64"/>
      <c r="P57" s="118"/>
      <c r="Q57" s="118"/>
      <c r="R57" s="118"/>
      <c r="S57" s="118"/>
      <c r="T57" s="118"/>
      <c r="U57" s="118"/>
      <c r="V57" s="118"/>
      <c r="W57" s="118"/>
      <c r="X57" s="118"/>
      <c r="Y57" s="118"/>
    </row>
    <row r="58" ht="20.25" customHeight="1" spans="1:25">
      <c r="A58" s="184" t="s">
        <v>70</v>
      </c>
      <c r="B58" s="184" t="s">
        <v>70</v>
      </c>
      <c r="C58" s="184" t="s">
        <v>268</v>
      </c>
      <c r="D58" s="184" t="s">
        <v>269</v>
      </c>
      <c r="E58" s="184" t="s">
        <v>105</v>
      </c>
      <c r="F58" s="184" t="s">
        <v>106</v>
      </c>
      <c r="G58" s="184" t="s">
        <v>282</v>
      </c>
      <c r="H58" s="184" t="s">
        <v>283</v>
      </c>
      <c r="I58" s="118">
        <v>2200</v>
      </c>
      <c r="J58" s="118">
        <v>2200</v>
      </c>
      <c r="K58" s="64"/>
      <c r="L58" s="64"/>
      <c r="M58" s="64"/>
      <c r="N58" s="118">
        <v>2200</v>
      </c>
      <c r="O58" s="64"/>
      <c r="P58" s="118"/>
      <c r="Q58" s="118"/>
      <c r="R58" s="118"/>
      <c r="S58" s="118"/>
      <c r="T58" s="118"/>
      <c r="U58" s="118"/>
      <c r="V58" s="118"/>
      <c r="W58" s="118"/>
      <c r="X58" s="118"/>
      <c r="Y58" s="118"/>
    </row>
    <row r="59" ht="20.25" customHeight="1" spans="1:25">
      <c r="A59" s="184" t="s">
        <v>70</v>
      </c>
      <c r="B59" s="184" t="s">
        <v>70</v>
      </c>
      <c r="C59" s="184" t="s">
        <v>268</v>
      </c>
      <c r="D59" s="184" t="s">
        <v>269</v>
      </c>
      <c r="E59" s="184" t="s">
        <v>105</v>
      </c>
      <c r="F59" s="184" t="s">
        <v>106</v>
      </c>
      <c r="G59" s="184" t="s">
        <v>284</v>
      </c>
      <c r="H59" s="184" t="s">
        <v>285</v>
      </c>
      <c r="I59" s="118">
        <v>2200</v>
      </c>
      <c r="J59" s="118">
        <v>2200</v>
      </c>
      <c r="K59" s="64"/>
      <c r="L59" s="64"/>
      <c r="M59" s="64"/>
      <c r="N59" s="118">
        <v>2200</v>
      </c>
      <c r="O59" s="64"/>
      <c r="P59" s="118"/>
      <c r="Q59" s="118"/>
      <c r="R59" s="118"/>
      <c r="S59" s="118"/>
      <c r="T59" s="118"/>
      <c r="U59" s="118"/>
      <c r="V59" s="118"/>
      <c r="W59" s="118"/>
      <c r="X59" s="118"/>
      <c r="Y59" s="118"/>
    </row>
    <row r="60" ht="20.25" customHeight="1" spans="1:25">
      <c r="A60" s="184" t="s">
        <v>70</v>
      </c>
      <c r="B60" s="184" t="s">
        <v>70</v>
      </c>
      <c r="C60" s="184" t="s">
        <v>268</v>
      </c>
      <c r="D60" s="184" t="s">
        <v>269</v>
      </c>
      <c r="E60" s="184" t="s">
        <v>105</v>
      </c>
      <c r="F60" s="184" t="s">
        <v>106</v>
      </c>
      <c r="G60" s="184" t="s">
        <v>284</v>
      </c>
      <c r="H60" s="184" t="s">
        <v>285</v>
      </c>
      <c r="I60" s="118">
        <v>1100</v>
      </c>
      <c r="J60" s="118">
        <v>1100</v>
      </c>
      <c r="K60" s="64"/>
      <c r="L60" s="64"/>
      <c r="M60" s="64"/>
      <c r="N60" s="118">
        <v>1100</v>
      </c>
      <c r="O60" s="64"/>
      <c r="P60" s="118"/>
      <c r="Q60" s="118"/>
      <c r="R60" s="118"/>
      <c r="S60" s="118"/>
      <c r="T60" s="118"/>
      <c r="U60" s="118"/>
      <c r="V60" s="118"/>
      <c r="W60" s="118"/>
      <c r="X60" s="118"/>
      <c r="Y60" s="118"/>
    </row>
    <row r="61" ht="20.25" customHeight="1" spans="1:25">
      <c r="A61" s="184" t="s">
        <v>70</v>
      </c>
      <c r="B61" s="184" t="s">
        <v>70</v>
      </c>
      <c r="C61" s="184" t="s">
        <v>268</v>
      </c>
      <c r="D61" s="184" t="s">
        <v>269</v>
      </c>
      <c r="E61" s="184" t="s">
        <v>105</v>
      </c>
      <c r="F61" s="184" t="s">
        <v>106</v>
      </c>
      <c r="G61" s="184" t="s">
        <v>286</v>
      </c>
      <c r="H61" s="184" t="s">
        <v>287</v>
      </c>
      <c r="I61" s="118">
        <v>105600</v>
      </c>
      <c r="J61" s="118">
        <v>105600</v>
      </c>
      <c r="K61" s="64"/>
      <c r="L61" s="64"/>
      <c r="M61" s="64"/>
      <c r="N61" s="118">
        <v>105600</v>
      </c>
      <c r="O61" s="64"/>
      <c r="P61" s="118"/>
      <c r="Q61" s="118"/>
      <c r="R61" s="118"/>
      <c r="S61" s="118"/>
      <c r="T61" s="118"/>
      <c r="U61" s="118"/>
      <c r="V61" s="118"/>
      <c r="W61" s="118"/>
      <c r="X61" s="118"/>
      <c r="Y61" s="118"/>
    </row>
    <row r="62" ht="20.25" customHeight="1" spans="1:25">
      <c r="A62" s="184" t="s">
        <v>70</v>
      </c>
      <c r="B62" s="184" t="s">
        <v>70</v>
      </c>
      <c r="C62" s="184" t="s">
        <v>268</v>
      </c>
      <c r="D62" s="184" t="s">
        <v>269</v>
      </c>
      <c r="E62" s="184" t="s">
        <v>105</v>
      </c>
      <c r="F62" s="184" t="s">
        <v>106</v>
      </c>
      <c r="G62" s="184" t="s">
        <v>286</v>
      </c>
      <c r="H62" s="184" t="s">
        <v>287</v>
      </c>
      <c r="I62" s="118">
        <v>52800</v>
      </c>
      <c r="J62" s="118">
        <v>52800</v>
      </c>
      <c r="K62" s="64"/>
      <c r="L62" s="64"/>
      <c r="M62" s="64"/>
      <c r="N62" s="118">
        <v>52800</v>
      </c>
      <c r="O62" s="64"/>
      <c r="P62" s="118"/>
      <c r="Q62" s="118"/>
      <c r="R62" s="118"/>
      <c r="S62" s="118"/>
      <c r="T62" s="118"/>
      <c r="U62" s="118"/>
      <c r="V62" s="118"/>
      <c r="W62" s="118"/>
      <c r="X62" s="118"/>
      <c r="Y62" s="118"/>
    </row>
    <row r="63" ht="20.25" customHeight="1" spans="1:25">
      <c r="A63" s="184" t="s">
        <v>70</v>
      </c>
      <c r="B63" s="184" t="s">
        <v>70</v>
      </c>
      <c r="C63" s="184" t="s">
        <v>288</v>
      </c>
      <c r="D63" s="184" t="s">
        <v>289</v>
      </c>
      <c r="E63" s="184" t="s">
        <v>105</v>
      </c>
      <c r="F63" s="184" t="s">
        <v>106</v>
      </c>
      <c r="G63" s="184" t="s">
        <v>259</v>
      </c>
      <c r="H63" s="184" t="s">
        <v>260</v>
      </c>
      <c r="I63" s="118">
        <v>40740</v>
      </c>
      <c r="J63" s="118">
        <v>40740</v>
      </c>
      <c r="K63" s="64"/>
      <c r="L63" s="64"/>
      <c r="M63" s="64"/>
      <c r="N63" s="118">
        <v>40740</v>
      </c>
      <c r="O63" s="64"/>
      <c r="P63" s="118"/>
      <c r="Q63" s="118"/>
      <c r="R63" s="118"/>
      <c r="S63" s="118"/>
      <c r="T63" s="118"/>
      <c r="U63" s="118"/>
      <c r="V63" s="118"/>
      <c r="W63" s="118"/>
      <c r="X63" s="118"/>
      <c r="Y63" s="118"/>
    </row>
    <row r="64" ht="20.25" customHeight="1" spans="1:25">
      <c r="A64" s="184" t="s">
        <v>70</v>
      </c>
      <c r="B64" s="184" t="s">
        <v>70</v>
      </c>
      <c r="C64" s="184" t="s">
        <v>290</v>
      </c>
      <c r="D64" s="184" t="s">
        <v>291</v>
      </c>
      <c r="E64" s="184" t="s">
        <v>115</v>
      </c>
      <c r="F64" s="184" t="s">
        <v>116</v>
      </c>
      <c r="G64" s="184" t="s">
        <v>249</v>
      </c>
      <c r="H64" s="184" t="s">
        <v>250</v>
      </c>
      <c r="I64" s="118">
        <v>637200</v>
      </c>
      <c r="J64" s="118">
        <v>637200</v>
      </c>
      <c r="K64" s="64"/>
      <c r="L64" s="64"/>
      <c r="M64" s="64"/>
      <c r="N64" s="118">
        <v>637200</v>
      </c>
      <c r="O64" s="64"/>
      <c r="P64" s="118"/>
      <c r="Q64" s="118"/>
      <c r="R64" s="118"/>
      <c r="S64" s="118"/>
      <c r="T64" s="118"/>
      <c r="U64" s="118"/>
      <c r="V64" s="118"/>
      <c r="W64" s="118"/>
      <c r="X64" s="118"/>
      <c r="Y64" s="118"/>
    </row>
    <row r="65" ht="20.25" customHeight="1" spans="1:25">
      <c r="A65" s="184" t="s">
        <v>70</v>
      </c>
      <c r="B65" s="184" t="s">
        <v>70</v>
      </c>
      <c r="C65" s="184" t="s">
        <v>292</v>
      </c>
      <c r="D65" s="184" t="s">
        <v>293</v>
      </c>
      <c r="E65" s="184" t="s">
        <v>105</v>
      </c>
      <c r="F65" s="184" t="s">
        <v>106</v>
      </c>
      <c r="G65" s="184" t="s">
        <v>227</v>
      </c>
      <c r="H65" s="184" t="s">
        <v>228</v>
      </c>
      <c r="I65" s="118">
        <v>752040</v>
      </c>
      <c r="J65" s="118">
        <v>752040</v>
      </c>
      <c r="K65" s="64"/>
      <c r="L65" s="64"/>
      <c r="M65" s="64"/>
      <c r="N65" s="118">
        <v>752040</v>
      </c>
      <c r="O65" s="64"/>
      <c r="P65" s="118"/>
      <c r="Q65" s="118"/>
      <c r="R65" s="118"/>
      <c r="S65" s="118"/>
      <c r="T65" s="118"/>
      <c r="U65" s="118"/>
      <c r="V65" s="118"/>
      <c r="W65" s="118"/>
      <c r="X65" s="118"/>
      <c r="Y65" s="118"/>
    </row>
    <row r="66" ht="20.25" customHeight="1" spans="1:25">
      <c r="A66" s="184" t="s">
        <v>70</v>
      </c>
      <c r="B66" s="184" t="s">
        <v>70</v>
      </c>
      <c r="C66" s="184" t="s">
        <v>294</v>
      </c>
      <c r="D66" s="184" t="s">
        <v>295</v>
      </c>
      <c r="E66" s="184" t="s">
        <v>105</v>
      </c>
      <c r="F66" s="184" t="s">
        <v>106</v>
      </c>
      <c r="G66" s="184" t="s">
        <v>231</v>
      </c>
      <c r="H66" s="184" t="s">
        <v>232</v>
      </c>
      <c r="I66" s="118">
        <v>184800</v>
      </c>
      <c r="J66" s="118">
        <v>184800</v>
      </c>
      <c r="K66" s="64"/>
      <c r="L66" s="64"/>
      <c r="M66" s="64"/>
      <c r="N66" s="118">
        <v>184800</v>
      </c>
      <c r="O66" s="64"/>
      <c r="P66" s="118"/>
      <c r="Q66" s="118"/>
      <c r="R66" s="118"/>
      <c r="S66" s="118"/>
      <c r="T66" s="118"/>
      <c r="U66" s="118"/>
      <c r="V66" s="118"/>
      <c r="W66" s="118"/>
      <c r="X66" s="118"/>
      <c r="Y66" s="118"/>
    </row>
    <row r="67" ht="20.25" customHeight="1" spans="1:25">
      <c r="A67" s="184" t="s">
        <v>70</v>
      </c>
      <c r="B67" s="184" t="s">
        <v>70</v>
      </c>
      <c r="C67" s="184" t="s">
        <v>296</v>
      </c>
      <c r="D67" s="184" t="s">
        <v>297</v>
      </c>
      <c r="E67" s="184" t="s">
        <v>105</v>
      </c>
      <c r="F67" s="184" t="s">
        <v>106</v>
      </c>
      <c r="G67" s="184" t="s">
        <v>298</v>
      </c>
      <c r="H67" s="184" t="s">
        <v>299</v>
      </c>
      <c r="I67" s="118">
        <v>130982.4</v>
      </c>
      <c r="J67" s="118">
        <v>130982.4</v>
      </c>
      <c r="K67" s="64"/>
      <c r="L67" s="64"/>
      <c r="M67" s="64"/>
      <c r="N67" s="118">
        <v>130982.4</v>
      </c>
      <c r="O67" s="64"/>
      <c r="P67" s="118"/>
      <c r="Q67" s="118"/>
      <c r="R67" s="118"/>
      <c r="S67" s="118"/>
      <c r="T67" s="118"/>
      <c r="U67" s="118"/>
      <c r="V67" s="118"/>
      <c r="W67" s="118"/>
      <c r="X67" s="118"/>
      <c r="Y67" s="118"/>
    </row>
    <row r="68" ht="20.25" customHeight="1" spans="1:25">
      <c r="A68" s="184" t="s">
        <v>70</v>
      </c>
      <c r="B68" s="184" t="s">
        <v>70</v>
      </c>
      <c r="C68" s="184" t="s">
        <v>296</v>
      </c>
      <c r="D68" s="184" t="s">
        <v>297</v>
      </c>
      <c r="E68" s="184" t="s">
        <v>105</v>
      </c>
      <c r="F68" s="184" t="s">
        <v>106</v>
      </c>
      <c r="G68" s="184" t="s">
        <v>298</v>
      </c>
      <c r="H68" s="184" t="s">
        <v>299</v>
      </c>
      <c r="I68" s="118">
        <v>221184</v>
      </c>
      <c r="J68" s="118">
        <v>221184</v>
      </c>
      <c r="K68" s="64"/>
      <c r="L68" s="64"/>
      <c r="M68" s="64"/>
      <c r="N68" s="118">
        <v>221184</v>
      </c>
      <c r="O68" s="64"/>
      <c r="P68" s="118"/>
      <c r="Q68" s="118"/>
      <c r="R68" s="118"/>
      <c r="S68" s="118"/>
      <c r="T68" s="118"/>
      <c r="U68" s="118"/>
      <c r="V68" s="118"/>
      <c r="W68" s="118"/>
      <c r="X68" s="118"/>
      <c r="Y68" s="118"/>
    </row>
    <row r="69" ht="20.25" customHeight="1" spans="1:25">
      <c r="A69" s="184" t="s">
        <v>70</v>
      </c>
      <c r="B69" s="184" t="s">
        <v>73</v>
      </c>
      <c r="C69" s="184" t="s">
        <v>300</v>
      </c>
      <c r="D69" s="184" t="s">
        <v>150</v>
      </c>
      <c r="E69" s="184" t="s">
        <v>149</v>
      </c>
      <c r="F69" s="184" t="s">
        <v>150</v>
      </c>
      <c r="G69" s="184" t="s">
        <v>246</v>
      </c>
      <c r="H69" s="184" t="s">
        <v>150</v>
      </c>
      <c r="I69" s="118">
        <v>121060</v>
      </c>
      <c r="J69" s="118">
        <v>121060</v>
      </c>
      <c r="K69" s="118"/>
      <c r="L69" s="118"/>
      <c r="M69" s="118"/>
      <c r="N69" s="118">
        <v>121060</v>
      </c>
      <c r="O69" s="118"/>
      <c r="P69" s="118"/>
      <c r="Q69" s="118"/>
      <c r="R69" s="118"/>
      <c r="S69" s="118"/>
      <c r="T69" s="118"/>
      <c r="U69" s="118"/>
      <c r="V69" s="118"/>
      <c r="W69" s="118"/>
      <c r="X69" s="118"/>
      <c r="Y69" s="118"/>
    </row>
    <row r="70" ht="20.25" customHeight="1" spans="1:25">
      <c r="A70" s="184" t="s">
        <v>70</v>
      </c>
      <c r="B70" s="184" t="s">
        <v>73</v>
      </c>
      <c r="C70" s="184" t="s">
        <v>301</v>
      </c>
      <c r="D70" s="184" t="s">
        <v>198</v>
      </c>
      <c r="E70" s="184" t="s">
        <v>192</v>
      </c>
      <c r="F70" s="184" t="s">
        <v>139</v>
      </c>
      <c r="G70" s="184" t="s">
        <v>256</v>
      </c>
      <c r="H70" s="184" t="s">
        <v>198</v>
      </c>
      <c r="I70" s="118">
        <v>2000</v>
      </c>
      <c r="J70" s="118">
        <v>2000</v>
      </c>
      <c r="K70" s="64"/>
      <c r="L70" s="64"/>
      <c r="M70" s="64"/>
      <c r="N70" s="118">
        <v>2000</v>
      </c>
      <c r="O70" s="64"/>
      <c r="P70" s="118"/>
      <c r="Q70" s="118"/>
      <c r="R70" s="118"/>
      <c r="S70" s="118"/>
      <c r="T70" s="118"/>
      <c r="U70" s="118"/>
      <c r="V70" s="118"/>
      <c r="W70" s="118"/>
      <c r="X70" s="118"/>
      <c r="Y70" s="118"/>
    </row>
    <row r="71" ht="20.25" customHeight="1" spans="1:25">
      <c r="A71" s="184" t="s">
        <v>70</v>
      </c>
      <c r="B71" s="184" t="s">
        <v>73</v>
      </c>
      <c r="C71" s="184" t="s">
        <v>302</v>
      </c>
      <c r="D71" s="184" t="s">
        <v>262</v>
      </c>
      <c r="E71" s="184" t="s">
        <v>192</v>
      </c>
      <c r="F71" s="184" t="s">
        <v>139</v>
      </c>
      <c r="G71" s="184" t="s">
        <v>263</v>
      </c>
      <c r="H71" s="184" t="s">
        <v>262</v>
      </c>
      <c r="I71" s="118">
        <v>3000</v>
      </c>
      <c r="J71" s="118">
        <v>3000</v>
      </c>
      <c r="K71" s="64"/>
      <c r="L71" s="64"/>
      <c r="M71" s="64"/>
      <c r="N71" s="118">
        <v>3000</v>
      </c>
      <c r="O71" s="64"/>
      <c r="P71" s="118"/>
      <c r="Q71" s="118"/>
      <c r="R71" s="118"/>
      <c r="S71" s="118"/>
      <c r="T71" s="118"/>
      <c r="U71" s="118"/>
      <c r="V71" s="118"/>
      <c r="W71" s="118"/>
      <c r="X71" s="118"/>
      <c r="Y71" s="118"/>
    </row>
    <row r="72" ht="20.25" customHeight="1" spans="1:25">
      <c r="A72" s="184" t="s">
        <v>70</v>
      </c>
      <c r="B72" s="184" t="s">
        <v>73</v>
      </c>
      <c r="C72" s="184" t="s">
        <v>303</v>
      </c>
      <c r="D72" s="184" t="s">
        <v>230</v>
      </c>
      <c r="E72" s="184" t="s">
        <v>192</v>
      </c>
      <c r="F72" s="184" t="s">
        <v>139</v>
      </c>
      <c r="G72" s="184" t="s">
        <v>223</v>
      </c>
      <c r="H72" s="184" t="s">
        <v>224</v>
      </c>
      <c r="I72" s="118">
        <v>377604</v>
      </c>
      <c r="J72" s="118">
        <v>377604</v>
      </c>
      <c r="K72" s="64"/>
      <c r="L72" s="64"/>
      <c r="M72" s="64"/>
      <c r="N72" s="118">
        <v>377604</v>
      </c>
      <c r="O72" s="64"/>
      <c r="P72" s="118"/>
      <c r="Q72" s="118"/>
      <c r="R72" s="118"/>
      <c r="S72" s="118"/>
      <c r="T72" s="118"/>
      <c r="U72" s="118"/>
      <c r="V72" s="118"/>
      <c r="W72" s="118"/>
      <c r="X72" s="118"/>
      <c r="Y72" s="118"/>
    </row>
    <row r="73" ht="20.25" customHeight="1" spans="1:25">
      <c r="A73" s="184" t="s">
        <v>70</v>
      </c>
      <c r="B73" s="184" t="s">
        <v>73</v>
      </c>
      <c r="C73" s="184" t="s">
        <v>303</v>
      </c>
      <c r="D73" s="184" t="s">
        <v>230</v>
      </c>
      <c r="E73" s="184" t="s">
        <v>192</v>
      </c>
      <c r="F73" s="184" t="s">
        <v>139</v>
      </c>
      <c r="G73" s="184" t="s">
        <v>225</v>
      </c>
      <c r="H73" s="184" t="s">
        <v>226</v>
      </c>
      <c r="I73" s="118">
        <v>30360</v>
      </c>
      <c r="J73" s="118">
        <v>30360</v>
      </c>
      <c r="K73" s="64"/>
      <c r="L73" s="64"/>
      <c r="M73" s="64"/>
      <c r="N73" s="118">
        <v>30360</v>
      </c>
      <c r="O73" s="64"/>
      <c r="P73" s="118"/>
      <c r="Q73" s="118"/>
      <c r="R73" s="118"/>
      <c r="S73" s="118"/>
      <c r="T73" s="118"/>
      <c r="U73" s="118"/>
      <c r="V73" s="118"/>
      <c r="W73" s="118"/>
      <c r="X73" s="118"/>
      <c r="Y73" s="118"/>
    </row>
    <row r="74" ht="20.25" customHeight="1" spans="1:25">
      <c r="A74" s="184" t="s">
        <v>70</v>
      </c>
      <c r="B74" s="184" t="s">
        <v>73</v>
      </c>
      <c r="C74" s="184" t="s">
        <v>303</v>
      </c>
      <c r="D74" s="184" t="s">
        <v>230</v>
      </c>
      <c r="E74" s="184" t="s">
        <v>192</v>
      </c>
      <c r="F74" s="184" t="s">
        <v>139</v>
      </c>
      <c r="G74" s="184" t="s">
        <v>227</v>
      </c>
      <c r="H74" s="184" t="s">
        <v>228</v>
      </c>
      <c r="I74" s="118">
        <v>31467</v>
      </c>
      <c r="J74" s="118">
        <v>31467</v>
      </c>
      <c r="K74" s="64"/>
      <c r="L74" s="64"/>
      <c r="M74" s="64"/>
      <c r="N74" s="118">
        <v>31467</v>
      </c>
      <c r="O74" s="64"/>
      <c r="P74" s="118"/>
      <c r="Q74" s="118"/>
      <c r="R74" s="118"/>
      <c r="S74" s="118"/>
      <c r="T74" s="118"/>
      <c r="U74" s="118"/>
      <c r="V74" s="118"/>
      <c r="W74" s="118"/>
      <c r="X74" s="118"/>
      <c r="Y74" s="118"/>
    </row>
    <row r="75" ht="20.25" customHeight="1" spans="1:25">
      <c r="A75" s="184" t="s">
        <v>70</v>
      </c>
      <c r="B75" s="184" t="s">
        <v>73</v>
      </c>
      <c r="C75" s="184" t="s">
        <v>303</v>
      </c>
      <c r="D75" s="184" t="s">
        <v>230</v>
      </c>
      <c r="E75" s="184" t="s">
        <v>192</v>
      </c>
      <c r="F75" s="184" t="s">
        <v>139</v>
      </c>
      <c r="G75" s="184" t="s">
        <v>231</v>
      </c>
      <c r="H75" s="184" t="s">
        <v>232</v>
      </c>
      <c r="I75" s="118">
        <v>97344</v>
      </c>
      <c r="J75" s="118">
        <v>97344</v>
      </c>
      <c r="K75" s="64"/>
      <c r="L75" s="64"/>
      <c r="M75" s="64"/>
      <c r="N75" s="118">
        <v>97344</v>
      </c>
      <c r="O75" s="64"/>
      <c r="P75" s="118"/>
      <c r="Q75" s="118"/>
      <c r="R75" s="118"/>
      <c r="S75" s="118"/>
      <c r="T75" s="118"/>
      <c r="U75" s="118"/>
      <c r="V75" s="118"/>
      <c r="W75" s="118"/>
      <c r="X75" s="118"/>
      <c r="Y75" s="118"/>
    </row>
    <row r="76" ht="20.25" customHeight="1" spans="1:25">
      <c r="A76" s="184" t="s">
        <v>70</v>
      </c>
      <c r="B76" s="184" t="s">
        <v>73</v>
      </c>
      <c r="C76" s="184" t="s">
        <v>303</v>
      </c>
      <c r="D76" s="184" t="s">
        <v>230</v>
      </c>
      <c r="E76" s="184" t="s">
        <v>192</v>
      </c>
      <c r="F76" s="184" t="s">
        <v>139</v>
      </c>
      <c r="G76" s="184" t="s">
        <v>231</v>
      </c>
      <c r="H76" s="184" t="s">
        <v>232</v>
      </c>
      <c r="I76" s="118">
        <v>377532</v>
      </c>
      <c r="J76" s="118">
        <v>377532</v>
      </c>
      <c r="K76" s="64"/>
      <c r="L76" s="64"/>
      <c r="M76" s="64"/>
      <c r="N76" s="118">
        <v>377532</v>
      </c>
      <c r="O76" s="64"/>
      <c r="P76" s="118"/>
      <c r="Q76" s="118"/>
      <c r="R76" s="118"/>
      <c r="S76" s="118"/>
      <c r="T76" s="118"/>
      <c r="U76" s="118"/>
      <c r="V76" s="118"/>
      <c r="W76" s="118"/>
      <c r="X76" s="118"/>
      <c r="Y76" s="118"/>
    </row>
    <row r="77" ht="20.25" customHeight="1" spans="1:25">
      <c r="A77" s="184" t="s">
        <v>70</v>
      </c>
      <c r="B77" s="184" t="s">
        <v>73</v>
      </c>
      <c r="C77" s="184" t="s">
        <v>304</v>
      </c>
      <c r="D77" s="184" t="s">
        <v>295</v>
      </c>
      <c r="E77" s="184" t="s">
        <v>192</v>
      </c>
      <c r="F77" s="184" t="s">
        <v>139</v>
      </c>
      <c r="G77" s="184" t="s">
        <v>231</v>
      </c>
      <c r="H77" s="184" t="s">
        <v>232</v>
      </c>
      <c r="I77" s="118">
        <v>84000</v>
      </c>
      <c r="J77" s="118">
        <v>84000</v>
      </c>
      <c r="K77" s="64"/>
      <c r="L77" s="64"/>
      <c r="M77" s="64"/>
      <c r="N77" s="118">
        <v>84000</v>
      </c>
      <c r="O77" s="64"/>
      <c r="P77" s="118"/>
      <c r="Q77" s="118"/>
      <c r="R77" s="118"/>
      <c r="S77" s="118"/>
      <c r="T77" s="118"/>
      <c r="U77" s="118"/>
      <c r="V77" s="118"/>
      <c r="W77" s="118"/>
      <c r="X77" s="118"/>
      <c r="Y77" s="118"/>
    </row>
    <row r="78" ht="20.25" customHeight="1" spans="1:25">
      <c r="A78" s="184" t="s">
        <v>70</v>
      </c>
      <c r="B78" s="184" t="s">
        <v>73</v>
      </c>
      <c r="C78" s="184" t="s">
        <v>305</v>
      </c>
      <c r="D78" s="184" t="s">
        <v>234</v>
      </c>
      <c r="E78" s="184" t="s">
        <v>117</v>
      </c>
      <c r="F78" s="184" t="s">
        <v>118</v>
      </c>
      <c r="G78" s="184" t="s">
        <v>235</v>
      </c>
      <c r="H78" s="184" t="s">
        <v>236</v>
      </c>
      <c r="I78" s="118">
        <v>159510</v>
      </c>
      <c r="J78" s="118">
        <v>159510</v>
      </c>
      <c r="K78" s="64"/>
      <c r="L78" s="64"/>
      <c r="M78" s="64"/>
      <c r="N78" s="118">
        <v>159510</v>
      </c>
      <c r="O78" s="64"/>
      <c r="P78" s="118"/>
      <c r="Q78" s="118"/>
      <c r="R78" s="118"/>
      <c r="S78" s="118"/>
      <c r="T78" s="118"/>
      <c r="U78" s="118"/>
      <c r="V78" s="118"/>
      <c r="W78" s="118"/>
      <c r="X78" s="118"/>
      <c r="Y78" s="118"/>
    </row>
    <row r="79" ht="20.25" customHeight="1" spans="1:25">
      <c r="A79" s="184" t="s">
        <v>70</v>
      </c>
      <c r="B79" s="184" t="s">
        <v>73</v>
      </c>
      <c r="C79" s="184" t="s">
        <v>305</v>
      </c>
      <c r="D79" s="184" t="s">
        <v>234</v>
      </c>
      <c r="E79" s="184" t="s">
        <v>131</v>
      </c>
      <c r="F79" s="184" t="s">
        <v>132</v>
      </c>
      <c r="G79" s="184" t="s">
        <v>239</v>
      </c>
      <c r="H79" s="184" t="s">
        <v>240</v>
      </c>
      <c r="I79" s="118">
        <v>77290</v>
      </c>
      <c r="J79" s="118">
        <v>77290</v>
      </c>
      <c r="K79" s="64"/>
      <c r="L79" s="64"/>
      <c r="M79" s="64"/>
      <c r="N79" s="118">
        <v>77290</v>
      </c>
      <c r="O79" s="64"/>
      <c r="P79" s="118"/>
      <c r="Q79" s="118"/>
      <c r="R79" s="118"/>
      <c r="S79" s="118"/>
      <c r="T79" s="118"/>
      <c r="U79" s="118"/>
      <c r="V79" s="118"/>
      <c r="W79" s="118"/>
      <c r="X79" s="118"/>
      <c r="Y79" s="118"/>
    </row>
    <row r="80" ht="20.25" customHeight="1" spans="1:25">
      <c r="A80" s="184" t="s">
        <v>70</v>
      </c>
      <c r="B80" s="184" t="s">
        <v>73</v>
      </c>
      <c r="C80" s="184" t="s">
        <v>305</v>
      </c>
      <c r="D80" s="184" t="s">
        <v>234</v>
      </c>
      <c r="E80" s="184" t="s">
        <v>133</v>
      </c>
      <c r="F80" s="184" t="s">
        <v>134</v>
      </c>
      <c r="G80" s="184" t="s">
        <v>241</v>
      </c>
      <c r="H80" s="184" t="s">
        <v>242</v>
      </c>
      <c r="I80" s="118">
        <v>45650</v>
      </c>
      <c r="J80" s="118">
        <v>45650</v>
      </c>
      <c r="K80" s="64"/>
      <c r="L80" s="64"/>
      <c r="M80" s="64"/>
      <c r="N80" s="118">
        <v>45650</v>
      </c>
      <c r="O80" s="64"/>
      <c r="P80" s="118"/>
      <c r="Q80" s="118"/>
      <c r="R80" s="118"/>
      <c r="S80" s="118"/>
      <c r="T80" s="118"/>
      <c r="U80" s="118"/>
      <c r="V80" s="118"/>
      <c r="W80" s="118"/>
      <c r="X80" s="118"/>
      <c r="Y80" s="118"/>
    </row>
    <row r="81" ht="20.25" customHeight="1" spans="1:25">
      <c r="A81" s="184" t="s">
        <v>70</v>
      </c>
      <c r="B81" s="184" t="s">
        <v>73</v>
      </c>
      <c r="C81" s="184" t="s">
        <v>305</v>
      </c>
      <c r="D81" s="184" t="s">
        <v>234</v>
      </c>
      <c r="E81" s="184" t="s">
        <v>135</v>
      </c>
      <c r="F81" s="184" t="s">
        <v>136</v>
      </c>
      <c r="G81" s="184" t="s">
        <v>243</v>
      </c>
      <c r="H81" s="184" t="s">
        <v>244</v>
      </c>
      <c r="I81" s="118">
        <v>1830</v>
      </c>
      <c r="J81" s="118">
        <v>1830</v>
      </c>
      <c r="K81" s="64"/>
      <c r="L81" s="64"/>
      <c r="M81" s="64"/>
      <c r="N81" s="118">
        <v>1830</v>
      </c>
      <c r="O81" s="64"/>
      <c r="P81" s="118"/>
      <c r="Q81" s="118"/>
      <c r="R81" s="118"/>
      <c r="S81" s="118"/>
      <c r="T81" s="118"/>
      <c r="U81" s="118"/>
      <c r="V81" s="118"/>
      <c r="W81" s="118"/>
      <c r="X81" s="118"/>
      <c r="Y81" s="118"/>
    </row>
    <row r="82" ht="20.25" customHeight="1" spans="1:25">
      <c r="A82" s="184" t="s">
        <v>70</v>
      </c>
      <c r="B82" s="184" t="s">
        <v>73</v>
      </c>
      <c r="C82" s="184" t="s">
        <v>305</v>
      </c>
      <c r="D82" s="184" t="s">
        <v>234</v>
      </c>
      <c r="E82" s="184" t="s">
        <v>192</v>
      </c>
      <c r="F82" s="184" t="s">
        <v>139</v>
      </c>
      <c r="G82" s="184" t="s">
        <v>243</v>
      </c>
      <c r="H82" s="184" t="s">
        <v>244</v>
      </c>
      <c r="I82" s="118">
        <v>6400</v>
      </c>
      <c r="J82" s="118">
        <v>6400</v>
      </c>
      <c r="K82" s="64"/>
      <c r="L82" s="64"/>
      <c r="M82" s="64"/>
      <c r="N82" s="118">
        <v>6400</v>
      </c>
      <c r="O82" s="64"/>
      <c r="P82" s="118"/>
      <c r="Q82" s="118"/>
      <c r="R82" s="118"/>
      <c r="S82" s="118"/>
      <c r="T82" s="118"/>
      <c r="U82" s="118"/>
      <c r="V82" s="118"/>
      <c r="W82" s="118"/>
      <c r="X82" s="118"/>
      <c r="Y82" s="118"/>
    </row>
    <row r="83" ht="20.25" customHeight="1" spans="1:25">
      <c r="A83" s="184" t="s">
        <v>70</v>
      </c>
      <c r="B83" s="184" t="s">
        <v>73</v>
      </c>
      <c r="C83" s="184" t="s">
        <v>306</v>
      </c>
      <c r="D83" s="184" t="s">
        <v>269</v>
      </c>
      <c r="E83" s="184" t="s">
        <v>192</v>
      </c>
      <c r="F83" s="184" t="s">
        <v>139</v>
      </c>
      <c r="G83" s="184" t="s">
        <v>270</v>
      </c>
      <c r="H83" s="184" t="s">
        <v>271</v>
      </c>
      <c r="I83" s="118">
        <v>9000</v>
      </c>
      <c r="J83" s="118">
        <v>9000</v>
      </c>
      <c r="K83" s="64"/>
      <c r="L83" s="64"/>
      <c r="M83" s="64"/>
      <c r="N83" s="118">
        <v>9000</v>
      </c>
      <c r="O83" s="64"/>
      <c r="P83" s="118"/>
      <c r="Q83" s="118"/>
      <c r="R83" s="118"/>
      <c r="S83" s="118"/>
      <c r="T83" s="118"/>
      <c r="U83" s="118"/>
      <c r="V83" s="118"/>
      <c r="W83" s="118"/>
      <c r="X83" s="118"/>
      <c r="Y83" s="118"/>
    </row>
    <row r="84" ht="20.25" customHeight="1" spans="1:25">
      <c r="A84" s="184" t="s">
        <v>70</v>
      </c>
      <c r="B84" s="184" t="s">
        <v>73</v>
      </c>
      <c r="C84" s="184" t="s">
        <v>306</v>
      </c>
      <c r="D84" s="184" t="s">
        <v>269</v>
      </c>
      <c r="E84" s="184" t="s">
        <v>192</v>
      </c>
      <c r="F84" s="184" t="s">
        <v>139</v>
      </c>
      <c r="G84" s="184" t="s">
        <v>272</v>
      </c>
      <c r="H84" s="184" t="s">
        <v>273</v>
      </c>
      <c r="I84" s="118">
        <v>2000</v>
      </c>
      <c r="J84" s="118">
        <v>2000</v>
      </c>
      <c r="K84" s="64"/>
      <c r="L84" s="64"/>
      <c r="M84" s="64"/>
      <c r="N84" s="118">
        <v>2000</v>
      </c>
      <c r="O84" s="64"/>
      <c r="P84" s="118"/>
      <c r="Q84" s="118"/>
      <c r="R84" s="118"/>
      <c r="S84" s="118"/>
      <c r="T84" s="118"/>
      <c r="U84" s="118"/>
      <c r="V84" s="118"/>
      <c r="W84" s="118"/>
      <c r="X84" s="118"/>
      <c r="Y84" s="118"/>
    </row>
    <row r="85" ht="20.25" customHeight="1" spans="1:25">
      <c r="A85" s="184" t="s">
        <v>70</v>
      </c>
      <c r="B85" s="184" t="s">
        <v>73</v>
      </c>
      <c r="C85" s="184" t="s">
        <v>306</v>
      </c>
      <c r="D85" s="184" t="s">
        <v>269</v>
      </c>
      <c r="E85" s="184" t="s">
        <v>192</v>
      </c>
      <c r="F85" s="184" t="s">
        <v>139</v>
      </c>
      <c r="G85" s="184" t="s">
        <v>274</v>
      </c>
      <c r="H85" s="184" t="s">
        <v>275</v>
      </c>
      <c r="I85" s="118">
        <v>2000</v>
      </c>
      <c r="J85" s="118">
        <v>2000</v>
      </c>
      <c r="K85" s="64"/>
      <c r="L85" s="64"/>
      <c r="M85" s="64"/>
      <c r="N85" s="118">
        <v>2000</v>
      </c>
      <c r="O85" s="64"/>
      <c r="P85" s="118"/>
      <c r="Q85" s="118"/>
      <c r="R85" s="118"/>
      <c r="S85" s="118"/>
      <c r="T85" s="118"/>
      <c r="U85" s="118"/>
      <c r="V85" s="118"/>
      <c r="W85" s="118"/>
      <c r="X85" s="118"/>
      <c r="Y85" s="118"/>
    </row>
    <row r="86" ht="20.25" customHeight="1" spans="1:25">
      <c r="A86" s="184" t="s">
        <v>70</v>
      </c>
      <c r="B86" s="184" t="s">
        <v>73</v>
      </c>
      <c r="C86" s="184" t="s">
        <v>306</v>
      </c>
      <c r="D86" s="184" t="s">
        <v>269</v>
      </c>
      <c r="E86" s="184" t="s">
        <v>192</v>
      </c>
      <c r="F86" s="184" t="s">
        <v>139</v>
      </c>
      <c r="G86" s="184" t="s">
        <v>276</v>
      </c>
      <c r="H86" s="184" t="s">
        <v>277</v>
      </c>
      <c r="I86" s="118">
        <v>7000</v>
      </c>
      <c r="J86" s="118">
        <v>7000</v>
      </c>
      <c r="K86" s="64"/>
      <c r="L86" s="64"/>
      <c r="M86" s="64"/>
      <c r="N86" s="118">
        <v>7000</v>
      </c>
      <c r="O86" s="64"/>
      <c r="P86" s="118"/>
      <c r="Q86" s="118"/>
      <c r="R86" s="118"/>
      <c r="S86" s="118"/>
      <c r="T86" s="118"/>
      <c r="U86" s="118"/>
      <c r="V86" s="118"/>
      <c r="W86" s="118"/>
      <c r="X86" s="118"/>
      <c r="Y86" s="118"/>
    </row>
    <row r="87" ht="20.25" customHeight="1" spans="1:25">
      <c r="A87" s="184" t="s">
        <v>70</v>
      </c>
      <c r="B87" s="184" t="s">
        <v>73</v>
      </c>
      <c r="C87" s="184" t="s">
        <v>306</v>
      </c>
      <c r="D87" s="184" t="s">
        <v>269</v>
      </c>
      <c r="E87" s="184" t="s">
        <v>192</v>
      </c>
      <c r="F87" s="184" t="s">
        <v>139</v>
      </c>
      <c r="G87" s="184" t="s">
        <v>278</v>
      </c>
      <c r="H87" s="184" t="s">
        <v>279</v>
      </c>
      <c r="I87" s="118">
        <v>12800</v>
      </c>
      <c r="J87" s="118">
        <v>12800</v>
      </c>
      <c r="K87" s="64"/>
      <c r="L87" s="64"/>
      <c r="M87" s="64"/>
      <c r="N87" s="118">
        <v>12800</v>
      </c>
      <c r="O87" s="64"/>
      <c r="P87" s="118"/>
      <c r="Q87" s="118"/>
      <c r="R87" s="118"/>
      <c r="S87" s="118"/>
      <c r="T87" s="118"/>
      <c r="U87" s="118"/>
      <c r="V87" s="118"/>
      <c r="W87" s="118"/>
      <c r="X87" s="118"/>
      <c r="Y87" s="118"/>
    </row>
    <row r="88" ht="20.25" customHeight="1" spans="1:25">
      <c r="A88" s="184" t="s">
        <v>70</v>
      </c>
      <c r="B88" s="184" t="s">
        <v>73</v>
      </c>
      <c r="C88" s="184" t="s">
        <v>306</v>
      </c>
      <c r="D88" s="184" t="s">
        <v>269</v>
      </c>
      <c r="E88" s="184" t="s">
        <v>192</v>
      </c>
      <c r="F88" s="184" t="s">
        <v>139</v>
      </c>
      <c r="G88" s="184" t="s">
        <v>280</v>
      </c>
      <c r="H88" s="184" t="s">
        <v>281</v>
      </c>
      <c r="I88" s="118">
        <v>1500</v>
      </c>
      <c r="J88" s="118">
        <v>1500</v>
      </c>
      <c r="K88" s="64"/>
      <c r="L88" s="64"/>
      <c r="M88" s="64"/>
      <c r="N88" s="118">
        <v>1500</v>
      </c>
      <c r="O88" s="64"/>
      <c r="P88" s="118"/>
      <c r="Q88" s="118"/>
      <c r="R88" s="118"/>
      <c r="S88" s="118"/>
      <c r="T88" s="118"/>
      <c r="U88" s="118"/>
      <c r="V88" s="118"/>
      <c r="W88" s="118"/>
      <c r="X88" s="118"/>
      <c r="Y88" s="118"/>
    </row>
    <row r="89" ht="20.25" customHeight="1" spans="1:25">
      <c r="A89" s="184" t="s">
        <v>70</v>
      </c>
      <c r="B89" s="184" t="s">
        <v>73</v>
      </c>
      <c r="C89" s="184" t="s">
        <v>306</v>
      </c>
      <c r="D89" s="184" t="s">
        <v>269</v>
      </c>
      <c r="E89" s="184" t="s">
        <v>192</v>
      </c>
      <c r="F89" s="184" t="s">
        <v>139</v>
      </c>
      <c r="G89" s="184" t="s">
        <v>282</v>
      </c>
      <c r="H89" s="184" t="s">
        <v>283</v>
      </c>
      <c r="I89" s="118">
        <v>500</v>
      </c>
      <c r="J89" s="118">
        <v>500</v>
      </c>
      <c r="K89" s="64"/>
      <c r="L89" s="64"/>
      <c r="M89" s="64"/>
      <c r="N89" s="118">
        <v>500</v>
      </c>
      <c r="O89" s="64"/>
      <c r="P89" s="118"/>
      <c r="Q89" s="118"/>
      <c r="R89" s="118"/>
      <c r="S89" s="118"/>
      <c r="T89" s="118"/>
      <c r="U89" s="118"/>
      <c r="V89" s="118"/>
      <c r="W89" s="118"/>
      <c r="X89" s="118"/>
      <c r="Y89" s="118"/>
    </row>
    <row r="90" ht="20.25" customHeight="1" spans="1:25">
      <c r="A90" s="184" t="s">
        <v>70</v>
      </c>
      <c r="B90" s="184" t="s">
        <v>73</v>
      </c>
      <c r="C90" s="184" t="s">
        <v>306</v>
      </c>
      <c r="D90" s="184" t="s">
        <v>269</v>
      </c>
      <c r="E90" s="184" t="s">
        <v>192</v>
      </c>
      <c r="F90" s="184" t="s">
        <v>139</v>
      </c>
      <c r="G90" s="184" t="s">
        <v>284</v>
      </c>
      <c r="H90" s="184" t="s">
        <v>285</v>
      </c>
      <c r="I90" s="118">
        <v>500</v>
      </c>
      <c r="J90" s="118">
        <v>500</v>
      </c>
      <c r="K90" s="64"/>
      <c r="L90" s="64"/>
      <c r="M90" s="64"/>
      <c r="N90" s="118">
        <v>500</v>
      </c>
      <c r="O90" s="64"/>
      <c r="P90" s="118"/>
      <c r="Q90" s="118"/>
      <c r="R90" s="118"/>
      <c r="S90" s="118"/>
      <c r="T90" s="118"/>
      <c r="U90" s="118"/>
      <c r="V90" s="118"/>
      <c r="W90" s="118"/>
      <c r="X90" s="118"/>
      <c r="Y90" s="118"/>
    </row>
    <row r="91" ht="20.25" customHeight="1" spans="1:25">
      <c r="A91" s="184" t="s">
        <v>70</v>
      </c>
      <c r="B91" s="184" t="s">
        <v>73</v>
      </c>
      <c r="C91" s="184" t="s">
        <v>306</v>
      </c>
      <c r="D91" s="184" t="s">
        <v>269</v>
      </c>
      <c r="E91" s="184" t="s">
        <v>192</v>
      </c>
      <c r="F91" s="184" t="s">
        <v>139</v>
      </c>
      <c r="G91" s="184" t="s">
        <v>286</v>
      </c>
      <c r="H91" s="184" t="s">
        <v>287</v>
      </c>
      <c r="I91" s="118">
        <v>24000</v>
      </c>
      <c r="J91" s="118">
        <v>24000</v>
      </c>
      <c r="K91" s="64"/>
      <c r="L91" s="64"/>
      <c r="M91" s="64"/>
      <c r="N91" s="118">
        <v>24000</v>
      </c>
      <c r="O91" s="64"/>
      <c r="P91" s="118"/>
      <c r="Q91" s="118"/>
      <c r="R91" s="118"/>
      <c r="S91" s="118"/>
      <c r="T91" s="118"/>
      <c r="U91" s="118"/>
      <c r="V91" s="118"/>
      <c r="W91" s="118"/>
      <c r="X91" s="118"/>
      <c r="Y91" s="118"/>
    </row>
    <row r="92" ht="17.25" customHeight="1" spans="1:25">
      <c r="A92" s="73" t="s">
        <v>193</v>
      </c>
      <c r="B92" s="74"/>
      <c r="C92" s="190"/>
      <c r="D92" s="190"/>
      <c r="E92" s="190"/>
      <c r="F92" s="190"/>
      <c r="G92" s="190"/>
      <c r="H92" s="191"/>
      <c r="I92" s="118">
        <f t="shared" ref="I92:N92" si="0">SUM(I10:I91)</f>
        <v>15588349.01</v>
      </c>
      <c r="J92" s="118">
        <f t="shared" si="0"/>
        <v>15588349.01</v>
      </c>
      <c r="K92" s="118">
        <f t="shared" si="0"/>
        <v>0</v>
      </c>
      <c r="L92" s="118">
        <f t="shared" si="0"/>
        <v>0</v>
      </c>
      <c r="M92" s="118">
        <f t="shared" si="0"/>
        <v>0</v>
      </c>
      <c r="N92" s="118">
        <f t="shared" si="0"/>
        <v>15588349.01</v>
      </c>
      <c r="O92" s="118"/>
      <c r="P92" s="118"/>
      <c r="Q92" s="118"/>
      <c r="R92" s="118"/>
      <c r="S92" s="118"/>
      <c r="T92" s="118"/>
      <c r="U92" s="118"/>
      <c r="V92" s="118"/>
      <c r="W92" s="118"/>
      <c r="X92" s="118"/>
      <c r="Y92" s="118"/>
    </row>
  </sheetData>
  <mergeCells count="31">
    <mergeCell ref="A3:Y3"/>
    <mergeCell ref="A4:H4"/>
    <mergeCell ref="I5:Y5"/>
    <mergeCell ref="J6:O6"/>
    <mergeCell ref="P6:R6"/>
    <mergeCell ref="T6:Y6"/>
    <mergeCell ref="J7:K7"/>
    <mergeCell ref="A92:H92"/>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2" activePane="bottomLeft" state="frozen"/>
      <selection/>
      <selection pane="bottomLeft" activeCell="D2" sqref="D2"/>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42"/>
      <c r="B1" s="42"/>
      <c r="C1" s="42"/>
      <c r="D1" s="42"/>
      <c r="E1" s="42"/>
      <c r="F1" s="42"/>
      <c r="G1" s="42"/>
      <c r="H1" s="42"/>
      <c r="I1" s="42"/>
      <c r="J1" s="42"/>
      <c r="K1" s="42"/>
      <c r="L1" s="42"/>
      <c r="M1" s="42"/>
      <c r="N1" s="42"/>
      <c r="O1" s="42"/>
      <c r="P1" s="42"/>
      <c r="Q1" s="42"/>
      <c r="R1" s="42"/>
      <c r="S1" s="42"/>
      <c r="T1" s="42"/>
      <c r="U1" s="42"/>
      <c r="V1" s="42"/>
      <c r="W1" s="42"/>
    </row>
    <row r="2" ht="13.5" customHeight="1" spans="2:23">
      <c r="B2" s="174"/>
      <c r="E2" s="43"/>
      <c r="F2" s="43"/>
      <c r="G2" s="43"/>
      <c r="H2" s="43"/>
      <c r="U2" s="174"/>
      <c r="W2" s="179" t="s">
        <v>307</v>
      </c>
    </row>
    <row r="3" ht="46.5" customHeight="1" spans="1:23">
      <c r="A3" s="45" t="str">
        <f>"2025"&amp;"年部门项目支出预算表"</f>
        <v>2025年部门项目支出预算表</v>
      </c>
      <c r="B3" s="45"/>
      <c r="C3" s="45"/>
      <c r="D3" s="45"/>
      <c r="E3" s="45"/>
      <c r="F3" s="45"/>
      <c r="G3" s="45"/>
      <c r="H3" s="45"/>
      <c r="I3" s="45"/>
      <c r="J3" s="45"/>
      <c r="K3" s="45"/>
      <c r="L3" s="45"/>
      <c r="M3" s="45"/>
      <c r="N3" s="45"/>
      <c r="O3" s="45"/>
      <c r="P3" s="45"/>
      <c r="Q3" s="45"/>
      <c r="R3" s="45"/>
      <c r="S3" s="45"/>
      <c r="T3" s="45"/>
      <c r="U3" s="45"/>
      <c r="V3" s="45"/>
      <c r="W3" s="45"/>
    </row>
    <row r="4" ht="13.5" customHeight="1" spans="1:23">
      <c r="A4" s="46" t="str">
        <f>"单位名称："&amp;"昆明市东川区人民政府办公室"</f>
        <v>单位名称：昆明市东川区人民政府办公室</v>
      </c>
      <c r="B4" s="47"/>
      <c r="C4" s="47"/>
      <c r="D4" s="47"/>
      <c r="E4" s="47"/>
      <c r="F4" s="47"/>
      <c r="G4" s="47"/>
      <c r="H4" s="47"/>
      <c r="I4" s="48"/>
      <c r="J4" s="48"/>
      <c r="K4" s="48"/>
      <c r="L4" s="48"/>
      <c r="M4" s="48"/>
      <c r="N4" s="48"/>
      <c r="O4" s="48"/>
      <c r="P4" s="48"/>
      <c r="Q4" s="48"/>
      <c r="U4" s="174"/>
      <c r="W4" s="156" t="s">
        <v>1</v>
      </c>
    </row>
    <row r="5" ht="21.75" customHeight="1" spans="1:23">
      <c r="A5" s="50" t="s">
        <v>308</v>
      </c>
      <c r="B5" s="51" t="s">
        <v>204</v>
      </c>
      <c r="C5" s="50" t="s">
        <v>205</v>
      </c>
      <c r="D5" s="50" t="s">
        <v>309</v>
      </c>
      <c r="E5" s="51" t="s">
        <v>206</v>
      </c>
      <c r="F5" s="51" t="s">
        <v>207</v>
      </c>
      <c r="G5" s="51" t="s">
        <v>310</v>
      </c>
      <c r="H5" s="51" t="s">
        <v>311</v>
      </c>
      <c r="I5" s="68" t="s">
        <v>55</v>
      </c>
      <c r="J5" s="52" t="s">
        <v>312</v>
      </c>
      <c r="K5" s="53"/>
      <c r="L5" s="53"/>
      <c r="M5" s="54"/>
      <c r="N5" s="52" t="s">
        <v>212</v>
      </c>
      <c r="O5" s="53"/>
      <c r="P5" s="54"/>
      <c r="Q5" s="51" t="s">
        <v>61</v>
      </c>
      <c r="R5" s="52" t="s">
        <v>62</v>
      </c>
      <c r="S5" s="53"/>
      <c r="T5" s="53"/>
      <c r="U5" s="53"/>
      <c r="V5" s="53"/>
      <c r="W5" s="54"/>
    </row>
    <row r="6" ht="21.75" customHeight="1" spans="1:23">
      <c r="A6" s="55"/>
      <c r="B6" s="69"/>
      <c r="C6" s="55"/>
      <c r="D6" s="55"/>
      <c r="E6" s="56"/>
      <c r="F6" s="56"/>
      <c r="G6" s="56"/>
      <c r="H6" s="56"/>
      <c r="I6" s="69"/>
      <c r="J6" s="175" t="s">
        <v>58</v>
      </c>
      <c r="K6" s="176"/>
      <c r="L6" s="51" t="s">
        <v>59</v>
      </c>
      <c r="M6" s="51" t="s">
        <v>60</v>
      </c>
      <c r="N6" s="51" t="s">
        <v>58</v>
      </c>
      <c r="O6" s="51" t="s">
        <v>59</v>
      </c>
      <c r="P6" s="51" t="s">
        <v>60</v>
      </c>
      <c r="Q6" s="56"/>
      <c r="R6" s="51" t="s">
        <v>57</v>
      </c>
      <c r="S6" s="51" t="s">
        <v>64</v>
      </c>
      <c r="T6" s="51" t="s">
        <v>218</v>
      </c>
      <c r="U6" s="51" t="s">
        <v>66</v>
      </c>
      <c r="V6" s="51" t="s">
        <v>67</v>
      </c>
      <c r="W6" s="51" t="s">
        <v>68</v>
      </c>
    </row>
    <row r="7" ht="21" customHeight="1" spans="1:23">
      <c r="A7" s="69"/>
      <c r="B7" s="69"/>
      <c r="C7" s="69"/>
      <c r="D7" s="69"/>
      <c r="E7" s="69"/>
      <c r="F7" s="69"/>
      <c r="G7" s="69"/>
      <c r="H7" s="69"/>
      <c r="I7" s="69"/>
      <c r="J7" s="177" t="s">
        <v>57</v>
      </c>
      <c r="K7" s="178"/>
      <c r="L7" s="69"/>
      <c r="M7" s="69"/>
      <c r="N7" s="69"/>
      <c r="O7" s="69"/>
      <c r="P7" s="69"/>
      <c r="Q7" s="69"/>
      <c r="R7" s="69"/>
      <c r="S7" s="69"/>
      <c r="T7" s="69"/>
      <c r="U7" s="69"/>
      <c r="V7" s="69"/>
      <c r="W7" s="69"/>
    </row>
    <row r="8" ht="39.75" customHeight="1" spans="1:23">
      <c r="A8" s="58"/>
      <c r="B8" s="60"/>
      <c r="C8" s="58"/>
      <c r="D8" s="58"/>
      <c r="E8" s="59"/>
      <c r="F8" s="59"/>
      <c r="G8" s="59"/>
      <c r="H8" s="59"/>
      <c r="I8" s="60"/>
      <c r="J8" s="106" t="s">
        <v>57</v>
      </c>
      <c r="K8" s="106" t="s">
        <v>313</v>
      </c>
      <c r="L8" s="59"/>
      <c r="M8" s="59"/>
      <c r="N8" s="59"/>
      <c r="O8" s="59"/>
      <c r="P8" s="59"/>
      <c r="Q8" s="59"/>
      <c r="R8" s="59"/>
      <c r="S8" s="59"/>
      <c r="T8" s="59"/>
      <c r="U8" s="60"/>
      <c r="V8" s="59"/>
      <c r="W8" s="59"/>
    </row>
    <row r="9" ht="15" customHeight="1" spans="1:23">
      <c r="A9" s="61">
        <v>1</v>
      </c>
      <c r="B9" s="61">
        <v>2</v>
      </c>
      <c r="C9" s="61">
        <v>3</v>
      </c>
      <c r="D9" s="61">
        <v>4</v>
      </c>
      <c r="E9" s="61">
        <v>5</v>
      </c>
      <c r="F9" s="61">
        <v>6</v>
      </c>
      <c r="G9" s="61">
        <v>7</v>
      </c>
      <c r="H9" s="61">
        <v>8</v>
      </c>
      <c r="I9" s="61">
        <v>9</v>
      </c>
      <c r="J9" s="61">
        <v>10</v>
      </c>
      <c r="K9" s="61">
        <v>11</v>
      </c>
      <c r="L9" s="76">
        <v>12</v>
      </c>
      <c r="M9" s="76">
        <v>13</v>
      </c>
      <c r="N9" s="76">
        <v>14</v>
      </c>
      <c r="O9" s="76">
        <v>15</v>
      </c>
      <c r="P9" s="76">
        <v>16</v>
      </c>
      <c r="Q9" s="76">
        <v>17</v>
      </c>
      <c r="R9" s="76">
        <v>18</v>
      </c>
      <c r="S9" s="76">
        <v>19</v>
      </c>
      <c r="T9" s="76">
        <v>20</v>
      </c>
      <c r="U9" s="61">
        <v>21</v>
      </c>
      <c r="V9" s="76">
        <v>22</v>
      </c>
      <c r="W9" s="61">
        <v>23</v>
      </c>
    </row>
    <row r="10" ht="21.75" customHeight="1" spans="1:23">
      <c r="A10" s="108" t="s">
        <v>299</v>
      </c>
      <c r="B10" s="108" t="s">
        <v>314</v>
      </c>
      <c r="C10" s="108" t="s">
        <v>315</v>
      </c>
      <c r="D10" s="108" t="s">
        <v>70</v>
      </c>
      <c r="E10" s="108" t="s">
        <v>105</v>
      </c>
      <c r="F10" s="108" t="s">
        <v>106</v>
      </c>
      <c r="G10" s="108" t="s">
        <v>298</v>
      </c>
      <c r="H10" s="108" t="s">
        <v>299</v>
      </c>
      <c r="I10" s="118">
        <v>25200</v>
      </c>
      <c r="J10" s="118">
        <v>25200</v>
      </c>
      <c r="K10" s="118">
        <v>25200</v>
      </c>
      <c r="L10" s="118"/>
      <c r="M10" s="118"/>
      <c r="N10" s="118"/>
      <c r="O10" s="118"/>
      <c r="P10" s="118"/>
      <c r="Q10" s="118"/>
      <c r="R10" s="118"/>
      <c r="S10" s="118"/>
      <c r="T10" s="118"/>
      <c r="U10" s="118"/>
      <c r="V10" s="118"/>
      <c r="W10" s="118"/>
    </row>
    <row r="11" ht="21.75" customHeight="1" spans="1:23">
      <c r="A11" s="108" t="s">
        <v>316</v>
      </c>
      <c r="B11" s="108" t="s">
        <v>317</v>
      </c>
      <c r="C11" s="108" t="s">
        <v>318</v>
      </c>
      <c r="D11" s="108" t="s">
        <v>70</v>
      </c>
      <c r="E11" s="108" t="s">
        <v>105</v>
      </c>
      <c r="F11" s="108" t="s">
        <v>106</v>
      </c>
      <c r="G11" s="108" t="s">
        <v>270</v>
      </c>
      <c r="H11" s="108" t="s">
        <v>271</v>
      </c>
      <c r="I11" s="118">
        <v>106056.6</v>
      </c>
      <c r="J11" s="118">
        <v>106056.6</v>
      </c>
      <c r="K11" s="118">
        <v>106056.6</v>
      </c>
      <c r="L11" s="118"/>
      <c r="M11" s="118"/>
      <c r="N11" s="118"/>
      <c r="O11" s="118"/>
      <c r="P11" s="118"/>
      <c r="Q11" s="118"/>
      <c r="R11" s="118"/>
      <c r="S11" s="118"/>
      <c r="T11" s="118"/>
      <c r="U11" s="118"/>
      <c r="V11" s="118"/>
      <c r="W11" s="118"/>
    </row>
    <row r="12" ht="21.75" customHeight="1" spans="1:23">
      <c r="A12" s="108" t="s">
        <v>316</v>
      </c>
      <c r="B12" s="108" t="s">
        <v>317</v>
      </c>
      <c r="C12" s="108" t="s">
        <v>318</v>
      </c>
      <c r="D12" s="108" t="s">
        <v>70</v>
      </c>
      <c r="E12" s="108" t="s">
        <v>105</v>
      </c>
      <c r="F12" s="108" t="s">
        <v>106</v>
      </c>
      <c r="G12" s="108" t="s">
        <v>319</v>
      </c>
      <c r="H12" s="108" t="s">
        <v>320</v>
      </c>
      <c r="I12" s="118">
        <v>25000</v>
      </c>
      <c r="J12" s="118">
        <v>25000</v>
      </c>
      <c r="K12" s="118">
        <v>25000</v>
      </c>
      <c r="L12" s="118"/>
      <c r="M12" s="118"/>
      <c r="N12" s="118"/>
      <c r="O12" s="118"/>
      <c r="P12" s="118"/>
      <c r="Q12" s="118"/>
      <c r="R12" s="118"/>
      <c r="S12" s="118"/>
      <c r="T12" s="118"/>
      <c r="U12" s="118"/>
      <c r="V12" s="118"/>
      <c r="W12" s="118"/>
    </row>
    <row r="13" ht="21.75" customHeight="1" spans="1:23">
      <c r="A13" s="108" t="s">
        <v>316</v>
      </c>
      <c r="B13" s="108" t="s">
        <v>317</v>
      </c>
      <c r="C13" s="108" t="s">
        <v>318</v>
      </c>
      <c r="D13" s="108" t="s">
        <v>70</v>
      </c>
      <c r="E13" s="108" t="s">
        <v>105</v>
      </c>
      <c r="F13" s="108" t="s">
        <v>106</v>
      </c>
      <c r="G13" s="108" t="s">
        <v>278</v>
      </c>
      <c r="H13" s="108" t="s">
        <v>279</v>
      </c>
      <c r="I13" s="118">
        <v>400000</v>
      </c>
      <c r="J13" s="118">
        <v>400000</v>
      </c>
      <c r="K13" s="118">
        <v>400000</v>
      </c>
      <c r="L13" s="118"/>
      <c r="M13" s="118"/>
      <c r="N13" s="118"/>
      <c r="O13" s="118"/>
      <c r="P13" s="118"/>
      <c r="Q13" s="118"/>
      <c r="R13" s="118"/>
      <c r="S13" s="118"/>
      <c r="T13" s="118"/>
      <c r="U13" s="118"/>
      <c r="V13" s="118"/>
      <c r="W13" s="118"/>
    </row>
    <row r="14" ht="21.75" customHeight="1" spans="1:23">
      <c r="A14" s="108" t="s">
        <v>316</v>
      </c>
      <c r="B14" s="108" t="s">
        <v>317</v>
      </c>
      <c r="C14" s="108" t="s">
        <v>318</v>
      </c>
      <c r="D14" s="108" t="s">
        <v>70</v>
      </c>
      <c r="E14" s="108" t="s">
        <v>105</v>
      </c>
      <c r="F14" s="108" t="s">
        <v>106</v>
      </c>
      <c r="G14" s="108" t="s">
        <v>280</v>
      </c>
      <c r="H14" s="108" t="s">
        <v>281</v>
      </c>
      <c r="I14" s="118">
        <v>181936.4</v>
      </c>
      <c r="J14" s="118">
        <v>181936.4</v>
      </c>
      <c r="K14" s="118">
        <v>181936.4</v>
      </c>
      <c r="L14" s="118"/>
      <c r="M14" s="118"/>
      <c r="N14" s="118"/>
      <c r="O14" s="118"/>
      <c r="P14" s="118"/>
      <c r="Q14" s="118"/>
      <c r="R14" s="118"/>
      <c r="S14" s="118"/>
      <c r="T14" s="118"/>
      <c r="U14" s="118"/>
      <c r="V14" s="118"/>
      <c r="W14" s="118"/>
    </row>
    <row r="15" ht="21.75" customHeight="1" spans="1:23">
      <c r="A15" s="108" t="s">
        <v>316</v>
      </c>
      <c r="B15" s="108" t="s">
        <v>317</v>
      </c>
      <c r="C15" s="108" t="s">
        <v>318</v>
      </c>
      <c r="D15" s="108" t="s">
        <v>70</v>
      </c>
      <c r="E15" s="108" t="s">
        <v>105</v>
      </c>
      <c r="F15" s="108" t="s">
        <v>106</v>
      </c>
      <c r="G15" s="108" t="s">
        <v>256</v>
      </c>
      <c r="H15" s="108" t="s">
        <v>198</v>
      </c>
      <c r="I15" s="118">
        <v>850000</v>
      </c>
      <c r="J15" s="118">
        <v>850000</v>
      </c>
      <c r="K15" s="118">
        <v>850000</v>
      </c>
      <c r="L15" s="118"/>
      <c r="M15" s="118"/>
      <c r="N15" s="118"/>
      <c r="O15" s="118"/>
      <c r="P15" s="118"/>
      <c r="Q15" s="118"/>
      <c r="R15" s="118"/>
      <c r="S15" s="118"/>
      <c r="T15" s="118"/>
      <c r="U15" s="118"/>
      <c r="V15" s="118"/>
      <c r="W15" s="118"/>
    </row>
    <row r="16" ht="21.75" customHeight="1" spans="1:23">
      <c r="A16" s="108" t="s">
        <v>316</v>
      </c>
      <c r="B16" s="108" t="s">
        <v>317</v>
      </c>
      <c r="C16" s="108" t="s">
        <v>318</v>
      </c>
      <c r="D16" s="108" t="s">
        <v>70</v>
      </c>
      <c r="E16" s="108" t="s">
        <v>105</v>
      </c>
      <c r="F16" s="108" t="s">
        <v>106</v>
      </c>
      <c r="G16" s="108" t="s">
        <v>253</v>
      </c>
      <c r="H16" s="108" t="s">
        <v>254</v>
      </c>
      <c r="I16" s="118">
        <v>450000</v>
      </c>
      <c r="J16" s="118">
        <v>450000</v>
      </c>
      <c r="K16" s="118">
        <v>450000</v>
      </c>
      <c r="L16" s="118"/>
      <c r="M16" s="118"/>
      <c r="N16" s="118"/>
      <c r="O16" s="118"/>
      <c r="P16" s="118"/>
      <c r="Q16" s="118"/>
      <c r="R16" s="118"/>
      <c r="S16" s="118"/>
      <c r="T16" s="118"/>
      <c r="U16" s="118"/>
      <c r="V16" s="118"/>
      <c r="W16" s="118"/>
    </row>
    <row r="17" ht="21.75" customHeight="1" spans="1:23">
      <c r="A17" s="108" t="s">
        <v>316</v>
      </c>
      <c r="B17" s="108" t="s">
        <v>317</v>
      </c>
      <c r="C17" s="108" t="s">
        <v>318</v>
      </c>
      <c r="D17" s="108" t="s">
        <v>70</v>
      </c>
      <c r="E17" s="108" t="s">
        <v>105</v>
      </c>
      <c r="F17" s="108" t="s">
        <v>106</v>
      </c>
      <c r="G17" s="108" t="s">
        <v>321</v>
      </c>
      <c r="H17" s="108" t="s">
        <v>322</v>
      </c>
      <c r="I17" s="118">
        <v>66907</v>
      </c>
      <c r="J17" s="118">
        <v>66907</v>
      </c>
      <c r="K17" s="118">
        <v>66907</v>
      </c>
      <c r="L17" s="118"/>
      <c r="M17" s="118"/>
      <c r="N17" s="118"/>
      <c r="O17" s="118"/>
      <c r="P17" s="118"/>
      <c r="Q17" s="118"/>
      <c r="R17" s="118"/>
      <c r="S17" s="118"/>
      <c r="T17" s="118"/>
      <c r="U17" s="118"/>
      <c r="V17" s="118"/>
      <c r="W17" s="118"/>
    </row>
    <row r="18" ht="21.75" customHeight="1" spans="1:23">
      <c r="A18" s="108" t="s">
        <v>316</v>
      </c>
      <c r="B18" s="108" t="s">
        <v>323</v>
      </c>
      <c r="C18" s="108" t="s">
        <v>324</v>
      </c>
      <c r="D18" s="108" t="s">
        <v>70</v>
      </c>
      <c r="E18" s="108" t="s">
        <v>109</v>
      </c>
      <c r="F18" s="108" t="s">
        <v>110</v>
      </c>
      <c r="G18" s="108" t="s">
        <v>325</v>
      </c>
      <c r="H18" s="108" t="s">
        <v>326</v>
      </c>
      <c r="I18" s="118">
        <v>198000</v>
      </c>
      <c r="J18" s="118">
        <v>198000</v>
      </c>
      <c r="K18" s="118">
        <v>198000</v>
      </c>
      <c r="L18" s="118"/>
      <c r="M18" s="118"/>
      <c r="N18" s="118"/>
      <c r="O18" s="118"/>
      <c r="P18" s="118"/>
      <c r="Q18" s="118"/>
      <c r="R18" s="118"/>
      <c r="S18" s="118"/>
      <c r="T18" s="118"/>
      <c r="U18" s="118"/>
      <c r="V18" s="118"/>
      <c r="W18" s="118"/>
    </row>
    <row r="19" ht="21.75" customHeight="1" spans="1:23">
      <c r="A19" s="108" t="s">
        <v>316</v>
      </c>
      <c r="B19" s="108" t="s">
        <v>327</v>
      </c>
      <c r="C19" s="108" t="s">
        <v>328</v>
      </c>
      <c r="D19" s="108" t="s">
        <v>70</v>
      </c>
      <c r="E19" s="108" t="s">
        <v>105</v>
      </c>
      <c r="F19" s="108" t="s">
        <v>106</v>
      </c>
      <c r="G19" s="108" t="s">
        <v>270</v>
      </c>
      <c r="H19" s="108" t="s">
        <v>271</v>
      </c>
      <c r="I19" s="118">
        <v>75000</v>
      </c>
      <c r="J19" s="118">
        <v>75000</v>
      </c>
      <c r="K19" s="118">
        <v>75000</v>
      </c>
      <c r="L19" s="118"/>
      <c r="M19" s="118"/>
      <c r="N19" s="118"/>
      <c r="O19" s="118"/>
      <c r="P19" s="118"/>
      <c r="Q19" s="118"/>
      <c r="R19" s="118"/>
      <c r="S19" s="118"/>
      <c r="T19" s="118"/>
      <c r="U19" s="118"/>
      <c r="V19" s="118"/>
      <c r="W19" s="118"/>
    </row>
    <row r="20" ht="21.75" customHeight="1" spans="1:23">
      <c r="A20" s="108" t="s">
        <v>316</v>
      </c>
      <c r="B20" s="108" t="s">
        <v>329</v>
      </c>
      <c r="C20" s="108" t="s">
        <v>330</v>
      </c>
      <c r="D20" s="108" t="s">
        <v>70</v>
      </c>
      <c r="E20" s="108" t="s">
        <v>105</v>
      </c>
      <c r="F20" s="108" t="s">
        <v>106</v>
      </c>
      <c r="G20" s="108" t="s">
        <v>270</v>
      </c>
      <c r="H20" s="108" t="s">
        <v>271</v>
      </c>
      <c r="I20" s="118">
        <v>30000</v>
      </c>
      <c r="J20" s="118">
        <v>30000</v>
      </c>
      <c r="K20" s="118">
        <v>30000</v>
      </c>
      <c r="L20" s="118"/>
      <c r="M20" s="118"/>
      <c r="N20" s="118"/>
      <c r="O20" s="118"/>
      <c r="P20" s="118"/>
      <c r="Q20" s="118"/>
      <c r="R20" s="118"/>
      <c r="S20" s="118"/>
      <c r="T20" s="118"/>
      <c r="U20" s="118"/>
      <c r="V20" s="118"/>
      <c r="W20" s="118"/>
    </row>
    <row r="21" ht="21.75" customHeight="1" spans="1:23">
      <c r="A21" s="108" t="s">
        <v>331</v>
      </c>
      <c r="B21" s="108" t="s">
        <v>332</v>
      </c>
      <c r="C21" s="108" t="s">
        <v>333</v>
      </c>
      <c r="D21" s="108" t="s">
        <v>70</v>
      </c>
      <c r="E21" s="108" t="s">
        <v>109</v>
      </c>
      <c r="F21" s="108" t="s">
        <v>110</v>
      </c>
      <c r="G21" s="108" t="s">
        <v>272</v>
      </c>
      <c r="H21" s="108" t="s">
        <v>273</v>
      </c>
      <c r="I21" s="118">
        <v>21000</v>
      </c>
      <c r="J21" s="118">
        <v>21000</v>
      </c>
      <c r="K21" s="118">
        <v>21000</v>
      </c>
      <c r="L21" s="118"/>
      <c r="M21" s="118"/>
      <c r="N21" s="118"/>
      <c r="O21" s="118"/>
      <c r="P21" s="118"/>
      <c r="Q21" s="118"/>
      <c r="R21" s="118"/>
      <c r="S21" s="118"/>
      <c r="T21" s="118"/>
      <c r="U21" s="118"/>
      <c r="V21" s="118"/>
      <c r="W21" s="118"/>
    </row>
    <row r="22" ht="21.75" customHeight="1" spans="1:23">
      <c r="A22" s="108" t="s">
        <v>331</v>
      </c>
      <c r="B22" s="108" t="s">
        <v>332</v>
      </c>
      <c r="C22" s="108" t="s">
        <v>333</v>
      </c>
      <c r="D22" s="108" t="s">
        <v>70</v>
      </c>
      <c r="E22" s="108" t="s">
        <v>109</v>
      </c>
      <c r="F22" s="108" t="s">
        <v>110</v>
      </c>
      <c r="G22" s="108" t="s">
        <v>274</v>
      </c>
      <c r="H22" s="108" t="s">
        <v>275</v>
      </c>
      <c r="I22" s="118">
        <v>321200</v>
      </c>
      <c r="J22" s="118">
        <v>321200</v>
      </c>
      <c r="K22" s="118">
        <v>321200</v>
      </c>
      <c r="L22" s="118"/>
      <c r="M22" s="118"/>
      <c r="N22" s="118"/>
      <c r="O22" s="118"/>
      <c r="P22" s="118"/>
      <c r="Q22" s="118"/>
      <c r="R22" s="118"/>
      <c r="S22" s="118"/>
      <c r="T22" s="118"/>
      <c r="U22" s="118"/>
      <c r="V22" s="118"/>
      <c r="W22" s="118"/>
    </row>
    <row r="23" ht="21.75" customHeight="1" spans="1:23">
      <c r="A23" s="108" t="s">
        <v>331</v>
      </c>
      <c r="B23" s="108" t="s">
        <v>332</v>
      </c>
      <c r="C23" s="108" t="s">
        <v>333</v>
      </c>
      <c r="D23" s="108" t="s">
        <v>70</v>
      </c>
      <c r="E23" s="108" t="s">
        <v>109</v>
      </c>
      <c r="F23" s="108" t="s">
        <v>110</v>
      </c>
      <c r="G23" s="108" t="s">
        <v>325</v>
      </c>
      <c r="H23" s="108" t="s">
        <v>326</v>
      </c>
      <c r="I23" s="118">
        <v>2086300</v>
      </c>
      <c r="J23" s="118">
        <v>2086300</v>
      </c>
      <c r="K23" s="118">
        <v>2086300</v>
      </c>
      <c r="L23" s="118"/>
      <c r="M23" s="118"/>
      <c r="N23" s="118"/>
      <c r="O23" s="118"/>
      <c r="P23" s="118"/>
      <c r="Q23" s="118"/>
      <c r="R23" s="118"/>
      <c r="S23" s="118"/>
      <c r="T23" s="118"/>
      <c r="U23" s="118"/>
      <c r="V23" s="118"/>
      <c r="W23" s="118"/>
    </row>
    <row r="24" ht="21.75" customHeight="1" spans="1:23">
      <c r="A24" s="108" t="s">
        <v>331</v>
      </c>
      <c r="B24" s="108" t="s">
        <v>332</v>
      </c>
      <c r="C24" s="108" t="s">
        <v>333</v>
      </c>
      <c r="D24" s="108" t="s">
        <v>70</v>
      </c>
      <c r="E24" s="108" t="s">
        <v>109</v>
      </c>
      <c r="F24" s="108" t="s">
        <v>110</v>
      </c>
      <c r="G24" s="108" t="s">
        <v>334</v>
      </c>
      <c r="H24" s="108" t="s">
        <v>335</v>
      </c>
      <c r="I24" s="118">
        <v>3127800</v>
      </c>
      <c r="J24" s="118">
        <v>3127800</v>
      </c>
      <c r="K24" s="118">
        <v>3127800</v>
      </c>
      <c r="L24" s="118"/>
      <c r="M24" s="118"/>
      <c r="N24" s="118"/>
      <c r="O24" s="118"/>
      <c r="P24" s="118"/>
      <c r="Q24" s="118"/>
      <c r="R24" s="118"/>
      <c r="S24" s="118"/>
      <c r="T24" s="118"/>
      <c r="U24" s="118"/>
      <c r="V24" s="118"/>
      <c r="W24" s="118"/>
    </row>
    <row r="25" ht="21.75" customHeight="1" spans="1:23">
      <c r="A25" s="108" t="s">
        <v>331</v>
      </c>
      <c r="B25" s="108" t="s">
        <v>336</v>
      </c>
      <c r="C25" s="108" t="s">
        <v>337</v>
      </c>
      <c r="D25" s="108" t="s">
        <v>70</v>
      </c>
      <c r="E25" s="108" t="s">
        <v>107</v>
      </c>
      <c r="F25" s="108" t="s">
        <v>108</v>
      </c>
      <c r="G25" s="108" t="s">
        <v>270</v>
      </c>
      <c r="H25" s="108" t="s">
        <v>271</v>
      </c>
      <c r="I25" s="118">
        <v>415.61</v>
      </c>
      <c r="J25" s="118">
        <v>415.61</v>
      </c>
      <c r="K25" s="118">
        <v>415.61</v>
      </c>
      <c r="L25" s="118"/>
      <c r="M25" s="118"/>
      <c r="N25" s="118"/>
      <c r="O25" s="118"/>
      <c r="P25" s="118"/>
      <c r="Q25" s="118"/>
      <c r="R25" s="118"/>
      <c r="S25" s="118"/>
      <c r="T25" s="118"/>
      <c r="U25" s="118"/>
      <c r="V25" s="118"/>
      <c r="W25" s="118"/>
    </row>
    <row r="26" ht="21.75" customHeight="1" spans="1:23">
      <c r="A26" s="108" t="s">
        <v>331</v>
      </c>
      <c r="B26" s="108" t="s">
        <v>338</v>
      </c>
      <c r="C26" s="108" t="s">
        <v>339</v>
      </c>
      <c r="D26" s="108" t="s">
        <v>70</v>
      </c>
      <c r="E26" s="108" t="s">
        <v>105</v>
      </c>
      <c r="F26" s="108" t="s">
        <v>106</v>
      </c>
      <c r="G26" s="108" t="s">
        <v>253</v>
      </c>
      <c r="H26" s="108" t="s">
        <v>254</v>
      </c>
      <c r="I26" s="118">
        <v>70000</v>
      </c>
      <c r="J26" s="118">
        <v>70000</v>
      </c>
      <c r="K26" s="118">
        <v>70000</v>
      </c>
      <c r="L26" s="118"/>
      <c r="M26" s="118"/>
      <c r="N26" s="118"/>
      <c r="O26" s="118"/>
      <c r="P26" s="118"/>
      <c r="Q26" s="118"/>
      <c r="R26" s="118"/>
      <c r="S26" s="118"/>
      <c r="T26" s="118"/>
      <c r="U26" s="118"/>
      <c r="V26" s="118"/>
      <c r="W26" s="118"/>
    </row>
    <row r="27" ht="21.75" customHeight="1" spans="1:23">
      <c r="A27" s="108" t="s">
        <v>331</v>
      </c>
      <c r="B27" s="108" t="s">
        <v>338</v>
      </c>
      <c r="C27" s="108" t="s">
        <v>339</v>
      </c>
      <c r="D27" s="108" t="s">
        <v>70</v>
      </c>
      <c r="E27" s="108" t="s">
        <v>105</v>
      </c>
      <c r="F27" s="108" t="s">
        <v>106</v>
      </c>
      <c r="G27" s="108" t="s">
        <v>340</v>
      </c>
      <c r="H27" s="108" t="s">
        <v>341</v>
      </c>
      <c r="I27" s="118">
        <v>450000</v>
      </c>
      <c r="J27" s="118">
        <v>450000</v>
      </c>
      <c r="K27" s="118">
        <v>450000</v>
      </c>
      <c r="L27" s="118"/>
      <c r="M27" s="118"/>
      <c r="N27" s="118"/>
      <c r="O27" s="118"/>
      <c r="P27" s="118"/>
      <c r="Q27" s="118"/>
      <c r="R27" s="118"/>
      <c r="S27" s="118"/>
      <c r="T27" s="118"/>
      <c r="U27" s="118"/>
      <c r="V27" s="118"/>
      <c r="W27" s="118"/>
    </row>
    <row r="28" ht="21.75" customHeight="1" spans="1:23">
      <c r="A28" s="108" t="s">
        <v>331</v>
      </c>
      <c r="B28" s="108" t="s">
        <v>342</v>
      </c>
      <c r="C28" s="108" t="s">
        <v>343</v>
      </c>
      <c r="D28" s="108" t="s">
        <v>73</v>
      </c>
      <c r="E28" s="108" t="s">
        <v>144</v>
      </c>
      <c r="F28" s="108" t="s">
        <v>143</v>
      </c>
      <c r="G28" s="108" t="s">
        <v>344</v>
      </c>
      <c r="H28" s="108" t="s">
        <v>85</v>
      </c>
      <c r="I28" s="118">
        <v>500</v>
      </c>
      <c r="J28" s="118"/>
      <c r="K28" s="118"/>
      <c r="L28" s="118"/>
      <c r="M28" s="118"/>
      <c r="N28" s="118"/>
      <c r="O28" s="118"/>
      <c r="P28" s="118"/>
      <c r="Q28" s="118"/>
      <c r="R28" s="118">
        <v>500</v>
      </c>
      <c r="S28" s="118"/>
      <c r="T28" s="118"/>
      <c r="U28" s="118"/>
      <c r="V28" s="118"/>
      <c r="W28" s="118">
        <v>500</v>
      </c>
    </row>
    <row r="29" ht="18.75" customHeight="1" spans="1:23">
      <c r="A29" s="73" t="s">
        <v>193</v>
      </c>
      <c r="B29" s="74"/>
      <c r="C29" s="74"/>
      <c r="D29" s="74"/>
      <c r="E29" s="74"/>
      <c r="F29" s="74"/>
      <c r="G29" s="74"/>
      <c r="H29" s="75"/>
      <c r="I29" s="118">
        <f>SUM(I10:I28)</f>
        <v>8485315.61</v>
      </c>
      <c r="J29" s="118">
        <f>SUM(J10:J28)</f>
        <v>8484815.61</v>
      </c>
      <c r="K29" s="118">
        <f>SUM(K10:K28)</f>
        <v>8484815.61</v>
      </c>
      <c r="L29" s="118"/>
      <c r="M29" s="118"/>
      <c r="N29" s="118"/>
      <c r="O29" s="118"/>
      <c r="P29" s="118"/>
      <c r="Q29" s="118"/>
      <c r="R29" s="118">
        <v>500</v>
      </c>
      <c r="S29" s="118"/>
      <c r="T29" s="118"/>
      <c r="U29" s="118"/>
      <c r="V29" s="118"/>
      <c r="W29" s="118">
        <v>500</v>
      </c>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2"/>
  <sheetViews>
    <sheetView showZeros="0" workbookViewId="0">
      <pane ySplit="1" topLeftCell="A2" activePane="bottomLeft" state="frozen"/>
      <selection/>
      <selection pane="bottomLeft" activeCell="B2" sqref="B2"/>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42"/>
      <c r="B1" s="42"/>
      <c r="C1" s="42"/>
      <c r="D1" s="42"/>
      <c r="E1" s="42"/>
      <c r="F1" s="42"/>
      <c r="G1" s="42"/>
      <c r="H1" s="42"/>
      <c r="I1" s="42"/>
      <c r="J1" s="42"/>
    </row>
    <row r="2" ht="18" customHeight="1" spans="10:10">
      <c r="J2" s="44" t="s">
        <v>345</v>
      </c>
    </row>
    <row r="3" ht="39.75" customHeight="1" spans="1:10">
      <c r="A3" s="104" t="str">
        <f>"2025"&amp;"年部门项目支出绩效目标表"</f>
        <v>2025年部门项目支出绩效目标表</v>
      </c>
      <c r="B3" s="45"/>
      <c r="C3" s="45"/>
      <c r="D3" s="45"/>
      <c r="E3" s="45"/>
      <c r="F3" s="105"/>
      <c r="G3" s="45"/>
      <c r="H3" s="105"/>
      <c r="I3" s="105"/>
      <c r="J3" s="45"/>
    </row>
    <row r="4" ht="17.25" customHeight="1" spans="1:1">
      <c r="A4" s="46" t="str">
        <f>"单位名称："&amp;"昆明市东川区人民政府办公室"</f>
        <v>单位名称：昆明市东川区人民政府办公室</v>
      </c>
    </row>
    <row r="5" ht="44.25" customHeight="1" spans="1:10">
      <c r="A5" s="106" t="s">
        <v>205</v>
      </c>
      <c r="B5" s="106" t="s">
        <v>346</v>
      </c>
      <c r="C5" s="106" t="s">
        <v>347</v>
      </c>
      <c r="D5" s="106" t="s">
        <v>348</v>
      </c>
      <c r="E5" s="106" t="s">
        <v>349</v>
      </c>
      <c r="F5" s="107" t="s">
        <v>350</v>
      </c>
      <c r="G5" s="106" t="s">
        <v>351</v>
      </c>
      <c r="H5" s="107" t="s">
        <v>352</v>
      </c>
      <c r="I5" s="107" t="s">
        <v>353</v>
      </c>
      <c r="J5" s="106" t="s">
        <v>354</v>
      </c>
    </row>
    <row r="6" ht="18.75" customHeight="1" spans="1:10">
      <c r="A6" s="171">
        <v>1</v>
      </c>
      <c r="B6" s="171">
        <v>2</v>
      </c>
      <c r="C6" s="171">
        <v>3</v>
      </c>
      <c r="D6" s="171">
        <v>4</v>
      </c>
      <c r="E6" s="171">
        <v>5</v>
      </c>
      <c r="F6" s="76">
        <v>6</v>
      </c>
      <c r="G6" s="171">
        <v>7</v>
      </c>
      <c r="H6" s="76">
        <v>8</v>
      </c>
      <c r="I6" s="76">
        <v>9</v>
      </c>
      <c r="J6" s="171">
        <v>10</v>
      </c>
    </row>
    <row r="7" ht="42" customHeight="1" spans="1:10">
      <c r="A7" s="70" t="s">
        <v>70</v>
      </c>
      <c r="B7" s="108"/>
      <c r="C7" s="108"/>
      <c r="D7" s="108"/>
      <c r="E7" s="94"/>
      <c r="F7" s="109"/>
      <c r="G7" s="94"/>
      <c r="H7" s="109"/>
      <c r="I7" s="109"/>
      <c r="J7" s="94"/>
    </row>
    <row r="8" ht="42" customHeight="1" spans="1:10">
      <c r="A8" s="172" t="s">
        <v>70</v>
      </c>
      <c r="B8" s="34"/>
      <c r="C8" s="34"/>
      <c r="D8" s="34"/>
      <c r="E8" s="70"/>
      <c r="F8" s="34"/>
      <c r="G8" s="70"/>
      <c r="H8" s="34"/>
      <c r="I8" s="34"/>
      <c r="J8" s="70"/>
    </row>
    <row r="9" ht="42" customHeight="1" spans="1:10">
      <c r="A9" s="173" t="s">
        <v>339</v>
      </c>
      <c r="B9" s="34" t="s">
        <v>355</v>
      </c>
      <c r="C9" s="34" t="s">
        <v>356</v>
      </c>
      <c r="D9" s="34" t="s">
        <v>357</v>
      </c>
      <c r="E9" s="70" t="s">
        <v>358</v>
      </c>
      <c r="F9" s="34" t="s">
        <v>359</v>
      </c>
      <c r="G9" s="70" t="s">
        <v>360</v>
      </c>
      <c r="H9" s="34" t="s">
        <v>361</v>
      </c>
      <c r="I9" s="34" t="s">
        <v>362</v>
      </c>
      <c r="J9" s="70" t="s">
        <v>363</v>
      </c>
    </row>
    <row r="10" ht="42" customHeight="1" spans="1:10">
      <c r="A10" s="173" t="s">
        <v>339</v>
      </c>
      <c r="B10" s="34" t="s">
        <v>355</v>
      </c>
      <c r="C10" s="34" t="s">
        <v>356</v>
      </c>
      <c r="D10" s="34" t="s">
        <v>364</v>
      </c>
      <c r="E10" s="70" t="s">
        <v>365</v>
      </c>
      <c r="F10" s="34" t="s">
        <v>359</v>
      </c>
      <c r="G10" s="70" t="s">
        <v>366</v>
      </c>
      <c r="H10" s="34"/>
      <c r="I10" s="34" t="s">
        <v>367</v>
      </c>
      <c r="J10" s="70" t="s">
        <v>368</v>
      </c>
    </row>
    <row r="11" ht="42" customHeight="1" spans="1:10">
      <c r="A11" s="173" t="s">
        <v>339</v>
      </c>
      <c r="B11" s="34" t="s">
        <v>355</v>
      </c>
      <c r="C11" s="34" t="s">
        <v>356</v>
      </c>
      <c r="D11" s="34" t="s">
        <v>369</v>
      </c>
      <c r="E11" s="70" t="s">
        <v>370</v>
      </c>
      <c r="F11" s="34" t="s">
        <v>359</v>
      </c>
      <c r="G11" s="70" t="s">
        <v>371</v>
      </c>
      <c r="H11" s="34"/>
      <c r="I11" s="34" t="s">
        <v>367</v>
      </c>
      <c r="J11" s="70" t="s">
        <v>372</v>
      </c>
    </row>
    <row r="12" ht="42" customHeight="1" spans="1:10">
      <c r="A12" s="173" t="s">
        <v>339</v>
      </c>
      <c r="B12" s="34" t="s">
        <v>355</v>
      </c>
      <c r="C12" s="34" t="s">
        <v>356</v>
      </c>
      <c r="D12" s="34" t="s">
        <v>373</v>
      </c>
      <c r="E12" s="70" t="s">
        <v>374</v>
      </c>
      <c r="F12" s="34" t="s">
        <v>359</v>
      </c>
      <c r="G12" s="70" t="s">
        <v>375</v>
      </c>
      <c r="H12" s="34" t="s">
        <v>376</v>
      </c>
      <c r="I12" s="34" t="s">
        <v>362</v>
      </c>
      <c r="J12" s="70" t="s">
        <v>377</v>
      </c>
    </row>
    <row r="13" ht="42" customHeight="1" spans="1:10">
      <c r="A13" s="173" t="s">
        <v>339</v>
      </c>
      <c r="B13" s="34" t="s">
        <v>355</v>
      </c>
      <c r="C13" s="34" t="s">
        <v>378</v>
      </c>
      <c r="D13" s="34" t="s">
        <v>379</v>
      </c>
      <c r="E13" s="70" t="s">
        <v>380</v>
      </c>
      <c r="F13" s="34" t="s">
        <v>381</v>
      </c>
      <c r="G13" s="70" t="s">
        <v>382</v>
      </c>
      <c r="H13" s="34" t="s">
        <v>383</v>
      </c>
      <c r="I13" s="34" t="s">
        <v>367</v>
      </c>
      <c r="J13" s="70" t="s">
        <v>384</v>
      </c>
    </row>
    <row r="14" ht="42" customHeight="1" spans="1:10">
      <c r="A14" s="173" t="s">
        <v>339</v>
      </c>
      <c r="B14" s="34" t="s">
        <v>355</v>
      </c>
      <c r="C14" s="34" t="s">
        <v>385</v>
      </c>
      <c r="D14" s="34" t="s">
        <v>386</v>
      </c>
      <c r="E14" s="70" t="s">
        <v>387</v>
      </c>
      <c r="F14" s="34" t="s">
        <v>381</v>
      </c>
      <c r="G14" s="70" t="s">
        <v>382</v>
      </c>
      <c r="H14" s="34" t="s">
        <v>383</v>
      </c>
      <c r="I14" s="34" t="s">
        <v>367</v>
      </c>
      <c r="J14" s="70" t="s">
        <v>388</v>
      </c>
    </row>
    <row r="15" ht="42" customHeight="1" spans="1:10">
      <c r="A15" s="173" t="s">
        <v>330</v>
      </c>
      <c r="B15" s="34" t="s">
        <v>389</v>
      </c>
      <c r="C15" s="34" t="s">
        <v>356</v>
      </c>
      <c r="D15" s="34" t="s">
        <v>357</v>
      </c>
      <c r="E15" s="70" t="s">
        <v>390</v>
      </c>
      <c r="F15" s="34" t="s">
        <v>359</v>
      </c>
      <c r="G15" s="70" t="s">
        <v>360</v>
      </c>
      <c r="H15" s="34" t="s">
        <v>391</v>
      </c>
      <c r="I15" s="34" t="s">
        <v>362</v>
      </c>
      <c r="J15" s="70" t="s">
        <v>390</v>
      </c>
    </row>
    <row r="16" ht="42" customHeight="1" spans="1:10">
      <c r="A16" s="173" t="s">
        <v>330</v>
      </c>
      <c r="B16" s="34" t="s">
        <v>389</v>
      </c>
      <c r="C16" s="34" t="s">
        <v>356</v>
      </c>
      <c r="D16" s="34" t="s">
        <v>364</v>
      </c>
      <c r="E16" s="70" t="s">
        <v>392</v>
      </c>
      <c r="F16" s="34" t="s">
        <v>359</v>
      </c>
      <c r="G16" s="70" t="s">
        <v>393</v>
      </c>
      <c r="H16" s="34"/>
      <c r="I16" s="34" t="s">
        <v>367</v>
      </c>
      <c r="J16" s="70" t="s">
        <v>394</v>
      </c>
    </row>
    <row r="17" ht="42" customHeight="1" spans="1:10">
      <c r="A17" s="173" t="s">
        <v>330</v>
      </c>
      <c r="B17" s="34" t="s">
        <v>389</v>
      </c>
      <c r="C17" s="34" t="s">
        <v>356</v>
      </c>
      <c r="D17" s="34" t="s">
        <v>369</v>
      </c>
      <c r="E17" s="70" t="s">
        <v>395</v>
      </c>
      <c r="F17" s="34" t="s">
        <v>359</v>
      </c>
      <c r="G17" s="70" t="s">
        <v>396</v>
      </c>
      <c r="H17" s="34"/>
      <c r="I17" s="34" t="s">
        <v>367</v>
      </c>
      <c r="J17" s="70" t="s">
        <v>395</v>
      </c>
    </row>
    <row r="18" ht="42" customHeight="1" spans="1:10">
      <c r="A18" s="173" t="s">
        <v>330</v>
      </c>
      <c r="B18" s="34" t="s">
        <v>389</v>
      </c>
      <c r="C18" s="34" t="s">
        <v>356</v>
      </c>
      <c r="D18" s="34" t="s">
        <v>373</v>
      </c>
      <c r="E18" s="70" t="s">
        <v>374</v>
      </c>
      <c r="F18" s="34" t="s">
        <v>359</v>
      </c>
      <c r="G18" s="70" t="s">
        <v>397</v>
      </c>
      <c r="H18" s="34" t="s">
        <v>398</v>
      </c>
      <c r="I18" s="34" t="s">
        <v>362</v>
      </c>
      <c r="J18" s="70" t="s">
        <v>399</v>
      </c>
    </row>
    <row r="19" ht="42" customHeight="1" spans="1:10">
      <c r="A19" s="173" t="s">
        <v>330</v>
      </c>
      <c r="B19" s="34" t="s">
        <v>389</v>
      </c>
      <c r="C19" s="34" t="s">
        <v>378</v>
      </c>
      <c r="D19" s="34" t="s">
        <v>400</v>
      </c>
      <c r="E19" s="70" t="s">
        <v>401</v>
      </c>
      <c r="F19" s="34" t="s">
        <v>359</v>
      </c>
      <c r="G19" s="70" t="s">
        <v>402</v>
      </c>
      <c r="H19" s="34"/>
      <c r="I19" s="34" t="s">
        <v>367</v>
      </c>
      <c r="J19" s="70" t="s">
        <v>401</v>
      </c>
    </row>
    <row r="20" ht="42" customHeight="1" spans="1:10">
      <c r="A20" s="173" t="s">
        <v>330</v>
      </c>
      <c r="B20" s="34" t="s">
        <v>389</v>
      </c>
      <c r="C20" s="34" t="s">
        <v>378</v>
      </c>
      <c r="D20" s="34" t="s">
        <v>403</v>
      </c>
      <c r="E20" s="70" t="s">
        <v>404</v>
      </c>
      <c r="F20" s="34" t="s">
        <v>381</v>
      </c>
      <c r="G20" s="70" t="s">
        <v>382</v>
      </c>
      <c r="H20" s="34" t="s">
        <v>383</v>
      </c>
      <c r="I20" s="34" t="s">
        <v>367</v>
      </c>
      <c r="J20" s="70" t="s">
        <v>404</v>
      </c>
    </row>
    <row r="21" ht="42" customHeight="1" spans="1:10">
      <c r="A21" s="173" t="s">
        <v>330</v>
      </c>
      <c r="B21" s="34" t="s">
        <v>389</v>
      </c>
      <c r="C21" s="34" t="s">
        <v>378</v>
      </c>
      <c r="D21" s="34" t="s">
        <v>379</v>
      </c>
      <c r="E21" s="70" t="s">
        <v>405</v>
      </c>
      <c r="F21" s="34" t="s">
        <v>359</v>
      </c>
      <c r="G21" s="70" t="s">
        <v>402</v>
      </c>
      <c r="H21" s="34"/>
      <c r="I21" s="34" t="s">
        <v>367</v>
      </c>
      <c r="J21" s="70" t="s">
        <v>406</v>
      </c>
    </row>
    <row r="22" ht="42" customHeight="1" spans="1:10">
      <c r="A22" s="173" t="s">
        <v>330</v>
      </c>
      <c r="B22" s="34" t="s">
        <v>389</v>
      </c>
      <c r="C22" s="34" t="s">
        <v>385</v>
      </c>
      <c r="D22" s="34" t="s">
        <v>386</v>
      </c>
      <c r="E22" s="70" t="s">
        <v>386</v>
      </c>
      <c r="F22" s="34" t="s">
        <v>381</v>
      </c>
      <c r="G22" s="70" t="s">
        <v>407</v>
      </c>
      <c r="H22" s="34" t="s">
        <v>383</v>
      </c>
      <c r="I22" s="34" t="s">
        <v>367</v>
      </c>
      <c r="J22" s="70" t="s">
        <v>386</v>
      </c>
    </row>
    <row r="23" ht="42" customHeight="1" spans="1:10">
      <c r="A23" s="173" t="s">
        <v>333</v>
      </c>
      <c r="B23" s="34" t="s">
        <v>408</v>
      </c>
      <c r="C23" s="34" t="s">
        <v>356</v>
      </c>
      <c r="D23" s="34" t="s">
        <v>357</v>
      </c>
      <c r="E23" s="70" t="s">
        <v>409</v>
      </c>
      <c r="F23" s="34" t="s">
        <v>381</v>
      </c>
      <c r="G23" s="70" t="s">
        <v>410</v>
      </c>
      <c r="H23" s="34" t="s">
        <v>411</v>
      </c>
      <c r="I23" s="34" t="s">
        <v>362</v>
      </c>
      <c r="J23" s="70" t="s">
        <v>412</v>
      </c>
    </row>
    <row r="24" ht="42" customHeight="1" spans="1:10">
      <c r="A24" s="173" t="s">
        <v>333</v>
      </c>
      <c r="B24" s="34" t="s">
        <v>408</v>
      </c>
      <c r="C24" s="34" t="s">
        <v>356</v>
      </c>
      <c r="D24" s="34" t="s">
        <v>364</v>
      </c>
      <c r="E24" s="70" t="s">
        <v>413</v>
      </c>
      <c r="F24" s="34" t="s">
        <v>359</v>
      </c>
      <c r="G24" s="70" t="s">
        <v>414</v>
      </c>
      <c r="H24" s="34"/>
      <c r="I24" s="34" t="s">
        <v>367</v>
      </c>
      <c r="J24" s="70" t="s">
        <v>415</v>
      </c>
    </row>
    <row r="25" ht="42" customHeight="1" spans="1:10">
      <c r="A25" s="173" t="s">
        <v>333</v>
      </c>
      <c r="B25" s="34" t="s">
        <v>408</v>
      </c>
      <c r="C25" s="34" t="s">
        <v>356</v>
      </c>
      <c r="D25" s="34" t="s">
        <v>369</v>
      </c>
      <c r="E25" s="70" t="s">
        <v>416</v>
      </c>
      <c r="F25" s="34" t="s">
        <v>359</v>
      </c>
      <c r="G25" s="70" t="s">
        <v>396</v>
      </c>
      <c r="H25" s="34"/>
      <c r="I25" s="34" t="s">
        <v>367</v>
      </c>
      <c r="J25" s="70" t="s">
        <v>416</v>
      </c>
    </row>
    <row r="26" ht="42" customHeight="1" spans="1:10">
      <c r="A26" s="173" t="s">
        <v>333</v>
      </c>
      <c r="B26" s="34" t="s">
        <v>408</v>
      </c>
      <c r="C26" s="34" t="s">
        <v>356</v>
      </c>
      <c r="D26" s="34" t="s">
        <v>373</v>
      </c>
      <c r="E26" s="70" t="s">
        <v>374</v>
      </c>
      <c r="F26" s="34" t="s">
        <v>359</v>
      </c>
      <c r="G26" s="70" t="s">
        <v>417</v>
      </c>
      <c r="H26" s="34" t="s">
        <v>376</v>
      </c>
      <c r="I26" s="34" t="s">
        <v>362</v>
      </c>
      <c r="J26" s="70" t="s">
        <v>418</v>
      </c>
    </row>
    <row r="27" ht="42" customHeight="1" spans="1:10">
      <c r="A27" s="173" t="s">
        <v>333</v>
      </c>
      <c r="B27" s="34" t="s">
        <v>408</v>
      </c>
      <c r="C27" s="34" t="s">
        <v>378</v>
      </c>
      <c r="D27" s="34" t="s">
        <v>403</v>
      </c>
      <c r="E27" s="70" t="s">
        <v>419</v>
      </c>
      <c r="F27" s="34" t="s">
        <v>359</v>
      </c>
      <c r="G27" s="70" t="s">
        <v>419</v>
      </c>
      <c r="H27" s="34"/>
      <c r="I27" s="34" t="s">
        <v>367</v>
      </c>
      <c r="J27" s="70" t="s">
        <v>419</v>
      </c>
    </row>
    <row r="28" ht="42" customHeight="1" spans="1:10">
      <c r="A28" s="173" t="s">
        <v>333</v>
      </c>
      <c r="B28" s="34" t="s">
        <v>408</v>
      </c>
      <c r="C28" s="34" t="s">
        <v>385</v>
      </c>
      <c r="D28" s="34" t="s">
        <v>386</v>
      </c>
      <c r="E28" s="70" t="s">
        <v>420</v>
      </c>
      <c r="F28" s="34" t="s">
        <v>359</v>
      </c>
      <c r="G28" s="70" t="s">
        <v>421</v>
      </c>
      <c r="H28" s="34"/>
      <c r="I28" s="34" t="s">
        <v>367</v>
      </c>
      <c r="J28" s="70" t="s">
        <v>420</v>
      </c>
    </row>
    <row r="29" ht="42" customHeight="1" spans="1:10">
      <c r="A29" s="173" t="s">
        <v>337</v>
      </c>
      <c r="B29" s="34" t="s">
        <v>422</v>
      </c>
      <c r="C29" s="34" t="s">
        <v>356</v>
      </c>
      <c r="D29" s="34" t="s">
        <v>357</v>
      </c>
      <c r="E29" s="70" t="s">
        <v>423</v>
      </c>
      <c r="F29" s="34" t="s">
        <v>359</v>
      </c>
      <c r="G29" s="70" t="s">
        <v>360</v>
      </c>
      <c r="H29" s="34" t="s">
        <v>424</v>
      </c>
      <c r="I29" s="34" t="s">
        <v>362</v>
      </c>
      <c r="J29" s="70" t="s">
        <v>425</v>
      </c>
    </row>
    <row r="30" ht="42" customHeight="1" spans="1:10">
      <c r="A30" s="173" t="s">
        <v>337</v>
      </c>
      <c r="B30" s="34" t="s">
        <v>422</v>
      </c>
      <c r="C30" s="34" t="s">
        <v>356</v>
      </c>
      <c r="D30" s="34" t="s">
        <v>357</v>
      </c>
      <c r="E30" s="70" t="s">
        <v>426</v>
      </c>
      <c r="F30" s="34" t="s">
        <v>359</v>
      </c>
      <c r="G30" s="70" t="s">
        <v>360</v>
      </c>
      <c r="H30" s="34" t="s">
        <v>424</v>
      </c>
      <c r="I30" s="34" t="s">
        <v>362</v>
      </c>
      <c r="J30" s="70" t="s">
        <v>427</v>
      </c>
    </row>
    <row r="31" ht="42" customHeight="1" spans="1:10">
      <c r="A31" s="173" t="s">
        <v>337</v>
      </c>
      <c r="B31" s="34" t="s">
        <v>422</v>
      </c>
      <c r="C31" s="34" t="s">
        <v>356</v>
      </c>
      <c r="D31" s="34" t="s">
        <v>369</v>
      </c>
      <c r="E31" s="70" t="s">
        <v>428</v>
      </c>
      <c r="F31" s="34" t="s">
        <v>359</v>
      </c>
      <c r="G31" s="70" t="s">
        <v>407</v>
      </c>
      <c r="H31" s="34" t="s">
        <v>383</v>
      </c>
      <c r="I31" s="34" t="s">
        <v>367</v>
      </c>
      <c r="J31" s="70" t="s">
        <v>428</v>
      </c>
    </row>
    <row r="32" ht="42" customHeight="1" spans="1:10">
      <c r="A32" s="173" t="s">
        <v>337</v>
      </c>
      <c r="B32" s="34" t="s">
        <v>422</v>
      </c>
      <c r="C32" s="34" t="s">
        <v>356</v>
      </c>
      <c r="D32" s="34" t="s">
        <v>373</v>
      </c>
      <c r="E32" s="70" t="s">
        <v>374</v>
      </c>
      <c r="F32" s="34" t="s">
        <v>381</v>
      </c>
      <c r="G32" s="70" t="s">
        <v>429</v>
      </c>
      <c r="H32" s="34" t="s">
        <v>398</v>
      </c>
      <c r="I32" s="34" t="s">
        <v>362</v>
      </c>
      <c r="J32" s="70" t="s">
        <v>271</v>
      </c>
    </row>
    <row r="33" ht="42" customHeight="1" spans="1:10">
      <c r="A33" s="173" t="s">
        <v>337</v>
      </c>
      <c r="B33" s="34" t="s">
        <v>422</v>
      </c>
      <c r="C33" s="34" t="s">
        <v>378</v>
      </c>
      <c r="D33" s="34" t="s">
        <v>403</v>
      </c>
      <c r="E33" s="70" t="s">
        <v>430</v>
      </c>
      <c r="F33" s="34" t="s">
        <v>359</v>
      </c>
      <c r="G33" s="70" t="s">
        <v>431</v>
      </c>
      <c r="H33" s="34" t="s">
        <v>383</v>
      </c>
      <c r="I33" s="34" t="s">
        <v>367</v>
      </c>
      <c r="J33" s="70" t="s">
        <v>430</v>
      </c>
    </row>
    <row r="34" ht="42" customHeight="1" spans="1:10">
      <c r="A34" s="173" t="s">
        <v>337</v>
      </c>
      <c r="B34" s="34" t="s">
        <v>422</v>
      </c>
      <c r="C34" s="34" t="s">
        <v>385</v>
      </c>
      <c r="D34" s="34" t="s">
        <v>386</v>
      </c>
      <c r="E34" s="70" t="s">
        <v>432</v>
      </c>
      <c r="F34" s="34" t="s">
        <v>359</v>
      </c>
      <c r="G34" s="70" t="s">
        <v>407</v>
      </c>
      <c r="H34" s="34" t="s">
        <v>383</v>
      </c>
      <c r="I34" s="34" t="s">
        <v>367</v>
      </c>
      <c r="J34" s="70" t="s">
        <v>432</v>
      </c>
    </row>
    <row r="35" ht="42" customHeight="1" spans="1:10">
      <c r="A35" s="173" t="s">
        <v>324</v>
      </c>
      <c r="B35" s="34" t="s">
        <v>433</v>
      </c>
      <c r="C35" s="34" t="s">
        <v>356</v>
      </c>
      <c r="D35" s="34" t="s">
        <v>357</v>
      </c>
      <c r="E35" s="70" t="s">
        <v>434</v>
      </c>
      <c r="F35" s="34" t="s">
        <v>359</v>
      </c>
      <c r="G35" s="70" t="s">
        <v>435</v>
      </c>
      <c r="H35" s="34" t="s">
        <v>411</v>
      </c>
      <c r="I35" s="34" t="s">
        <v>362</v>
      </c>
      <c r="J35" s="70" t="s">
        <v>436</v>
      </c>
    </row>
    <row r="36" ht="42" customHeight="1" spans="1:10">
      <c r="A36" s="173" t="s">
        <v>324</v>
      </c>
      <c r="B36" s="34" t="s">
        <v>433</v>
      </c>
      <c r="C36" s="34" t="s">
        <v>356</v>
      </c>
      <c r="D36" s="34" t="s">
        <v>364</v>
      </c>
      <c r="E36" s="70" t="s">
        <v>437</v>
      </c>
      <c r="F36" s="34" t="s">
        <v>359</v>
      </c>
      <c r="G36" s="70" t="s">
        <v>438</v>
      </c>
      <c r="H36" s="34" t="s">
        <v>383</v>
      </c>
      <c r="I36" s="34" t="s">
        <v>362</v>
      </c>
      <c r="J36" s="70" t="s">
        <v>437</v>
      </c>
    </row>
    <row r="37" ht="42" customHeight="1" spans="1:10">
      <c r="A37" s="173" t="s">
        <v>324</v>
      </c>
      <c r="B37" s="34" t="s">
        <v>433</v>
      </c>
      <c r="C37" s="34" t="s">
        <v>356</v>
      </c>
      <c r="D37" s="34" t="s">
        <v>369</v>
      </c>
      <c r="E37" s="70" t="s">
        <v>439</v>
      </c>
      <c r="F37" s="34" t="s">
        <v>381</v>
      </c>
      <c r="G37" s="70" t="s">
        <v>382</v>
      </c>
      <c r="H37" s="34" t="s">
        <v>383</v>
      </c>
      <c r="I37" s="34" t="s">
        <v>367</v>
      </c>
      <c r="J37" s="70" t="s">
        <v>439</v>
      </c>
    </row>
    <row r="38" ht="42" customHeight="1" spans="1:10">
      <c r="A38" s="173" t="s">
        <v>324</v>
      </c>
      <c r="B38" s="34" t="s">
        <v>433</v>
      </c>
      <c r="C38" s="34" t="s">
        <v>356</v>
      </c>
      <c r="D38" s="34" t="s">
        <v>373</v>
      </c>
      <c r="E38" s="70" t="s">
        <v>374</v>
      </c>
      <c r="F38" s="34" t="s">
        <v>359</v>
      </c>
      <c r="G38" s="70" t="s">
        <v>440</v>
      </c>
      <c r="H38" s="34" t="s">
        <v>398</v>
      </c>
      <c r="I38" s="34" t="s">
        <v>362</v>
      </c>
      <c r="J38" s="70" t="s">
        <v>441</v>
      </c>
    </row>
    <row r="39" ht="42" customHeight="1" spans="1:10">
      <c r="A39" s="173" t="s">
        <v>324</v>
      </c>
      <c r="B39" s="34" t="s">
        <v>433</v>
      </c>
      <c r="C39" s="34" t="s">
        <v>378</v>
      </c>
      <c r="D39" s="34" t="s">
        <v>403</v>
      </c>
      <c r="E39" s="70" t="s">
        <v>442</v>
      </c>
      <c r="F39" s="34" t="s">
        <v>381</v>
      </c>
      <c r="G39" s="70" t="s">
        <v>382</v>
      </c>
      <c r="H39" s="34" t="s">
        <v>383</v>
      </c>
      <c r="I39" s="34" t="s">
        <v>367</v>
      </c>
      <c r="J39" s="70" t="s">
        <v>442</v>
      </c>
    </row>
    <row r="40" ht="42" customHeight="1" spans="1:10">
      <c r="A40" s="173" t="s">
        <v>324</v>
      </c>
      <c r="B40" s="34" t="s">
        <v>433</v>
      </c>
      <c r="C40" s="34" t="s">
        <v>378</v>
      </c>
      <c r="D40" s="34" t="s">
        <v>379</v>
      </c>
      <c r="E40" s="70" t="s">
        <v>401</v>
      </c>
      <c r="F40" s="34" t="s">
        <v>359</v>
      </c>
      <c r="G40" s="70" t="s">
        <v>402</v>
      </c>
      <c r="H40" s="34"/>
      <c r="I40" s="34" t="s">
        <v>367</v>
      </c>
      <c r="J40" s="70" t="s">
        <v>401</v>
      </c>
    </row>
    <row r="41" ht="42" customHeight="1" spans="1:10">
      <c r="A41" s="173" t="s">
        <v>324</v>
      </c>
      <c r="B41" s="34" t="s">
        <v>433</v>
      </c>
      <c r="C41" s="34" t="s">
        <v>385</v>
      </c>
      <c r="D41" s="34" t="s">
        <v>386</v>
      </c>
      <c r="E41" s="70" t="s">
        <v>443</v>
      </c>
      <c r="F41" s="34" t="s">
        <v>381</v>
      </c>
      <c r="G41" s="70" t="s">
        <v>382</v>
      </c>
      <c r="H41" s="34" t="s">
        <v>383</v>
      </c>
      <c r="I41" s="34" t="s">
        <v>367</v>
      </c>
      <c r="J41" s="70" t="s">
        <v>443</v>
      </c>
    </row>
    <row r="42" ht="42" customHeight="1" spans="1:10">
      <c r="A42" s="173" t="s">
        <v>315</v>
      </c>
      <c r="B42" s="34" t="s">
        <v>444</v>
      </c>
      <c r="C42" s="34" t="s">
        <v>356</v>
      </c>
      <c r="D42" s="34" t="s">
        <v>357</v>
      </c>
      <c r="E42" s="70" t="s">
        <v>445</v>
      </c>
      <c r="F42" s="34" t="s">
        <v>359</v>
      </c>
      <c r="G42" s="70" t="s">
        <v>89</v>
      </c>
      <c r="H42" s="34" t="s">
        <v>446</v>
      </c>
      <c r="I42" s="34" t="s">
        <v>362</v>
      </c>
      <c r="J42" s="70" t="s">
        <v>445</v>
      </c>
    </row>
    <row r="43" ht="42" customHeight="1" spans="1:10">
      <c r="A43" s="173" t="s">
        <v>315</v>
      </c>
      <c r="B43" s="34" t="s">
        <v>444</v>
      </c>
      <c r="C43" s="34" t="s">
        <v>378</v>
      </c>
      <c r="D43" s="34" t="s">
        <v>379</v>
      </c>
      <c r="E43" s="70" t="s">
        <v>447</v>
      </c>
      <c r="F43" s="34" t="s">
        <v>381</v>
      </c>
      <c r="G43" s="70" t="s">
        <v>382</v>
      </c>
      <c r="H43" s="34" t="s">
        <v>383</v>
      </c>
      <c r="I43" s="34" t="s">
        <v>362</v>
      </c>
      <c r="J43" s="70" t="s">
        <v>448</v>
      </c>
    </row>
    <row r="44" ht="42" customHeight="1" spans="1:10">
      <c r="A44" s="173" t="s">
        <v>315</v>
      </c>
      <c r="B44" s="34" t="s">
        <v>444</v>
      </c>
      <c r="C44" s="34" t="s">
        <v>385</v>
      </c>
      <c r="D44" s="34" t="s">
        <v>386</v>
      </c>
      <c r="E44" s="70" t="s">
        <v>449</v>
      </c>
      <c r="F44" s="34" t="s">
        <v>381</v>
      </c>
      <c r="G44" s="70" t="s">
        <v>407</v>
      </c>
      <c r="H44" s="34" t="s">
        <v>383</v>
      </c>
      <c r="I44" s="34" t="s">
        <v>362</v>
      </c>
      <c r="J44" s="70" t="s">
        <v>449</v>
      </c>
    </row>
    <row r="45" ht="42" customHeight="1" spans="1:10">
      <c r="A45" s="173" t="s">
        <v>328</v>
      </c>
      <c r="B45" s="34" t="s">
        <v>450</v>
      </c>
      <c r="C45" s="34" t="s">
        <v>356</v>
      </c>
      <c r="D45" s="34" t="s">
        <v>357</v>
      </c>
      <c r="E45" s="70" t="s">
        <v>451</v>
      </c>
      <c r="F45" s="34" t="s">
        <v>359</v>
      </c>
      <c r="G45" s="70" t="s">
        <v>360</v>
      </c>
      <c r="H45" s="34" t="s">
        <v>391</v>
      </c>
      <c r="I45" s="34" t="s">
        <v>362</v>
      </c>
      <c r="J45" s="70" t="s">
        <v>451</v>
      </c>
    </row>
    <row r="46" ht="42" customHeight="1" spans="1:10">
      <c r="A46" s="173" t="s">
        <v>328</v>
      </c>
      <c r="B46" s="34" t="s">
        <v>450</v>
      </c>
      <c r="C46" s="34" t="s">
        <v>356</v>
      </c>
      <c r="D46" s="34" t="s">
        <v>357</v>
      </c>
      <c r="E46" s="70" t="s">
        <v>452</v>
      </c>
      <c r="F46" s="34" t="s">
        <v>359</v>
      </c>
      <c r="G46" s="70" t="s">
        <v>360</v>
      </c>
      <c r="H46" s="34" t="s">
        <v>453</v>
      </c>
      <c r="I46" s="34" t="s">
        <v>362</v>
      </c>
      <c r="J46" s="70" t="s">
        <v>452</v>
      </c>
    </row>
    <row r="47" ht="42" customHeight="1" spans="1:10">
      <c r="A47" s="173" t="s">
        <v>328</v>
      </c>
      <c r="B47" s="34" t="s">
        <v>450</v>
      </c>
      <c r="C47" s="34" t="s">
        <v>356</v>
      </c>
      <c r="D47" s="34" t="s">
        <v>369</v>
      </c>
      <c r="E47" s="70" t="s">
        <v>454</v>
      </c>
      <c r="F47" s="34" t="s">
        <v>359</v>
      </c>
      <c r="G47" s="70" t="s">
        <v>455</v>
      </c>
      <c r="H47" s="34"/>
      <c r="I47" s="34" t="s">
        <v>367</v>
      </c>
      <c r="J47" s="70" t="s">
        <v>456</v>
      </c>
    </row>
    <row r="48" ht="42" customHeight="1" spans="1:10">
      <c r="A48" s="173" t="s">
        <v>328</v>
      </c>
      <c r="B48" s="34" t="s">
        <v>450</v>
      </c>
      <c r="C48" s="34" t="s">
        <v>356</v>
      </c>
      <c r="D48" s="34" t="s">
        <v>373</v>
      </c>
      <c r="E48" s="70" t="s">
        <v>374</v>
      </c>
      <c r="F48" s="34" t="s">
        <v>359</v>
      </c>
      <c r="G48" s="70" t="s">
        <v>457</v>
      </c>
      <c r="H48" s="34" t="s">
        <v>376</v>
      </c>
      <c r="I48" s="34" t="s">
        <v>362</v>
      </c>
      <c r="J48" s="70" t="s">
        <v>441</v>
      </c>
    </row>
    <row r="49" ht="42" customHeight="1" spans="1:10">
      <c r="A49" s="173" t="s">
        <v>328</v>
      </c>
      <c r="B49" s="34" t="s">
        <v>450</v>
      </c>
      <c r="C49" s="34" t="s">
        <v>378</v>
      </c>
      <c r="D49" s="34" t="s">
        <v>403</v>
      </c>
      <c r="E49" s="70" t="s">
        <v>458</v>
      </c>
      <c r="F49" s="34" t="s">
        <v>381</v>
      </c>
      <c r="G49" s="70" t="s">
        <v>382</v>
      </c>
      <c r="H49" s="34" t="s">
        <v>383</v>
      </c>
      <c r="I49" s="34" t="s">
        <v>367</v>
      </c>
      <c r="J49" s="70" t="s">
        <v>458</v>
      </c>
    </row>
    <row r="50" ht="42" customHeight="1" spans="1:10">
      <c r="A50" s="173" t="s">
        <v>328</v>
      </c>
      <c r="B50" s="34" t="s">
        <v>450</v>
      </c>
      <c r="C50" s="34" t="s">
        <v>378</v>
      </c>
      <c r="D50" s="34" t="s">
        <v>379</v>
      </c>
      <c r="E50" s="70" t="s">
        <v>401</v>
      </c>
      <c r="F50" s="34" t="s">
        <v>359</v>
      </c>
      <c r="G50" s="70" t="s">
        <v>402</v>
      </c>
      <c r="H50" s="34"/>
      <c r="I50" s="34" t="s">
        <v>367</v>
      </c>
      <c r="J50" s="70" t="s">
        <v>401</v>
      </c>
    </row>
    <row r="51" ht="42" customHeight="1" spans="1:10">
      <c r="A51" s="173" t="s">
        <v>328</v>
      </c>
      <c r="B51" s="34" t="s">
        <v>450</v>
      </c>
      <c r="C51" s="34" t="s">
        <v>385</v>
      </c>
      <c r="D51" s="34" t="s">
        <v>386</v>
      </c>
      <c r="E51" s="70" t="s">
        <v>459</v>
      </c>
      <c r="F51" s="34" t="s">
        <v>381</v>
      </c>
      <c r="G51" s="70" t="s">
        <v>382</v>
      </c>
      <c r="H51" s="34" t="s">
        <v>383</v>
      </c>
      <c r="I51" s="34" t="s">
        <v>367</v>
      </c>
      <c r="J51" s="70" t="s">
        <v>459</v>
      </c>
    </row>
    <row r="52" ht="42" customHeight="1" spans="1:10">
      <c r="A52" s="173" t="s">
        <v>318</v>
      </c>
      <c r="B52" s="34" t="s">
        <v>460</v>
      </c>
      <c r="C52" s="34" t="s">
        <v>356</v>
      </c>
      <c r="D52" s="34" t="s">
        <v>357</v>
      </c>
      <c r="E52" s="70" t="s">
        <v>461</v>
      </c>
      <c r="F52" s="34" t="s">
        <v>462</v>
      </c>
      <c r="G52" s="70" t="s">
        <v>463</v>
      </c>
      <c r="H52" s="34" t="s">
        <v>464</v>
      </c>
      <c r="I52" s="34" t="s">
        <v>362</v>
      </c>
      <c r="J52" s="70" t="s">
        <v>465</v>
      </c>
    </row>
    <row r="53" ht="42" customHeight="1" spans="1:10">
      <c r="A53" s="173" t="s">
        <v>318</v>
      </c>
      <c r="B53" s="34" t="s">
        <v>460</v>
      </c>
      <c r="C53" s="34" t="s">
        <v>356</v>
      </c>
      <c r="D53" s="34" t="s">
        <v>357</v>
      </c>
      <c r="E53" s="70" t="s">
        <v>466</v>
      </c>
      <c r="F53" s="34" t="s">
        <v>462</v>
      </c>
      <c r="G53" s="70" t="s">
        <v>467</v>
      </c>
      <c r="H53" s="34" t="s">
        <v>468</v>
      </c>
      <c r="I53" s="34" t="s">
        <v>362</v>
      </c>
      <c r="J53" s="70" t="s">
        <v>469</v>
      </c>
    </row>
    <row r="54" ht="42" customHeight="1" spans="1:10">
      <c r="A54" s="173" t="s">
        <v>318</v>
      </c>
      <c r="B54" s="34" t="s">
        <v>460</v>
      </c>
      <c r="C54" s="34" t="s">
        <v>356</v>
      </c>
      <c r="D54" s="34" t="s">
        <v>357</v>
      </c>
      <c r="E54" s="70" t="s">
        <v>470</v>
      </c>
      <c r="F54" s="34" t="s">
        <v>462</v>
      </c>
      <c r="G54" s="70" t="s">
        <v>95</v>
      </c>
      <c r="H54" s="34" t="s">
        <v>471</v>
      </c>
      <c r="I54" s="34" t="s">
        <v>362</v>
      </c>
      <c r="J54" s="70" t="s">
        <v>472</v>
      </c>
    </row>
    <row r="55" ht="42" customHeight="1" spans="1:10">
      <c r="A55" s="173" t="s">
        <v>318</v>
      </c>
      <c r="B55" s="34" t="s">
        <v>460</v>
      </c>
      <c r="C55" s="34" t="s">
        <v>356</v>
      </c>
      <c r="D55" s="34" t="s">
        <v>357</v>
      </c>
      <c r="E55" s="70" t="s">
        <v>473</v>
      </c>
      <c r="F55" s="34" t="s">
        <v>462</v>
      </c>
      <c r="G55" s="70" t="s">
        <v>95</v>
      </c>
      <c r="H55" s="34" t="s">
        <v>471</v>
      </c>
      <c r="I55" s="34" t="s">
        <v>362</v>
      </c>
      <c r="J55" s="70" t="s">
        <v>474</v>
      </c>
    </row>
    <row r="56" ht="42" customHeight="1" spans="1:10">
      <c r="A56" s="173" t="s">
        <v>318</v>
      </c>
      <c r="B56" s="34" t="s">
        <v>460</v>
      </c>
      <c r="C56" s="34" t="s">
        <v>356</v>
      </c>
      <c r="D56" s="34" t="s">
        <v>357</v>
      </c>
      <c r="E56" s="70" t="s">
        <v>475</v>
      </c>
      <c r="F56" s="34" t="s">
        <v>359</v>
      </c>
      <c r="G56" s="70" t="s">
        <v>476</v>
      </c>
      <c r="H56" s="34" t="s">
        <v>477</v>
      </c>
      <c r="I56" s="34" t="s">
        <v>362</v>
      </c>
      <c r="J56" s="70" t="s">
        <v>478</v>
      </c>
    </row>
    <row r="57" ht="42" customHeight="1" spans="1:10">
      <c r="A57" s="173" t="s">
        <v>318</v>
      </c>
      <c r="B57" s="34" t="s">
        <v>460</v>
      </c>
      <c r="C57" s="34" t="s">
        <v>356</v>
      </c>
      <c r="D57" s="34" t="s">
        <v>357</v>
      </c>
      <c r="E57" s="70" t="s">
        <v>479</v>
      </c>
      <c r="F57" s="34" t="s">
        <v>381</v>
      </c>
      <c r="G57" s="70" t="s">
        <v>480</v>
      </c>
      <c r="H57" s="34" t="s">
        <v>481</v>
      </c>
      <c r="I57" s="34" t="s">
        <v>362</v>
      </c>
      <c r="J57" s="70" t="s">
        <v>482</v>
      </c>
    </row>
    <row r="58" ht="42" customHeight="1" spans="1:10">
      <c r="A58" s="173" t="s">
        <v>318</v>
      </c>
      <c r="B58" s="34" t="s">
        <v>460</v>
      </c>
      <c r="C58" s="34" t="s">
        <v>356</v>
      </c>
      <c r="D58" s="34" t="s">
        <v>364</v>
      </c>
      <c r="E58" s="70" t="s">
        <v>483</v>
      </c>
      <c r="F58" s="34" t="s">
        <v>359</v>
      </c>
      <c r="G58" s="70" t="s">
        <v>438</v>
      </c>
      <c r="H58" s="34" t="s">
        <v>383</v>
      </c>
      <c r="I58" s="34" t="s">
        <v>362</v>
      </c>
      <c r="J58" s="70" t="s">
        <v>484</v>
      </c>
    </row>
    <row r="59" ht="42" customHeight="1" spans="1:10">
      <c r="A59" s="173" t="s">
        <v>318</v>
      </c>
      <c r="B59" s="34" t="s">
        <v>460</v>
      </c>
      <c r="C59" s="34" t="s">
        <v>356</v>
      </c>
      <c r="D59" s="34" t="s">
        <v>364</v>
      </c>
      <c r="E59" s="70" t="s">
        <v>485</v>
      </c>
      <c r="F59" s="34" t="s">
        <v>359</v>
      </c>
      <c r="G59" s="70" t="s">
        <v>438</v>
      </c>
      <c r="H59" s="34" t="s">
        <v>383</v>
      </c>
      <c r="I59" s="34" t="s">
        <v>362</v>
      </c>
      <c r="J59" s="70" t="s">
        <v>486</v>
      </c>
    </row>
    <row r="60" ht="42" customHeight="1" spans="1:10">
      <c r="A60" s="173" t="s">
        <v>318</v>
      </c>
      <c r="B60" s="34" t="s">
        <v>460</v>
      </c>
      <c r="C60" s="34" t="s">
        <v>356</v>
      </c>
      <c r="D60" s="34" t="s">
        <v>364</v>
      </c>
      <c r="E60" s="70" t="s">
        <v>487</v>
      </c>
      <c r="F60" s="34" t="s">
        <v>381</v>
      </c>
      <c r="G60" s="70" t="s">
        <v>488</v>
      </c>
      <c r="H60" s="34" t="s">
        <v>383</v>
      </c>
      <c r="I60" s="34" t="s">
        <v>362</v>
      </c>
      <c r="J60" s="70" t="s">
        <v>489</v>
      </c>
    </row>
    <row r="61" ht="42" customHeight="1" spans="1:10">
      <c r="A61" s="173" t="s">
        <v>318</v>
      </c>
      <c r="B61" s="34" t="s">
        <v>460</v>
      </c>
      <c r="C61" s="34" t="s">
        <v>356</v>
      </c>
      <c r="D61" s="34" t="s">
        <v>364</v>
      </c>
      <c r="E61" s="70" t="s">
        <v>490</v>
      </c>
      <c r="F61" s="34" t="s">
        <v>359</v>
      </c>
      <c r="G61" s="70" t="s">
        <v>438</v>
      </c>
      <c r="H61" s="34" t="s">
        <v>383</v>
      </c>
      <c r="I61" s="34" t="s">
        <v>362</v>
      </c>
      <c r="J61" s="70" t="s">
        <v>491</v>
      </c>
    </row>
    <row r="62" ht="42" customHeight="1" spans="1:10">
      <c r="A62" s="173" t="s">
        <v>318</v>
      </c>
      <c r="B62" s="34" t="s">
        <v>460</v>
      </c>
      <c r="C62" s="34" t="s">
        <v>356</v>
      </c>
      <c r="D62" s="34" t="s">
        <v>364</v>
      </c>
      <c r="E62" s="70" t="s">
        <v>492</v>
      </c>
      <c r="F62" s="34" t="s">
        <v>359</v>
      </c>
      <c r="G62" s="70" t="s">
        <v>438</v>
      </c>
      <c r="H62" s="34" t="s">
        <v>383</v>
      </c>
      <c r="I62" s="34" t="s">
        <v>362</v>
      </c>
      <c r="J62" s="70" t="s">
        <v>493</v>
      </c>
    </row>
    <row r="63" ht="42" customHeight="1" spans="1:10">
      <c r="A63" s="173" t="s">
        <v>318</v>
      </c>
      <c r="B63" s="34" t="s">
        <v>460</v>
      </c>
      <c r="C63" s="34" t="s">
        <v>356</v>
      </c>
      <c r="D63" s="34" t="s">
        <v>369</v>
      </c>
      <c r="E63" s="70" t="s">
        <v>494</v>
      </c>
      <c r="F63" s="34" t="s">
        <v>359</v>
      </c>
      <c r="G63" s="70" t="s">
        <v>495</v>
      </c>
      <c r="H63" s="34" t="s">
        <v>496</v>
      </c>
      <c r="I63" s="34" t="s">
        <v>362</v>
      </c>
      <c r="J63" s="70" t="s">
        <v>497</v>
      </c>
    </row>
    <row r="64" ht="42" customHeight="1" spans="1:10">
      <c r="A64" s="173" t="s">
        <v>318</v>
      </c>
      <c r="B64" s="34" t="s">
        <v>460</v>
      </c>
      <c r="C64" s="34" t="s">
        <v>356</v>
      </c>
      <c r="D64" s="34" t="s">
        <v>373</v>
      </c>
      <c r="E64" s="70" t="s">
        <v>374</v>
      </c>
      <c r="F64" s="34" t="s">
        <v>359</v>
      </c>
      <c r="G64" s="70" t="s">
        <v>498</v>
      </c>
      <c r="H64" s="34" t="s">
        <v>376</v>
      </c>
      <c r="I64" s="34" t="s">
        <v>362</v>
      </c>
      <c r="J64" s="70" t="s">
        <v>499</v>
      </c>
    </row>
    <row r="65" ht="42" customHeight="1" spans="1:10">
      <c r="A65" s="173" t="s">
        <v>318</v>
      </c>
      <c r="B65" s="34" t="s">
        <v>460</v>
      </c>
      <c r="C65" s="34" t="s">
        <v>378</v>
      </c>
      <c r="D65" s="34" t="s">
        <v>403</v>
      </c>
      <c r="E65" s="70" t="s">
        <v>500</v>
      </c>
      <c r="F65" s="34" t="s">
        <v>359</v>
      </c>
      <c r="G65" s="70" t="s">
        <v>402</v>
      </c>
      <c r="H65" s="34" t="s">
        <v>501</v>
      </c>
      <c r="I65" s="34" t="s">
        <v>367</v>
      </c>
      <c r="J65" s="70" t="s">
        <v>502</v>
      </c>
    </row>
    <row r="66" ht="42" customHeight="1" spans="1:10">
      <c r="A66" s="173" t="s">
        <v>318</v>
      </c>
      <c r="B66" s="34" t="s">
        <v>460</v>
      </c>
      <c r="C66" s="34" t="s">
        <v>385</v>
      </c>
      <c r="D66" s="34" t="s">
        <v>386</v>
      </c>
      <c r="E66" s="70" t="s">
        <v>503</v>
      </c>
      <c r="F66" s="34" t="s">
        <v>381</v>
      </c>
      <c r="G66" s="70" t="s">
        <v>407</v>
      </c>
      <c r="H66" s="34" t="s">
        <v>383</v>
      </c>
      <c r="I66" s="34" t="s">
        <v>362</v>
      </c>
      <c r="J66" s="70" t="s">
        <v>504</v>
      </c>
    </row>
    <row r="67" ht="42" customHeight="1" spans="1:10">
      <c r="A67" s="173" t="s">
        <v>318</v>
      </c>
      <c r="B67" s="34" t="s">
        <v>460</v>
      </c>
      <c r="C67" s="34" t="s">
        <v>385</v>
      </c>
      <c r="D67" s="34" t="s">
        <v>386</v>
      </c>
      <c r="E67" s="70" t="s">
        <v>505</v>
      </c>
      <c r="F67" s="34" t="s">
        <v>381</v>
      </c>
      <c r="G67" s="70" t="s">
        <v>407</v>
      </c>
      <c r="H67" s="34" t="s">
        <v>383</v>
      </c>
      <c r="I67" s="34" t="s">
        <v>362</v>
      </c>
      <c r="J67" s="70" t="s">
        <v>504</v>
      </c>
    </row>
    <row r="68" ht="42" customHeight="1" spans="1:10">
      <c r="A68" s="173" t="s">
        <v>343</v>
      </c>
      <c r="B68" s="34" t="s">
        <v>506</v>
      </c>
      <c r="C68" s="34" t="s">
        <v>356</v>
      </c>
      <c r="D68" s="34" t="s">
        <v>357</v>
      </c>
      <c r="E68" s="70" t="s">
        <v>507</v>
      </c>
      <c r="F68" s="34" t="s">
        <v>359</v>
      </c>
      <c r="G68" s="70" t="s">
        <v>508</v>
      </c>
      <c r="H68" s="34" t="s">
        <v>398</v>
      </c>
      <c r="I68" s="34" t="s">
        <v>362</v>
      </c>
      <c r="J68" s="70" t="s">
        <v>509</v>
      </c>
    </row>
    <row r="69" ht="42" customHeight="1" spans="1:10">
      <c r="A69" s="173"/>
      <c r="B69" s="34"/>
      <c r="C69" s="34" t="s">
        <v>356</v>
      </c>
      <c r="D69" s="34" t="s">
        <v>364</v>
      </c>
      <c r="E69" s="70" t="s">
        <v>510</v>
      </c>
      <c r="F69" s="34" t="s">
        <v>381</v>
      </c>
      <c r="G69" s="70" t="s">
        <v>438</v>
      </c>
      <c r="H69" s="34" t="s">
        <v>383</v>
      </c>
      <c r="I69" s="34" t="s">
        <v>362</v>
      </c>
      <c r="J69" s="70" t="s">
        <v>511</v>
      </c>
    </row>
    <row r="70" ht="42" customHeight="1" spans="1:10">
      <c r="A70" s="173"/>
      <c r="B70" s="34"/>
      <c r="C70" s="34" t="s">
        <v>356</v>
      </c>
      <c r="D70" s="34" t="s">
        <v>369</v>
      </c>
      <c r="E70" s="70" t="s">
        <v>512</v>
      </c>
      <c r="F70" s="34" t="s">
        <v>359</v>
      </c>
      <c r="G70" s="70" t="s">
        <v>360</v>
      </c>
      <c r="H70" s="34" t="s">
        <v>501</v>
      </c>
      <c r="I70" s="34" t="s">
        <v>367</v>
      </c>
      <c r="J70" s="70" t="s">
        <v>513</v>
      </c>
    </row>
    <row r="71" ht="42" customHeight="1" spans="1:10">
      <c r="A71" s="173"/>
      <c r="B71" s="34"/>
      <c r="C71" s="34" t="s">
        <v>378</v>
      </c>
      <c r="D71" s="34" t="s">
        <v>403</v>
      </c>
      <c r="E71" s="70" t="s">
        <v>514</v>
      </c>
      <c r="F71" s="34" t="s">
        <v>381</v>
      </c>
      <c r="G71" s="70" t="s">
        <v>382</v>
      </c>
      <c r="H71" s="34" t="s">
        <v>383</v>
      </c>
      <c r="I71" s="34" t="s">
        <v>367</v>
      </c>
      <c r="J71" s="70" t="s">
        <v>514</v>
      </c>
    </row>
    <row r="72" ht="42" customHeight="1" spans="1:10">
      <c r="A72" s="173"/>
      <c r="B72" s="34"/>
      <c r="C72" s="34" t="s">
        <v>385</v>
      </c>
      <c r="D72" s="34" t="s">
        <v>386</v>
      </c>
      <c r="E72" s="70" t="s">
        <v>386</v>
      </c>
      <c r="F72" s="34" t="s">
        <v>381</v>
      </c>
      <c r="G72" s="70" t="s">
        <v>382</v>
      </c>
      <c r="H72" s="34" t="s">
        <v>383</v>
      </c>
      <c r="I72" s="34" t="s">
        <v>367</v>
      </c>
      <c r="J72" s="70" t="s">
        <v>515</v>
      </c>
    </row>
  </sheetData>
  <mergeCells count="20">
    <mergeCell ref="A3:J3"/>
    <mergeCell ref="A4:H4"/>
    <mergeCell ref="A9:A14"/>
    <mergeCell ref="A15:A22"/>
    <mergeCell ref="A23:A28"/>
    <mergeCell ref="A29:A34"/>
    <mergeCell ref="A35:A41"/>
    <mergeCell ref="A42:A44"/>
    <mergeCell ref="A45:A51"/>
    <mergeCell ref="A52:A67"/>
    <mergeCell ref="A68:A72"/>
    <mergeCell ref="B9:B14"/>
    <mergeCell ref="B15:B22"/>
    <mergeCell ref="B23:B28"/>
    <mergeCell ref="B29:B34"/>
    <mergeCell ref="B35:B41"/>
    <mergeCell ref="B42:B44"/>
    <mergeCell ref="B45:B51"/>
    <mergeCell ref="B52:B67"/>
    <mergeCell ref="B68:B7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3" sqref="C13"/>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42"/>
      <c r="B1" s="42"/>
      <c r="C1" s="42"/>
      <c r="D1" s="42"/>
      <c r="E1" s="42"/>
      <c r="F1" s="42"/>
    </row>
    <row r="2" ht="12" customHeight="1" spans="1:6">
      <c r="A2" s="157">
        <v>1</v>
      </c>
      <c r="B2" s="158">
        <v>0</v>
      </c>
      <c r="C2" s="157">
        <v>1</v>
      </c>
      <c r="D2" s="159"/>
      <c r="E2" s="159"/>
      <c r="F2" s="156" t="s">
        <v>516</v>
      </c>
    </row>
    <row r="3" ht="42" customHeight="1" spans="1:6">
      <c r="A3" s="160" t="str">
        <f>"2025"&amp;"年部门政府性基金预算支出预算表"</f>
        <v>2025年部门政府性基金预算支出预算表</v>
      </c>
      <c r="B3" s="160" t="s">
        <v>517</v>
      </c>
      <c r="C3" s="161"/>
      <c r="D3" s="162"/>
      <c r="E3" s="162"/>
      <c r="F3" s="162"/>
    </row>
    <row r="4" ht="13.5" customHeight="1" spans="1:6">
      <c r="A4" s="46" t="str">
        <f>"单位名称："&amp;"昆明市东川区人民政府办公室"</f>
        <v>单位名称：昆明市东川区人民政府办公室</v>
      </c>
      <c r="B4" s="46" t="s">
        <v>518</v>
      </c>
      <c r="C4" s="157"/>
      <c r="D4" s="159"/>
      <c r="E4" s="159"/>
      <c r="F4" s="156" t="s">
        <v>1</v>
      </c>
    </row>
    <row r="5" ht="19.5" customHeight="1" spans="1:6">
      <c r="A5" s="163" t="s">
        <v>203</v>
      </c>
      <c r="B5" s="164" t="s">
        <v>76</v>
      </c>
      <c r="C5" s="163" t="s">
        <v>77</v>
      </c>
      <c r="D5" s="52" t="s">
        <v>519</v>
      </c>
      <c r="E5" s="53"/>
      <c r="F5" s="54"/>
    </row>
    <row r="6" ht="18.75" customHeight="1" spans="1:6">
      <c r="A6" s="165"/>
      <c r="B6" s="166"/>
      <c r="C6" s="165"/>
      <c r="D6" s="57" t="s">
        <v>55</v>
      </c>
      <c r="E6" s="52" t="s">
        <v>79</v>
      </c>
      <c r="F6" s="57" t="s">
        <v>80</v>
      </c>
    </row>
    <row r="7" ht="18.75" customHeight="1" spans="1:6">
      <c r="A7" s="107">
        <v>1</v>
      </c>
      <c r="B7" s="167" t="s">
        <v>87</v>
      </c>
      <c r="C7" s="107">
        <v>3</v>
      </c>
      <c r="D7" s="168">
        <v>4</v>
      </c>
      <c r="E7" s="168">
        <v>5</v>
      </c>
      <c r="F7" s="168">
        <v>6</v>
      </c>
    </row>
    <row r="8" ht="21" customHeight="1" spans="1:6">
      <c r="A8" s="34"/>
      <c r="B8" s="34"/>
      <c r="C8" s="34"/>
      <c r="D8" s="118"/>
      <c r="E8" s="118"/>
      <c r="F8" s="118"/>
    </row>
    <row r="9" ht="21" customHeight="1" spans="1:6">
      <c r="A9" s="34"/>
      <c r="B9" s="34"/>
      <c r="C9" s="34"/>
      <c r="D9" s="118"/>
      <c r="E9" s="118"/>
      <c r="F9" s="118"/>
    </row>
    <row r="10" ht="18.75" customHeight="1" spans="1:6">
      <c r="A10" s="169" t="s">
        <v>193</v>
      </c>
      <c r="B10" s="169" t="s">
        <v>193</v>
      </c>
      <c r="C10" s="170" t="s">
        <v>193</v>
      </c>
      <c r="D10" s="118"/>
      <c r="E10" s="118"/>
      <c r="F10" s="118"/>
    </row>
    <row r="11" customHeight="1" spans="1:1">
      <c r="A11" t="s">
        <v>520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8"/>
  <sheetViews>
    <sheetView showZeros="0" workbookViewId="0">
      <pane ySplit="1" topLeftCell="A17" activePane="bottomLeft" state="frozen"/>
      <selection/>
      <selection pane="bottomLeft" activeCell="C33" sqref="C33"/>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42"/>
      <c r="B1" s="42"/>
      <c r="C1" s="42"/>
      <c r="D1" s="42"/>
      <c r="E1" s="42"/>
      <c r="F1" s="42"/>
      <c r="G1" s="42"/>
      <c r="H1" s="42"/>
      <c r="I1" s="42"/>
      <c r="J1" s="42"/>
      <c r="K1" s="42"/>
      <c r="L1" s="42"/>
      <c r="M1" s="42"/>
      <c r="N1" s="42"/>
      <c r="O1" s="42"/>
      <c r="P1" s="42"/>
      <c r="Q1" s="42"/>
      <c r="R1" s="42"/>
      <c r="S1" s="42"/>
    </row>
    <row r="2" ht="15.75" customHeight="1" spans="2:19">
      <c r="B2" s="121"/>
      <c r="C2" s="121"/>
      <c r="R2" s="44"/>
      <c r="S2" s="44" t="s">
        <v>521</v>
      </c>
    </row>
    <row r="3" ht="41.25" customHeight="1" spans="1:19">
      <c r="A3" s="111" t="str">
        <f>"2025"&amp;"年部门政府采购预算表"</f>
        <v>2025年部门政府采购预算表</v>
      </c>
      <c r="B3" s="105"/>
      <c r="C3" s="105"/>
      <c r="D3" s="45"/>
      <c r="E3" s="45"/>
      <c r="F3" s="45"/>
      <c r="G3" s="45"/>
      <c r="H3" s="45"/>
      <c r="I3" s="45"/>
      <c r="J3" s="45"/>
      <c r="K3" s="45"/>
      <c r="L3" s="45"/>
      <c r="M3" s="105"/>
      <c r="N3" s="45"/>
      <c r="O3" s="45"/>
      <c r="P3" s="105"/>
      <c r="Q3" s="45"/>
      <c r="R3" s="105"/>
      <c r="S3" s="105"/>
    </row>
    <row r="4" ht="18.75" customHeight="1" spans="1:19">
      <c r="A4" s="149" t="str">
        <f>"单位名称："&amp;"昆明市东川区人民政府办公室"</f>
        <v>单位名称：昆明市东川区人民政府办公室</v>
      </c>
      <c r="B4" s="123"/>
      <c r="C4" s="123"/>
      <c r="D4" s="48"/>
      <c r="E4" s="48"/>
      <c r="F4" s="48"/>
      <c r="G4" s="48"/>
      <c r="H4" s="48"/>
      <c r="I4" s="48"/>
      <c r="J4" s="48"/>
      <c r="K4" s="48"/>
      <c r="L4" s="48"/>
      <c r="R4" s="49"/>
      <c r="S4" s="156" t="s">
        <v>1</v>
      </c>
    </row>
    <row r="5" ht="15.75" customHeight="1" spans="1:19">
      <c r="A5" s="51" t="s">
        <v>202</v>
      </c>
      <c r="B5" s="124" t="s">
        <v>203</v>
      </c>
      <c r="C5" s="124" t="s">
        <v>522</v>
      </c>
      <c r="D5" s="125" t="s">
        <v>523</v>
      </c>
      <c r="E5" s="125" t="s">
        <v>524</v>
      </c>
      <c r="F5" s="125" t="s">
        <v>525</v>
      </c>
      <c r="G5" s="125" t="s">
        <v>526</v>
      </c>
      <c r="H5" s="125" t="s">
        <v>527</v>
      </c>
      <c r="I5" s="138" t="s">
        <v>210</v>
      </c>
      <c r="J5" s="138"/>
      <c r="K5" s="138"/>
      <c r="L5" s="138"/>
      <c r="M5" s="139"/>
      <c r="N5" s="138"/>
      <c r="O5" s="138"/>
      <c r="P5" s="146"/>
      <c r="Q5" s="138"/>
      <c r="R5" s="139"/>
      <c r="S5" s="119"/>
    </row>
    <row r="6" ht="17.25" customHeight="1" spans="1:19">
      <c r="A6" s="56"/>
      <c r="B6" s="126"/>
      <c r="C6" s="126"/>
      <c r="D6" s="127"/>
      <c r="E6" s="127"/>
      <c r="F6" s="127"/>
      <c r="G6" s="127"/>
      <c r="H6" s="127"/>
      <c r="I6" s="127" t="s">
        <v>55</v>
      </c>
      <c r="J6" s="127" t="s">
        <v>58</v>
      </c>
      <c r="K6" s="127" t="s">
        <v>528</v>
      </c>
      <c r="L6" s="127" t="s">
        <v>529</v>
      </c>
      <c r="M6" s="140" t="s">
        <v>530</v>
      </c>
      <c r="N6" s="141" t="s">
        <v>531</v>
      </c>
      <c r="O6" s="141"/>
      <c r="P6" s="147"/>
      <c r="Q6" s="141"/>
      <c r="R6" s="148"/>
      <c r="S6" s="128"/>
    </row>
    <row r="7" ht="54" customHeight="1" spans="1:19">
      <c r="A7" s="59"/>
      <c r="B7" s="128"/>
      <c r="C7" s="128"/>
      <c r="D7" s="129"/>
      <c r="E7" s="129"/>
      <c r="F7" s="129"/>
      <c r="G7" s="129"/>
      <c r="H7" s="129"/>
      <c r="I7" s="129"/>
      <c r="J7" s="129" t="s">
        <v>57</v>
      </c>
      <c r="K7" s="129"/>
      <c r="L7" s="129"/>
      <c r="M7" s="142"/>
      <c r="N7" s="129" t="s">
        <v>57</v>
      </c>
      <c r="O7" s="129" t="s">
        <v>64</v>
      </c>
      <c r="P7" s="128" t="s">
        <v>65</v>
      </c>
      <c r="Q7" s="129" t="s">
        <v>66</v>
      </c>
      <c r="R7" s="142" t="s">
        <v>67</v>
      </c>
      <c r="S7" s="128" t="s">
        <v>68</v>
      </c>
    </row>
    <row r="8" ht="18" customHeight="1" spans="1:19">
      <c r="A8" s="150">
        <v>1</v>
      </c>
      <c r="B8" s="150" t="s">
        <v>87</v>
      </c>
      <c r="C8" s="151">
        <v>3</v>
      </c>
      <c r="D8" s="151">
        <v>4</v>
      </c>
      <c r="E8" s="150">
        <v>5</v>
      </c>
      <c r="F8" s="150">
        <v>6</v>
      </c>
      <c r="G8" s="150">
        <v>7</v>
      </c>
      <c r="H8" s="150">
        <v>8</v>
      </c>
      <c r="I8" s="150">
        <v>9</v>
      </c>
      <c r="J8" s="150">
        <v>10</v>
      </c>
      <c r="K8" s="150">
        <v>11</v>
      </c>
      <c r="L8" s="150">
        <v>12</v>
      </c>
      <c r="M8" s="150">
        <v>13</v>
      </c>
      <c r="N8" s="150">
        <v>14</v>
      </c>
      <c r="O8" s="150">
        <v>15</v>
      </c>
      <c r="P8" s="150">
        <v>16</v>
      </c>
      <c r="Q8" s="150">
        <v>17</v>
      </c>
      <c r="R8" s="150">
        <v>18</v>
      </c>
      <c r="S8" s="150">
        <v>19</v>
      </c>
    </row>
    <row r="9" ht="21" customHeight="1" spans="1:19">
      <c r="A9" s="130" t="s">
        <v>70</v>
      </c>
      <c r="B9" s="131" t="s">
        <v>70</v>
      </c>
      <c r="C9" s="131" t="s">
        <v>252</v>
      </c>
      <c r="D9" s="132" t="s">
        <v>532</v>
      </c>
      <c r="E9" s="132" t="s">
        <v>533</v>
      </c>
      <c r="F9" s="132" t="s">
        <v>398</v>
      </c>
      <c r="G9" s="152">
        <v>1</v>
      </c>
      <c r="H9" s="118">
        <v>220000</v>
      </c>
      <c r="I9" s="118">
        <v>220000</v>
      </c>
      <c r="J9" s="118">
        <v>220000</v>
      </c>
      <c r="K9" s="118"/>
      <c r="L9" s="118"/>
      <c r="M9" s="118"/>
      <c r="N9" s="118"/>
      <c r="O9" s="118"/>
      <c r="P9" s="118"/>
      <c r="Q9" s="118"/>
      <c r="R9" s="118"/>
      <c r="S9" s="118"/>
    </row>
    <row r="10" ht="21" customHeight="1" spans="1:19">
      <c r="A10" s="130" t="s">
        <v>70</v>
      </c>
      <c r="B10" s="131" t="s">
        <v>70</v>
      </c>
      <c r="C10" s="131" t="s">
        <v>252</v>
      </c>
      <c r="D10" s="132" t="s">
        <v>534</v>
      </c>
      <c r="E10" s="132" t="s">
        <v>535</v>
      </c>
      <c r="F10" s="132" t="s">
        <v>398</v>
      </c>
      <c r="G10" s="152">
        <v>1</v>
      </c>
      <c r="H10" s="118">
        <v>160000</v>
      </c>
      <c r="I10" s="118">
        <v>160000</v>
      </c>
      <c r="J10" s="118">
        <v>160000</v>
      </c>
      <c r="K10" s="118"/>
      <c r="L10" s="118"/>
      <c r="M10" s="118"/>
      <c r="N10" s="118"/>
      <c r="O10" s="118"/>
      <c r="P10" s="118"/>
      <c r="Q10" s="118"/>
      <c r="R10" s="118"/>
      <c r="S10" s="118"/>
    </row>
    <row r="11" ht="21" customHeight="1" spans="1:19">
      <c r="A11" s="130" t="s">
        <v>70</v>
      </c>
      <c r="B11" s="131" t="s">
        <v>70</v>
      </c>
      <c r="C11" s="131" t="s">
        <v>252</v>
      </c>
      <c r="D11" s="132" t="s">
        <v>536</v>
      </c>
      <c r="E11" s="132" t="s">
        <v>537</v>
      </c>
      <c r="F11" s="132" t="s">
        <v>398</v>
      </c>
      <c r="G11" s="152">
        <v>1</v>
      </c>
      <c r="H11" s="118">
        <v>70000</v>
      </c>
      <c r="I11" s="118">
        <v>70000</v>
      </c>
      <c r="J11" s="118">
        <v>70000</v>
      </c>
      <c r="K11" s="118"/>
      <c r="L11" s="118"/>
      <c r="M11" s="118"/>
      <c r="N11" s="118"/>
      <c r="O11" s="118"/>
      <c r="P11" s="118"/>
      <c r="Q11" s="118"/>
      <c r="R11" s="118"/>
      <c r="S11" s="118"/>
    </row>
    <row r="12" ht="21" customHeight="1" spans="1:19">
      <c r="A12" s="130" t="s">
        <v>70</v>
      </c>
      <c r="B12" s="131" t="s">
        <v>70</v>
      </c>
      <c r="C12" s="131" t="s">
        <v>318</v>
      </c>
      <c r="D12" s="132" t="s">
        <v>538</v>
      </c>
      <c r="E12" s="132" t="s">
        <v>539</v>
      </c>
      <c r="F12" s="132" t="s">
        <v>540</v>
      </c>
      <c r="G12" s="152">
        <v>3</v>
      </c>
      <c r="H12" s="118">
        <v>6000</v>
      </c>
      <c r="I12" s="118">
        <v>6000</v>
      </c>
      <c r="J12" s="118">
        <v>6000</v>
      </c>
      <c r="K12" s="118"/>
      <c r="L12" s="118"/>
      <c r="M12" s="118"/>
      <c r="N12" s="118"/>
      <c r="O12" s="118"/>
      <c r="P12" s="118"/>
      <c r="Q12" s="118"/>
      <c r="R12" s="118"/>
      <c r="S12" s="118"/>
    </row>
    <row r="13" ht="21" customHeight="1" spans="1:19">
      <c r="A13" s="130" t="s">
        <v>70</v>
      </c>
      <c r="B13" s="131" t="s">
        <v>70</v>
      </c>
      <c r="C13" s="131" t="s">
        <v>318</v>
      </c>
      <c r="D13" s="132" t="s">
        <v>538</v>
      </c>
      <c r="E13" s="132" t="s">
        <v>541</v>
      </c>
      <c r="F13" s="132" t="s">
        <v>540</v>
      </c>
      <c r="G13" s="152">
        <v>7</v>
      </c>
      <c r="H13" s="118">
        <v>8400</v>
      </c>
      <c r="I13" s="118">
        <v>8400</v>
      </c>
      <c r="J13" s="118">
        <v>8400</v>
      </c>
      <c r="K13" s="118"/>
      <c r="L13" s="118"/>
      <c r="M13" s="118"/>
      <c r="N13" s="118"/>
      <c r="O13" s="118"/>
      <c r="P13" s="118"/>
      <c r="Q13" s="118"/>
      <c r="R13" s="118"/>
      <c r="S13" s="118"/>
    </row>
    <row r="14" ht="21" customHeight="1" spans="1:19">
      <c r="A14" s="130" t="s">
        <v>70</v>
      </c>
      <c r="B14" s="131" t="s">
        <v>70</v>
      </c>
      <c r="C14" s="131" t="s">
        <v>318</v>
      </c>
      <c r="D14" s="132" t="s">
        <v>534</v>
      </c>
      <c r="E14" s="132" t="s">
        <v>535</v>
      </c>
      <c r="F14" s="132" t="s">
        <v>398</v>
      </c>
      <c r="G14" s="152">
        <v>1</v>
      </c>
      <c r="H14" s="118">
        <v>300000</v>
      </c>
      <c r="I14" s="118">
        <v>300000</v>
      </c>
      <c r="J14" s="118">
        <v>300000</v>
      </c>
      <c r="K14" s="118"/>
      <c r="L14" s="118"/>
      <c r="M14" s="118"/>
      <c r="N14" s="118"/>
      <c r="O14" s="118"/>
      <c r="P14" s="118"/>
      <c r="Q14" s="118"/>
      <c r="R14" s="118"/>
      <c r="S14" s="118"/>
    </row>
    <row r="15" ht="21" customHeight="1" spans="1:19">
      <c r="A15" s="130" t="s">
        <v>70</v>
      </c>
      <c r="B15" s="131" t="s">
        <v>70</v>
      </c>
      <c r="C15" s="131" t="s">
        <v>318</v>
      </c>
      <c r="D15" s="132" t="s">
        <v>538</v>
      </c>
      <c r="E15" s="132" t="s">
        <v>542</v>
      </c>
      <c r="F15" s="132" t="s">
        <v>398</v>
      </c>
      <c r="G15" s="152">
        <v>1</v>
      </c>
      <c r="H15" s="118">
        <v>40000</v>
      </c>
      <c r="I15" s="118">
        <v>40000</v>
      </c>
      <c r="J15" s="118">
        <v>40000</v>
      </c>
      <c r="K15" s="118"/>
      <c r="L15" s="118"/>
      <c r="M15" s="118"/>
      <c r="N15" s="118"/>
      <c r="O15" s="118"/>
      <c r="P15" s="118"/>
      <c r="Q15" s="118"/>
      <c r="R15" s="118"/>
      <c r="S15" s="118"/>
    </row>
    <row r="16" ht="21" customHeight="1" spans="1:19">
      <c r="A16" s="130" t="s">
        <v>70</v>
      </c>
      <c r="B16" s="131" t="s">
        <v>70</v>
      </c>
      <c r="C16" s="131" t="s">
        <v>318</v>
      </c>
      <c r="D16" s="132" t="s">
        <v>538</v>
      </c>
      <c r="E16" s="132" t="s">
        <v>543</v>
      </c>
      <c r="F16" s="132" t="s">
        <v>544</v>
      </c>
      <c r="G16" s="152">
        <v>3</v>
      </c>
      <c r="H16" s="118">
        <v>7500</v>
      </c>
      <c r="I16" s="118">
        <v>7500</v>
      </c>
      <c r="J16" s="118">
        <v>7500</v>
      </c>
      <c r="K16" s="118"/>
      <c r="L16" s="118"/>
      <c r="M16" s="118"/>
      <c r="N16" s="118"/>
      <c r="O16" s="118"/>
      <c r="P16" s="118"/>
      <c r="Q16" s="118"/>
      <c r="R16" s="118"/>
      <c r="S16" s="118"/>
    </row>
    <row r="17" ht="21" customHeight="1" spans="1:19">
      <c r="A17" s="130" t="s">
        <v>70</v>
      </c>
      <c r="B17" s="131" t="s">
        <v>70</v>
      </c>
      <c r="C17" s="131" t="s">
        <v>318</v>
      </c>
      <c r="D17" s="132" t="s">
        <v>320</v>
      </c>
      <c r="E17" s="132" t="s">
        <v>545</v>
      </c>
      <c r="F17" s="132" t="s">
        <v>398</v>
      </c>
      <c r="G17" s="152">
        <v>1</v>
      </c>
      <c r="H17" s="118">
        <v>25000</v>
      </c>
      <c r="I17" s="118">
        <v>25000</v>
      </c>
      <c r="J17" s="118">
        <v>25000</v>
      </c>
      <c r="K17" s="118"/>
      <c r="L17" s="118"/>
      <c r="M17" s="118"/>
      <c r="N17" s="118"/>
      <c r="O17" s="118"/>
      <c r="P17" s="118"/>
      <c r="Q17" s="118"/>
      <c r="R17" s="118"/>
      <c r="S17" s="118"/>
    </row>
    <row r="18" ht="21" customHeight="1" spans="1:19">
      <c r="A18" s="130" t="s">
        <v>70</v>
      </c>
      <c r="B18" s="131" t="s">
        <v>70</v>
      </c>
      <c r="C18" s="131" t="s">
        <v>318</v>
      </c>
      <c r="D18" s="132" t="s">
        <v>538</v>
      </c>
      <c r="E18" s="132" t="s">
        <v>546</v>
      </c>
      <c r="F18" s="132" t="s">
        <v>547</v>
      </c>
      <c r="G18" s="152">
        <v>4</v>
      </c>
      <c r="H18" s="118">
        <v>2000</v>
      </c>
      <c r="I18" s="118">
        <v>2000</v>
      </c>
      <c r="J18" s="118">
        <v>2000</v>
      </c>
      <c r="K18" s="118"/>
      <c r="L18" s="118"/>
      <c r="M18" s="118"/>
      <c r="N18" s="118"/>
      <c r="O18" s="118"/>
      <c r="P18" s="118"/>
      <c r="Q18" s="118"/>
      <c r="R18" s="118"/>
      <c r="S18" s="118"/>
    </row>
    <row r="19" ht="21" customHeight="1" spans="1:19">
      <c r="A19" s="130" t="s">
        <v>70</v>
      </c>
      <c r="B19" s="131" t="s">
        <v>70</v>
      </c>
      <c r="C19" s="131" t="s">
        <v>324</v>
      </c>
      <c r="D19" s="132" t="s">
        <v>548</v>
      </c>
      <c r="E19" s="132" t="s">
        <v>549</v>
      </c>
      <c r="F19" s="132" t="s">
        <v>398</v>
      </c>
      <c r="G19" s="152">
        <v>1</v>
      </c>
      <c r="H19" s="118">
        <v>198000</v>
      </c>
      <c r="I19" s="118">
        <v>198000</v>
      </c>
      <c r="J19" s="118">
        <v>198000</v>
      </c>
      <c r="K19" s="118"/>
      <c r="L19" s="118"/>
      <c r="M19" s="118"/>
      <c r="N19" s="118"/>
      <c r="O19" s="118"/>
      <c r="P19" s="118"/>
      <c r="Q19" s="118"/>
      <c r="R19" s="118"/>
      <c r="S19" s="118"/>
    </row>
    <row r="20" ht="21" customHeight="1" spans="1:19">
      <c r="A20" s="130" t="s">
        <v>70</v>
      </c>
      <c r="B20" s="131" t="s">
        <v>70</v>
      </c>
      <c r="C20" s="131" t="s">
        <v>333</v>
      </c>
      <c r="D20" s="132" t="s">
        <v>550</v>
      </c>
      <c r="E20" s="132" t="s">
        <v>551</v>
      </c>
      <c r="F20" s="132" t="s">
        <v>398</v>
      </c>
      <c r="G20" s="152">
        <v>1</v>
      </c>
      <c r="H20" s="118"/>
      <c r="I20" s="118">
        <v>2000000</v>
      </c>
      <c r="J20" s="118">
        <v>2000000</v>
      </c>
      <c r="K20" s="118"/>
      <c r="L20" s="118"/>
      <c r="M20" s="118"/>
      <c r="N20" s="118"/>
      <c r="O20" s="118"/>
      <c r="P20" s="118"/>
      <c r="Q20" s="118"/>
      <c r="R20" s="118"/>
      <c r="S20" s="118"/>
    </row>
    <row r="21" ht="21" customHeight="1" spans="1:19">
      <c r="A21" s="130" t="s">
        <v>70</v>
      </c>
      <c r="B21" s="131" t="s">
        <v>70</v>
      </c>
      <c r="C21" s="131" t="s">
        <v>333</v>
      </c>
      <c r="D21" s="132" t="s">
        <v>552</v>
      </c>
      <c r="E21" s="132" t="s">
        <v>549</v>
      </c>
      <c r="F21" s="132" t="s">
        <v>398</v>
      </c>
      <c r="G21" s="152">
        <v>1</v>
      </c>
      <c r="H21" s="118">
        <v>2086300</v>
      </c>
      <c r="I21" s="118">
        <v>2086300</v>
      </c>
      <c r="J21" s="118">
        <v>2086300</v>
      </c>
      <c r="K21" s="118"/>
      <c r="L21" s="118"/>
      <c r="M21" s="118"/>
      <c r="N21" s="118"/>
      <c r="O21" s="118"/>
      <c r="P21" s="118"/>
      <c r="Q21" s="118"/>
      <c r="R21" s="118"/>
      <c r="S21" s="118"/>
    </row>
    <row r="22" ht="21" customHeight="1" spans="1:19">
      <c r="A22" s="130" t="s">
        <v>70</v>
      </c>
      <c r="B22" s="131" t="s">
        <v>73</v>
      </c>
      <c r="C22" s="131" t="s">
        <v>269</v>
      </c>
      <c r="D22" s="132" t="s">
        <v>553</v>
      </c>
      <c r="E22" s="132" t="s">
        <v>553</v>
      </c>
      <c r="F22" s="132" t="s">
        <v>398</v>
      </c>
      <c r="G22" s="152">
        <v>1</v>
      </c>
      <c r="H22" s="118">
        <v>7000</v>
      </c>
      <c r="I22" s="118">
        <v>7000</v>
      </c>
      <c r="J22" s="118">
        <v>7000</v>
      </c>
      <c r="K22" s="118"/>
      <c r="L22" s="118"/>
      <c r="M22" s="118"/>
      <c r="N22" s="118"/>
      <c r="O22" s="118"/>
      <c r="P22" s="118"/>
      <c r="Q22" s="118"/>
      <c r="R22" s="118"/>
      <c r="S22" s="118"/>
    </row>
    <row r="23" ht="21" customHeight="1" spans="1:19">
      <c r="A23" s="130" t="s">
        <v>70</v>
      </c>
      <c r="B23" s="131" t="s">
        <v>73</v>
      </c>
      <c r="C23" s="131" t="s">
        <v>269</v>
      </c>
      <c r="D23" s="132" t="s">
        <v>554</v>
      </c>
      <c r="E23" s="132" t="s">
        <v>554</v>
      </c>
      <c r="F23" s="132" t="s">
        <v>398</v>
      </c>
      <c r="G23" s="152">
        <v>2</v>
      </c>
      <c r="H23" s="118">
        <v>5000</v>
      </c>
      <c r="I23" s="118">
        <v>5000</v>
      </c>
      <c r="J23" s="118">
        <v>5000</v>
      </c>
      <c r="K23" s="118"/>
      <c r="L23" s="118"/>
      <c r="M23" s="118"/>
      <c r="N23" s="118"/>
      <c r="O23" s="118"/>
      <c r="P23" s="118"/>
      <c r="Q23" s="118"/>
      <c r="R23" s="118"/>
      <c r="S23" s="118"/>
    </row>
    <row r="24" ht="21" customHeight="1" spans="1:19">
      <c r="A24" s="130" t="s">
        <v>70</v>
      </c>
      <c r="B24" s="131" t="s">
        <v>73</v>
      </c>
      <c r="C24" s="131" t="s">
        <v>269</v>
      </c>
      <c r="D24" s="132" t="s">
        <v>555</v>
      </c>
      <c r="E24" s="132" t="s">
        <v>555</v>
      </c>
      <c r="F24" s="132" t="s">
        <v>398</v>
      </c>
      <c r="G24" s="152">
        <v>15</v>
      </c>
      <c r="H24" s="118">
        <v>2520</v>
      </c>
      <c r="I24" s="118">
        <v>2520</v>
      </c>
      <c r="J24" s="118">
        <v>2520</v>
      </c>
      <c r="K24" s="118"/>
      <c r="L24" s="118"/>
      <c r="M24" s="118"/>
      <c r="N24" s="118"/>
      <c r="O24" s="118"/>
      <c r="P24" s="118"/>
      <c r="Q24" s="118"/>
      <c r="R24" s="118"/>
      <c r="S24" s="118"/>
    </row>
    <row r="25" ht="21" customHeight="1" spans="1:19">
      <c r="A25" s="130" t="s">
        <v>70</v>
      </c>
      <c r="B25" s="131" t="s">
        <v>73</v>
      </c>
      <c r="C25" s="131" t="s">
        <v>269</v>
      </c>
      <c r="D25" s="132" t="s">
        <v>556</v>
      </c>
      <c r="E25" s="132" t="s">
        <v>556</v>
      </c>
      <c r="F25" s="132" t="s">
        <v>398</v>
      </c>
      <c r="G25" s="152">
        <v>1</v>
      </c>
      <c r="H25" s="118">
        <v>5000</v>
      </c>
      <c r="I25" s="118">
        <v>5000</v>
      </c>
      <c r="J25" s="118">
        <v>5000</v>
      </c>
      <c r="K25" s="118"/>
      <c r="L25" s="118"/>
      <c r="M25" s="118"/>
      <c r="N25" s="118"/>
      <c r="O25" s="118"/>
      <c r="P25" s="118"/>
      <c r="Q25" s="118"/>
      <c r="R25" s="118"/>
      <c r="S25" s="118"/>
    </row>
    <row r="26" ht="21" customHeight="1" spans="1:19">
      <c r="A26" s="130" t="s">
        <v>70</v>
      </c>
      <c r="B26" s="131" t="s">
        <v>73</v>
      </c>
      <c r="C26" s="131" t="s">
        <v>269</v>
      </c>
      <c r="D26" s="132" t="s">
        <v>556</v>
      </c>
      <c r="E26" s="132" t="s">
        <v>556</v>
      </c>
      <c r="F26" s="132" t="s">
        <v>398</v>
      </c>
      <c r="G26" s="152">
        <v>1</v>
      </c>
      <c r="H26" s="118">
        <v>5000</v>
      </c>
      <c r="I26" s="118">
        <v>5000</v>
      </c>
      <c r="J26" s="118">
        <v>5000</v>
      </c>
      <c r="K26" s="118"/>
      <c r="L26" s="118"/>
      <c r="M26" s="118"/>
      <c r="N26" s="118"/>
      <c r="O26" s="118"/>
      <c r="P26" s="118"/>
      <c r="Q26" s="118"/>
      <c r="R26" s="118"/>
      <c r="S26" s="118"/>
    </row>
    <row r="27" ht="21" customHeight="1" spans="1:19">
      <c r="A27" s="133" t="s">
        <v>193</v>
      </c>
      <c r="B27" s="134"/>
      <c r="C27" s="134"/>
      <c r="D27" s="135"/>
      <c r="E27" s="135"/>
      <c r="F27" s="135"/>
      <c r="G27" s="153"/>
      <c r="H27" s="118">
        <f>SUM(H9:H26)</f>
        <v>3147720</v>
      </c>
      <c r="I27" s="118">
        <f>SUM(I9:I26)</f>
        <v>5147720</v>
      </c>
      <c r="J27" s="118">
        <f>SUM(J9:J26)</f>
        <v>5147720</v>
      </c>
      <c r="K27" s="118"/>
      <c r="L27" s="118"/>
      <c r="M27" s="118"/>
      <c r="N27" s="118"/>
      <c r="O27" s="118"/>
      <c r="P27" s="118"/>
      <c r="Q27" s="118"/>
      <c r="R27" s="118"/>
      <c r="S27" s="118"/>
    </row>
    <row r="28" ht="21" customHeight="1" spans="1:19">
      <c r="A28" s="149" t="s">
        <v>557</v>
      </c>
      <c r="B28" s="46"/>
      <c r="C28" s="46"/>
      <c r="D28" s="149"/>
      <c r="E28" s="149"/>
      <c r="F28" s="149"/>
      <c r="G28" s="154"/>
      <c r="H28" s="155"/>
      <c r="I28" s="155"/>
      <c r="J28" s="155"/>
      <c r="K28" s="155"/>
      <c r="L28" s="155"/>
      <c r="M28" s="155"/>
      <c r="N28" s="155"/>
      <c r="O28" s="155"/>
      <c r="P28" s="155"/>
      <c r="Q28" s="155"/>
      <c r="R28" s="155"/>
      <c r="S28" s="155"/>
    </row>
  </sheetData>
  <mergeCells count="19">
    <mergeCell ref="A3:S3"/>
    <mergeCell ref="A4:H4"/>
    <mergeCell ref="I5:S5"/>
    <mergeCell ref="N6:S6"/>
    <mergeCell ref="A27:G27"/>
    <mergeCell ref="A28:S2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42"/>
      <c r="B1" s="42"/>
      <c r="C1" s="42"/>
      <c r="D1" s="42"/>
      <c r="E1" s="42"/>
      <c r="F1" s="42"/>
      <c r="G1" s="42"/>
      <c r="H1" s="42"/>
      <c r="I1" s="42"/>
      <c r="J1" s="42"/>
      <c r="K1" s="42"/>
      <c r="L1" s="42"/>
      <c r="M1" s="42"/>
      <c r="N1" s="42"/>
      <c r="O1" s="42"/>
      <c r="P1" s="42"/>
      <c r="Q1" s="42"/>
      <c r="R1" s="42"/>
      <c r="S1" s="42"/>
      <c r="T1" s="42"/>
    </row>
    <row r="2" ht="16.5" customHeight="1" spans="1:20">
      <c r="A2" s="115"/>
      <c r="B2" s="121"/>
      <c r="C2" s="121"/>
      <c r="D2" s="121"/>
      <c r="E2" s="121"/>
      <c r="F2" s="121"/>
      <c r="G2" s="121"/>
      <c r="H2" s="115"/>
      <c r="I2" s="115"/>
      <c r="J2" s="115"/>
      <c r="K2" s="115"/>
      <c r="L2" s="115"/>
      <c r="M2" s="115"/>
      <c r="N2" s="136"/>
      <c r="O2" s="115"/>
      <c r="P2" s="115"/>
      <c r="Q2" s="121"/>
      <c r="R2" s="115"/>
      <c r="S2" s="144"/>
      <c r="T2" s="144" t="s">
        <v>558</v>
      </c>
    </row>
    <row r="3" ht="41.25" customHeight="1" spans="1:20">
      <c r="A3" s="111" t="str">
        <f>"2025"&amp;"年部门政府购买服务预算表"</f>
        <v>2025年部门政府购买服务预算表</v>
      </c>
      <c r="B3" s="105"/>
      <c r="C3" s="105"/>
      <c r="D3" s="105"/>
      <c r="E3" s="105"/>
      <c r="F3" s="105"/>
      <c r="G3" s="105"/>
      <c r="H3" s="122"/>
      <c r="I3" s="122"/>
      <c r="J3" s="122"/>
      <c r="K3" s="122"/>
      <c r="L3" s="122"/>
      <c r="M3" s="122"/>
      <c r="N3" s="137"/>
      <c r="O3" s="122"/>
      <c r="P3" s="122"/>
      <c r="Q3" s="105"/>
      <c r="R3" s="122"/>
      <c r="S3" s="137"/>
      <c r="T3" s="105"/>
    </row>
    <row r="4" ht="22.5" customHeight="1" spans="1:20">
      <c r="A4" s="112" t="str">
        <f>"单位名称："&amp;"昆明市东川区人民政府办公室"</f>
        <v>单位名称：昆明市东川区人民政府办公室</v>
      </c>
      <c r="B4" s="123"/>
      <c r="C4" s="123"/>
      <c r="D4" s="123"/>
      <c r="E4" s="123"/>
      <c r="F4" s="123"/>
      <c r="G4" s="123"/>
      <c r="H4" s="113"/>
      <c r="I4" s="113"/>
      <c r="J4" s="113"/>
      <c r="K4" s="113"/>
      <c r="L4" s="113"/>
      <c r="M4" s="113"/>
      <c r="N4" s="136"/>
      <c r="O4" s="115"/>
      <c r="P4" s="115"/>
      <c r="Q4" s="121"/>
      <c r="R4" s="115"/>
      <c r="S4" s="145"/>
      <c r="T4" s="144" t="s">
        <v>1</v>
      </c>
    </row>
    <row r="5" ht="24" customHeight="1" spans="1:20">
      <c r="A5" s="51" t="s">
        <v>202</v>
      </c>
      <c r="B5" s="124" t="s">
        <v>203</v>
      </c>
      <c r="C5" s="124" t="s">
        <v>522</v>
      </c>
      <c r="D5" s="124" t="s">
        <v>559</v>
      </c>
      <c r="E5" s="124" t="s">
        <v>560</v>
      </c>
      <c r="F5" s="124" t="s">
        <v>561</v>
      </c>
      <c r="G5" s="124" t="s">
        <v>562</v>
      </c>
      <c r="H5" s="125" t="s">
        <v>563</v>
      </c>
      <c r="I5" s="125" t="s">
        <v>564</v>
      </c>
      <c r="J5" s="138" t="s">
        <v>210</v>
      </c>
      <c r="K5" s="138"/>
      <c r="L5" s="138"/>
      <c r="M5" s="138"/>
      <c r="N5" s="139"/>
      <c r="O5" s="138"/>
      <c r="P5" s="138"/>
      <c r="Q5" s="146"/>
      <c r="R5" s="138"/>
      <c r="S5" s="139"/>
      <c r="T5" s="119"/>
    </row>
    <row r="6" ht="24" customHeight="1" spans="1:20">
      <c r="A6" s="56"/>
      <c r="B6" s="126"/>
      <c r="C6" s="126"/>
      <c r="D6" s="126"/>
      <c r="E6" s="126"/>
      <c r="F6" s="126"/>
      <c r="G6" s="126"/>
      <c r="H6" s="127"/>
      <c r="I6" s="127"/>
      <c r="J6" s="127" t="s">
        <v>55</v>
      </c>
      <c r="K6" s="127" t="s">
        <v>58</v>
      </c>
      <c r="L6" s="127" t="s">
        <v>528</v>
      </c>
      <c r="M6" s="127" t="s">
        <v>529</v>
      </c>
      <c r="N6" s="140" t="s">
        <v>530</v>
      </c>
      <c r="O6" s="141" t="s">
        <v>531</v>
      </c>
      <c r="P6" s="141"/>
      <c r="Q6" s="147"/>
      <c r="R6" s="141"/>
      <c r="S6" s="148"/>
      <c r="T6" s="128"/>
    </row>
    <row r="7" ht="54" customHeight="1" spans="1:20">
      <c r="A7" s="59"/>
      <c r="B7" s="128"/>
      <c r="C7" s="128"/>
      <c r="D7" s="128"/>
      <c r="E7" s="128"/>
      <c r="F7" s="128"/>
      <c r="G7" s="128"/>
      <c r="H7" s="129"/>
      <c r="I7" s="129"/>
      <c r="J7" s="129"/>
      <c r="K7" s="129" t="s">
        <v>57</v>
      </c>
      <c r="L7" s="129"/>
      <c r="M7" s="129"/>
      <c r="N7" s="142"/>
      <c r="O7" s="129" t="s">
        <v>57</v>
      </c>
      <c r="P7" s="129" t="s">
        <v>64</v>
      </c>
      <c r="Q7" s="128" t="s">
        <v>65</v>
      </c>
      <c r="R7" s="129" t="s">
        <v>66</v>
      </c>
      <c r="S7" s="142" t="s">
        <v>67</v>
      </c>
      <c r="T7" s="128" t="s">
        <v>68</v>
      </c>
    </row>
    <row r="8" ht="17.25" customHeight="1" spans="1:20">
      <c r="A8" s="60">
        <v>1</v>
      </c>
      <c r="B8" s="128">
        <v>2</v>
      </c>
      <c r="C8" s="60">
        <v>3</v>
      </c>
      <c r="D8" s="60">
        <v>4</v>
      </c>
      <c r="E8" s="128">
        <v>5</v>
      </c>
      <c r="F8" s="60">
        <v>6</v>
      </c>
      <c r="G8" s="60">
        <v>7</v>
      </c>
      <c r="H8" s="128">
        <v>8</v>
      </c>
      <c r="I8" s="60">
        <v>9</v>
      </c>
      <c r="J8" s="60">
        <v>10</v>
      </c>
      <c r="K8" s="128">
        <v>11</v>
      </c>
      <c r="L8" s="60">
        <v>12</v>
      </c>
      <c r="M8" s="60">
        <v>13</v>
      </c>
      <c r="N8" s="128">
        <v>14</v>
      </c>
      <c r="O8" s="60">
        <v>15</v>
      </c>
      <c r="P8" s="60">
        <v>16</v>
      </c>
      <c r="Q8" s="128">
        <v>17</v>
      </c>
      <c r="R8" s="60">
        <v>18</v>
      </c>
      <c r="S8" s="60">
        <v>19</v>
      </c>
      <c r="T8" s="60">
        <v>20</v>
      </c>
    </row>
    <row r="9" ht="21" customHeight="1" spans="1:20">
      <c r="A9" s="130" t="s">
        <v>70</v>
      </c>
      <c r="B9" s="131" t="s">
        <v>70</v>
      </c>
      <c r="C9" s="131" t="s">
        <v>324</v>
      </c>
      <c r="D9" s="131" t="s">
        <v>548</v>
      </c>
      <c r="E9" s="131" t="s">
        <v>565</v>
      </c>
      <c r="F9" s="131" t="s">
        <v>80</v>
      </c>
      <c r="G9" s="131" t="s">
        <v>566</v>
      </c>
      <c r="H9" s="132" t="s">
        <v>102</v>
      </c>
      <c r="I9" s="132" t="s">
        <v>567</v>
      </c>
      <c r="J9" s="118">
        <v>198000</v>
      </c>
      <c r="K9" s="118">
        <v>198000</v>
      </c>
      <c r="L9" s="118"/>
      <c r="M9" s="118"/>
      <c r="N9" s="118"/>
      <c r="O9" s="118"/>
      <c r="P9" s="118"/>
      <c r="Q9" s="118"/>
      <c r="R9" s="118"/>
      <c r="S9" s="118"/>
      <c r="T9" s="118"/>
    </row>
    <row r="10" ht="21" customHeight="1" spans="1:20">
      <c r="A10" s="130" t="s">
        <v>70</v>
      </c>
      <c r="B10" s="131" t="s">
        <v>70</v>
      </c>
      <c r="C10" s="131" t="s">
        <v>333</v>
      </c>
      <c r="D10" s="131" t="s">
        <v>552</v>
      </c>
      <c r="E10" s="131" t="s">
        <v>565</v>
      </c>
      <c r="F10" s="131" t="s">
        <v>80</v>
      </c>
      <c r="G10" s="131" t="s">
        <v>566</v>
      </c>
      <c r="H10" s="132" t="s">
        <v>102</v>
      </c>
      <c r="I10" s="132" t="s">
        <v>567</v>
      </c>
      <c r="J10" s="118">
        <v>2086300</v>
      </c>
      <c r="K10" s="118">
        <v>2086300</v>
      </c>
      <c r="L10" s="118"/>
      <c r="M10" s="118"/>
      <c r="N10" s="118"/>
      <c r="O10" s="118"/>
      <c r="P10" s="118"/>
      <c r="Q10" s="118"/>
      <c r="R10" s="118"/>
      <c r="S10" s="118"/>
      <c r="T10" s="118"/>
    </row>
    <row r="11" ht="21" customHeight="1" spans="1:20">
      <c r="A11" s="130" t="s">
        <v>70</v>
      </c>
      <c r="B11" s="131" t="s">
        <v>70</v>
      </c>
      <c r="C11" s="131" t="s">
        <v>333</v>
      </c>
      <c r="D11" s="131" t="s">
        <v>568</v>
      </c>
      <c r="E11" s="131" t="s">
        <v>569</v>
      </c>
      <c r="F11" s="131" t="s">
        <v>80</v>
      </c>
      <c r="G11" s="131" t="s">
        <v>566</v>
      </c>
      <c r="H11" s="132" t="s">
        <v>102</v>
      </c>
      <c r="I11" s="132" t="s">
        <v>570</v>
      </c>
      <c r="J11" s="118">
        <v>2000000</v>
      </c>
      <c r="K11" s="118">
        <v>2000000</v>
      </c>
      <c r="L11" s="118"/>
      <c r="M11" s="118"/>
      <c r="N11" s="118"/>
      <c r="O11" s="118"/>
      <c r="P11" s="118"/>
      <c r="Q11" s="118"/>
      <c r="R11" s="118"/>
      <c r="S11" s="118"/>
      <c r="T11" s="118"/>
    </row>
    <row r="12" ht="21" customHeight="1" spans="1:20">
      <c r="A12" s="133" t="s">
        <v>193</v>
      </c>
      <c r="B12" s="134"/>
      <c r="C12" s="134"/>
      <c r="D12" s="134"/>
      <c r="E12" s="134"/>
      <c r="F12" s="134"/>
      <c r="G12" s="134"/>
      <c r="H12" s="135"/>
      <c r="I12" s="143"/>
      <c r="J12" s="118">
        <v>4284300</v>
      </c>
      <c r="K12" s="118">
        <v>4284300</v>
      </c>
      <c r="L12" s="118"/>
      <c r="M12" s="118"/>
      <c r="N12" s="118"/>
      <c r="O12" s="118"/>
      <c r="P12" s="118"/>
      <c r="Q12" s="118"/>
      <c r="R12" s="118"/>
      <c r="S12" s="118"/>
      <c r="T12" s="118"/>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E11" sqref="E11"/>
    </sheetView>
  </sheetViews>
  <sheetFormatPr defaultColWidth="9.13888888888889" defaultRowHeight="14.25" customHeight="1"/>
  <cols>
    <col min="1" max="1" width="37.712962962963" customWidth="1"/>
    <col min="2" max="13" width="20" customWidth="1"/>
  </cols>
  <sheetData>
    <row r="1" customHeight="1" spans="1:13">
      <c r="A1" s="42"/>
      <c r="B1" s="42"/>
      <c r="C1" s="42"/>
      <c r="D1" s="42"/>
      <c r="E1" s="42"/>
      <c r="F1" s="42"/>
      <c r="G1" s="42"/>
      <c r="H1" s="42"/>
      <c r="I1" s="42"/>
      <c r="J1" s="42"/>
      <c r="K1" s="42"/>
      <c r="L1" s="42"/>
      <c r="M1" s="42"/>
    </row>
    <row r="2" ht="17.25" customHeight="1" spans="4:13">
      <c r="D2" s="110"/>
      <c r="M2" s="44" t="s">
        <v>571</v>
      </c>
    </row>
    <row r="3" ht="41.25" customHeight="1" spans="1:13">
      <c r="A3" s="111" t="str">
        <f>"2025"&amp;"年对下转移支付预算表"</f>
        <v>2025年对下转移支付预算表</v>
      </c>
      <c r="B3" s="45"/>
      <c r="C3" s="45"/>
      <c r="D3" s="45"/>
      <c r="E3" s="45"/>
      <c r="F3" s="45"/>
      <c r="G3" s="45"/>
      <c r="H3" s="45"/>
      <c r="I3" s="45"/>
      <c r="J3" s="45"/>
      <c r="K3" s="45"/>
      <c r="L3" s="45"/>
      <c r="M3" s="105"/>
    </row>
    <row r="4" ht="18" customHeight="1" spans="1:13">
      <c r="A4" s="112" t="str">
        <f>"单位名称："&amp;"昆明市东川区人民政府办公室"</f>
        <v>单位名称：昆明市东川区人民政府办公室</v>
      </c>
      <c r="B4" s="113"/>
      <c r="C4" s="113"/>
      <c r="D4" s="114"/>
      <c r="E4" s="115"/>
      <c r="F4" s="115"/>
      <c r="G4" s="115"/>
      <c r="H4" s="115"/>
      <c r="I4" s="115"/>
      <c r="M4" s="49" t="s">
        <v>1</v>
      </c>
    </row>
    <row r="5" ht="19.5" customHeight="1" spans="1:13">
      <c r="A5" s="68" t="s">
        <v>572</v>
      </c>
      <c r="B5" s="52" t="s">
        <v>210</v>
      </c>
      <c r="C5" s="53"/>
      <c r="D5" s="53"/>
      <c r="E5" s="52" t="s">
        <v>573</v>
      </c>
      <c r="F5" s="53"/>
      <c r="G5" s="53"/>
      <c r="H5" s="53"/>
      <c r="I5" s="53"/>
      <c r="J5" s="53"/>
      <c r="K5" s="53"/>
      <c r="L5" s="53"/>
      <c r="M5" s="119"/>
    </row>
    <row r="6" ht="40.5" customHeight="1" spans="1:13">
      <c r="A6" s="60"/>
      <c r="B6" s="69" t="s">
        <v>55</v>
      </c>
      <c r="C6" s="51" t="s">
        <v>58</v>
      </c>
      <c r="D6" s="116" t="s">
        <v>528</v>
      </c>
      <c r="E6" s="88"/>
      <c r="F6" s="88"/>
      <c r="G6" s="88"/>
      <c r="H6" s="88"/>
      <c r="I6" s="88"/>
      <c r="J6" s="88"/>
      <c r="K6" s="88"/>
      <c r="L6" s="88"/>
      <c r="M6" s="120"/>
    </row>
    <row r="7" ht="19.5" customHeight="1" spans="1:13">
      <c r="A7" s="61">
        <v>1</v>
      </c>
      <c r="B7" s="61">
        <v>2</v>
      </c>
      <c r="C7" s="61">
        <v>3</v>
      </c>
      <c r="D7" s="117">
        <v>4</v>
      </c>
      <c r="E7" s="76">
        <v>5</v>
      </c>
      <c r="F7" s="61">
        <v>6</v>
      </c>
      <c r="G7" s="61">
        <v>7</v>
      </c>
      <c r="H7" s="117">
        <v>8</v>
      </c>
      <c r="I7" s="61">
        <v>9</v>
      </c>
      <c r="J7" s="61">
        <v>10</v>
      </c>
      <c r="K7" s="61">
        <v>11</v>
      </c>
      <c r="L7" s="61">
        <v>13</v>
      </c>
      <c r="M7" s="76">
        <v>24</v>
      </c>
    </row>
    <row r="8" ht="19.5" customHeight="1" spans="1:13">
      <c r="A8" s="70"/>
      <c r="B8" s="118"/>
      <c r="C8" s="118"/>
      <c r="D8" s="118"/>
      <c r="E8" s="118"/>
      <c r="F8" s="118"/>
      <c r="G8" s="118"/>
      <c r="H8" s="118"/>
      <c r="I8" s="118"/>
      <c r="J8" s="118"/>
      <c r="K8" s="118"/>
      <c r="L8" s="118"/>
      <c r="M8" s="118"/>
    </row>
    <row r="9" ht="19.5" customHeight="1" spans="1:13">
      <c r="A9" s="108"/>
      <c r="B9" s="118"/>
      <c r="C9" s="118"/>
      <c r="D9" s="118"/>
      <c r="E9" s="118"/>
      <c r="F9" s="118"/>
      <c r="G9" s="118"/>
      <c r="H9" s="118"/>
      <c r="I9" s="118"/>
      <c r="J9" s="118"/>
      <c r="K9" s="118"/>
      <c r="L9" s="118"/>
      <c r="M9" s="118"/>
    </row>
    <row r="10" customHeight="1" spans="1:1">
      <c r="A10" t="s">
        <v>574</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17" sqref="E17"/>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42"/>
      <c r="B1" s="42"/>
      <c r="C1" s="42"/>
      <c r="D1" s="42"/>
      <c r="E1" s="42"/>
      <c r="F1" s="42"/>
      <c r="G1" s="42"/>
      <c r="H1" s="42"/>
      <c r="I1" s="42"/>
      <c r="J1" s="42"/>
    </row>
    <row r="2" ht="16.5" customHeight="1" spans="10:10">
      <c r="J2" s="44" t="s">
        <v>575</v>
      </c>
    </row>
    <row r="3" ht="41.25" customHeight="1" spans="1:10">
      <c r="A3" s="104" t="str">
        <f>"2025"&amp;"年对下转移支付绩效目标表"</f>
        <v>2025年对下转移支付绩效目标表</v>
      </c>
      <c r="B3" s="45"/>
      <c r="C3" s="45"/>
      <c r="D3" s="45"/>
      <c r="E3" s="45"/>
      <c r="F3" s="105"/>
      <c r="G3" s="45"/>
      <c r="H3" s="105"/>
      <c r="I3" s="105"/>
      <c r="J3" s="45"/>
    </row>
    <row r="4" ht="17.25" customHeight="1" spans="1:1">
      <c r="A4" s="46" t="str">
        <f>"单位名称："&amp;"昆明市东川区人民政府办公室"</f>
        <v>单位名称：昆明市东川区人民政府办公室</v>
      </c>
    </row>
    <row r="5" ht="44.25" customHeight="1" spans="1:10">
      <c r="A5" s="106" t="s">
        <v>572</v>
      </c>
      <c r="B5" s="106" t="s">
        <v>346</v>
      </c>
      <c r="C5" s="106" t="s">
        <v>347</v>
      </c>
      <c r="D5" s="106" t="s">
        <v>348</v>
      </c>
      <c r="E5" s="106" t="s">
        <v>349</v>
      </c>
      <c r="F5" s="107" t="s">
        <v>350</v>
      </c>
      <c r="G5" s="106" t="s">
        <v>351</v>
      </c>
      <c r="H5" s="107" t="s">
        <v>352</v>
      </c>
      <c r="I5" s="107" t="s">
        <v>353</v>
      </c>
      <c r="J5" s="106" t="s">
        <v>354</v>
      </c>
    </row>
    <row r="6" ht="14.25" customHeight="1" spans="1:10">
      <c r="A6" s="106">
        <v>1</v>
      </c>
      <c r="B6" s="106">
        <v>2</v>
      </c>
      <c r="C6" s="106">
        <v>3</v>
      </c>
      <c r="D6" s="106">
        <v>4</v>
      </c>
      <c r="E6" s="106">
        <v>5</v>
      </c>
      <c r="F6" s="107">
        <v>6</v>
      </c>
      <c r="G6" s="106">
        <v>7</v>
      </c>
      <c r="H6" s="107">
        <v>8</v>
      </c>
      <c r="I6" s="107">
        <v>9</v>
      </c>
      <c r="J6" s="106">
        <v>10</v>
      </c>
    </row>
    <row r="7" ht="42" customHeight="1" spans="1:10">
      <c r="A7" s="70"/>
      <c r="B7" s="108"/>
      <c r="C7" s="108"/>
      <c r="D7" s="108"/>
      <c r="E7" s="94"/>
      <c r="F7" s="109"/>
      <c r="G7" s="94"/>
      <c r="H7" s="109"/>
      <c r="I7" s="109"/>
      <c r="J7" s="94"/>
    </row>
    <row r="8" ht="42" customHeight="1" spans="1:10">
      <c r="A8" s="70"/>
      <c r="B8" s="34"/>
      <c r="C8" s="34"/>
      <c r="D8" s="34"/>
      <c r="E8" s="70"/>
      <c r="F8" s="34"/>
      <c r="G8" s="70"/>
      <c r="H8" s="34"/>
      <c r="I8" s="34"/>
      <c r="J8" s="70"/>
    </row>
    <row r="9" customHeight="1" spans="1:1">
      <c r="A9" t="s">
        <v>520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7" sqref="C17"/>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42"/>
      <c r="B1" s="42"/>
      <c r="C1" s="42"/>
      <c r="D1" s="42"/>
      <c r="E1" s="42"/>
      <c r="F1" s="42"/>
      <c r="G1" s="42"/>
      <c r="H1" s="42"/>
      <c r="I1" s="42"/>
    </row>
    <row r="2" customHeight="1" spans="1:9">
      <c r="A2" s="78" t="s">
        <v>576</v>
      </c>
      <c r="B2" s="79"/>
      <c r="C2" s="79"/>
      <c r="D2" s="80"/>
      <c r="E2" s="80"/>
      <c r="F2" s="80"/>
      <c r="G2" s="79"/>
      <c r="H2" s="79"/>
      <c r="I2" s="80"/>
    </row>
    <row r="3" ht="41.25" customHeight="1" spans="1:9">
      <c r="A3" s="81" t="str">
        <f>"2025"&amp;"年新增资产配置预算表"</f>
        <v>2025年新增资产配置预算表</v>
      </c>
      <c r="B3" s="82"/>
      <c r="C3" s="82"/>
      <c r="D3" s="83"/>
      <c r="E3" s="83"/>
      <c r="F3" s="83"/>
      <c r="G3" s="82"/>
      <c r="H3" s="82"/>
      <c r="I3" s="83"/>
    </row>
    <row r="4" customHeight="1" spans="1:9">
      <c r="A4" s="84" t="str">
        <f>"单位名称："&amp;"昆明市东川区人民政府办公室"</f>
        <v>单位名称：昆明市东川区人民政府办公室</v>
      </c>
      <c r="B4" s="85"/>
      <c r="C4" s="85"/>
      <c r="D4" s="86"/>
      <c r="F4" s="83"/>
      <c r="G4" s="82"/>
      <c r="H4" s="82"/>
      <c r="I4" s="103" t="s">
        <v>1</v>
      </c>
    </row>
    <row r="5" ht="28.5" customHeight="1" spans="1:9">
      <c r="A5" s="87" t="s">
        <v>202</v>
      </c>
      <c r="B5" s="88" t="s">
        <v>203</v>
      </c>
      <c r="C5" s="89" t="s">
        <v>577</v>
      </c>
      <c r="D5" s="87" t="s">
        <v>578</v>
      </c>
      <c r="E5" s="87" t="s">
        <v>579</v>
      </c>
      <c r="F5" s="87" t="s">
        <v>580</v>
      </c>
      <c r="G5" s="88" t="s">
        <v>581</v>
      </c>
      <c r="H5" s="76"/>
      <c r="I5" s="87"/>
    </row>
    <row r="6" ht="21" customHeight="1" spans="1:9">
      <c r="A6" s="89"/>
      <c r="B6" s="90"/>
      <c r="C6" s="90"/>
      <c r="D6" s="91"/>
      <c r="E6" s="90"/>
      <c r="F6" s="90"/>
      <c r="G6" s="88" t="s">
        <v>526</v>
      </c>
      <c r="H6" s="88" t="s">
        <v>582</v>
      </c>
      <c r="I6" s="88" t="s">
        <v>583</v>
      </c>
    </row>
    <row r="7" ht="17.25" customHeight="1" spans="1:9">
      <c r="A7" s="92" t="s">
        <v>86</v>
      </c>
      <c r="B7" s="93" t="s">
        <v>87</v>
      </c>
      <c r="C7" s="92" t="s">
        <v>88</v>
      </c>
      <c r="D7" s="94" t="s">
        <v>89</v>
      </c>
      <c r="E7" s="92" t="s">
        <v>90</v>
      </c>
      <c r="F7" s="93" t="s">
        <v>91</v>
      </c>
      <c r="G7" s="95" t="s">
        <v>92</v>
      </c>
      <c r="H7" s="94" t="s">
        <v>93</v>
      </c>
      <c r="I7" s="94">
        <v>9</v>
      </c>
    </row>
    <row r="8" ht="19.5" customHeight="1" spans="1:9">
      <c r="A8" s="96"/>
      <c r="B8" s="72"/>
      <c r="C8" s="72"/>
      <c r="D8" s="70"/>
      <c r="E8" s="34"/>
      <c r="F8" s="95"/>
      <c r="G8" s="97"/>
      <c r="H8" s="98"/>
      <c r="I8" s="98"/>
    </row>
    <row r="9" ht="19.5" customHeight="1" spans="1:9">
      <c r="A9" s="99" t="s">
        <v>55</v>
      </c>
      <c r="B9" s="100"/>
      <c r="C9" s="100"/>
      <c r="D9" s="101"/>
      <c r="E9" s="102"/>
      <c r="F9" s="102"/>
      <c r="G9" s="97"/>
      <c r="H9" s="98"/>
      <c r="I9" s="98"/>
    </row>
    <row r="10" customHeight="1" spans="1:1">
      <c r="A10" t="s">
        <v>584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F18" sqref="F18"/>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42"/>
      <c r="B1" s="42"/>
      <c r="C1" s="42"/>
      <c r="D1" s="42"/>
      <c r="E1" s="42"/>
      <c r="F1" s="42"/>
      <c r="G1" s="42"/>
      <c r="H1" s="42"/>
      <c r="I1" s="42"/>
      <c r="J1" s="42"/>
      <c r="K1" s="42"/>
    </row>
    <row r="2" customHeight="1" spans="4:11">
      <c r="D2" s="43"/>
      <c r="E2" s="43"/>
      <c r="F2" s="43"/>
      <c r="G2" s="43"/>
      <c r="K2" s="44" t="s">
        <v>585</v>
      </c>
    </row>
    <row r="3" ht="41.25" customHeight="1" spans="1:11">
      <c r="A3" s="45" t="str">
        <f>"2025"&amp;"年上级转移支付补助项目支出预算表"</f>
        <v>2025年上级转移支付补助项目支出预算表</v>
      </c>
      <c r="B3" s="45"/>
      <c r="C3" s="45"/>
      <c r="D3" s="45"/>
      <c r="E3" s="45"/>
      <c r="F3" s="45"/>
      <c r="G3" s="45"/>
      <c r="H3" s="45"/>
      <c r="I3" s="45"/>
      <c r="J3" s="45"/>
      <c r="K3" s="45"/>
    </row>
    <row r="4" ht="13.5" customHeight="1" spans="1:11">
      <c r="A4" s="46" t="str">
        <f>"单位名称："&amp;"昆明市东川区人民政府办公室"</f>
        <v>单位名称：昆明市东川区人民政府办公室</v>
      </c>
      <c r="B4" s="47"/>
      <c r="C4" s="47"/>
      <c r="D4" s="47"/>
      <c r="E4" s="47"/>
      <c r="F4" s="47"/>
      <c r="G4" s="47"/>
      <c r="H4" s="48"/>
      <c r="I4" s="48"/>
      <c r="J4" s="48"/>
      <c r="K4" s="49" t="s">
        <v>1</v>
      </c>
    </row>
    <row r="5" ht="21.75" customHeight="1" spans="1:11">
      <c r="A5" s="50" t="s">
        <v>308</v>
      </c>
      <c r="B5" s="50" t="s">
        <v>205</v>
      </c>
      <c r="C5" s="50" t="s">
        <v>309</v>
      </c>
      <c r="D5" s="51" t="s">
        <v>206</v>
      </c>
      <c r="E5" s="51" t="s">
        <v>207</v>
      </c>
      <c r="F5" s="51" t="s">
        <v>310</v>
      </c>
      <c r="G5" s="51" t="s">
        <v>311</v>
      </c>
      <c r="H5" s="68" t="s">
        <v>55</v>
      </c>
      <c r="I5" s="52" t="s">
        <v>586</v>
      </c>
      <c r="J5" s="53"/>
      <c r="K5" s="54"/>
    </row>
    <row r="6" ht="21.75" customHeight="1" spans="1:11">
      <c r="A6" s="55"/>
      <c r="B6" s="55"/>
      <c r="C6" s="55"/>
      <c r="D6" s="56"/>
      <c r="E6" s="56"/>
      <c r="F6" s="56"/>
      <c r="G6" s="56"/>
      <c r="H6" s="69"/>
      <c r="I6" s="51" t="s">
        <v>58</v>
      </c>
      <c r="J6" s="51" t="s">
        <v>59</v>
      </c>
      <c r="K6" s="51" t="s">
        <v>60</v>
      </c>
    </row>
    <row r="7" ht="40.5" customHeight="1" spans="1:11">
      <c r="A7" s="58"/>
      <c r="B7" s="58"/>
      <c r="C7" s="58"/>
      <c r="D7" s="59"/>
      <c r="E7" s="59"/>
      <c r="F7" s="59"/>
      <c r="G7" s="59"/>
      <c r="H7" s="60"/>
      <c r="I7" s="59" t="s">
        <v>57</v>
      </c>
      <c r="J7" s="59"/>
      <c r="K7" s="59"/>
    </row>
    <row r="8" ht="15" customHeight="1" spans="1:11">
      <c r="A8" s="61">
        <v>1</v>
      </c>
      <c r="B8" s="61">
        <v>2</v>
      </c>
      <c r="C8" s="61">
        <v>3</v>
      </c>
      <c r="D8" s="61">
        <v>4</v>
      </c>
      <c r="E8" s="61">
        <v>5</v>
      </c>
      <c r="F8" s="61">
        <v>6</v>
      </c>
      <c r="G8" s="61">
        <v>7</v>
      </c>
      <c r="H8" s="61">
        <v>8</v>
      </c>
      <c r="I8" s="61">
        <v>9</v>
      </c>
      <c r="J8" s="76">
        <v>10</v>
      </c>
      <c r="K8" s="76">
        <v>11</v>
      </c>
    </row>
    <row r="9" ht="18.75" customHeight="1" spans="1:11">
      <c r="A9" s="70"/>
      <c r="B9" s="34"/>
      <c r="C9" s="70"/>
      <c r="D9" s="70"/>
      <c r="E9" s="70"/>
      <c r="F9" s="70"/>
      <c r="G9" s="70"/>
      <c r="H9" s="71"/>
      <c r="I9" s="77"/>
      <c r="J9" s="77"/>
      <c r="K9" s="71"/>
    </row>
    <row r="10" ht="18.75" customHeight="1" spans="1:11">
      <c r="A10" s="72"/>
      <c r="B10" s="34"/>
      <c r="C10" s="34"/>
      <c r="D10" s="34"/>
      <c r="E10" s="34"/>
      <c r="F10" s="34"/>
      <c r="G10" s="34"/>
      <c r="H10" s="63"/>
      <c r="I10" s="63"/>
      <c r="J10" s="63"/>
      <c r="K10" s="71"/>
    </row>
    <row r="11" ht="18.75" customHeight="1" spans="1:11">
      <c r="A11" s="73" t="s">
        <v>193</v>
      </c>
      <c r="B11" s="74"/>
      <c r="C11" s="74"/>
      <c r="D11" s="74"/>
      <c r="E11" s="74"/>
      <c r="F11" s="74"/>
      <c r="G11" s="75"/>
      <c r="H11" s="63"/>
      <c r="I11" s="63"/>
      <c r="J11" s="63"/>
      <c r="K11" s="71"/>
    </row>
    <row r="12" customHeight="1" spans="1:1">
      <c r="A12" t="s">
        <v>587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A9" sqref="A9"/>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42"/>
      <c r="B1" s="42"/>
      <c r="C1" s="42"/>
      <c r="D1" s="42"/>
      <c r="E1" s="42"/>
      <c r="F1" s="42"/>
      <c r="G1" s="42"/>
    </row>
    <row r="2" ht="13.5" customHeight="1" spans="4:7">
      <c r="D2" s="43"/>
      <c r="G2" s="44" t="s">
        <v>588</v>
      </c>
    </row>
    <row r="3" ht="41.25" customHeight="1" spans="1:7">
      <c r="A3" s="45" t="str">
        <f>"2025"&amp;"年部门项目中期规划预算表"</f>
        <v>2025年部门项目中期规划预算表</v>
      </c>
      <c r="B3" s="45"/>
      <c r="C3" s="45"/>
      <c r="D3" s="45"/>
      <c r="E3" s="45"/>
      <c r="F3" s="45"/>
      <c r="G3" s="45"/>
    </row>
    <row r="4" ht="13.5" customHeight="1" spans="1:7">
      <c r="A4" s="46" t="str">
        <f>"单位名称："&amp;"昆明市东川区人民政府办公室"</f>
        <v>单位名称：昆明市东川区人民政府办公室</v>
      </c>
      <c r="B4" s="47"/>
      <c r="C4" s="47"/>
      <c r="D4" s="47"/>
      <c r="E4" s="48"/>
      <c r="F4" s="48"/>
      <c r="G4" s="49" t="s">
        <v>1</v>
      </c>
    </row>
    <row r="5" ht="21.75" customHeight="1" spans="1:7">
      <c r="A5" s="50" t="s">
        <v>309</v>
      </c>
      <c r="B5" s="50" t="s">
        <v>308</v>
      </c>
      <c r="C5" s="50" t="s">
        <v>205</v>
      </c>
      <c r="D5" s="51" t="s">
        <v>589</v>
      </c>
      <c r="E5" s="52" t="s">
        <v>58</v>
      </c>
      <c r="F5" s="53"/>
      <c r="G5" s="54"/>
    </row>
    <row r="6" ht="21.75" customHeight="1" spans="1:7">
      <c r="A6" s="55"/>
      <c r="B6" s="55"/>
      <c r="C6" s="55"/>
      <c r="D6" s="56"/>
      <c r="E6" s="57" t="str">
        <f>"2025"&amp;"年"</f>
        <v>2025年</v>
      </c>
      <c r="F6" s="51" t="str">
        <f>("2025"+1)&amp;"年"</f>
        <v>2026年</v>
      </c>
      <c r="G6" s="51" t="str">
        <f>("2025"+2)&amp;"年"</f>
        <v>2027年</v>
      </c>
    </row>
    <row r="7" ht="40.5" customHeight="1" spans="1:7">
      <c r="A7" s="58"/>
      <c r="B7" s="58"/>
      <c r="C7" s="58"/>
      <c r="D7" s="59"/>
      <c r="E7" s="60"/>
      <c r="F7" s="59" t="s">
        <v>57</v>
      </c>
      <c r="G7" s="59"/>
    </row>
    <row r="8" ht="15" customHeight="1" spans="1:7">
      <c r="A8" s="61">
        <v>1</v>
      </c>
      <c r="B8" s="61">
        <v>2</v>
      </c>
      <c r="C8" s="61">
        <v>3</v>
      </c>
      <c r="D8" s="61">
        <v>4</v>
      </c>
      <c r="E8" s="61">
        <v>5</v>
      </c>
      <c r="F8" s="61">
        <v>6</v>
      </c>
      <c r="G8" s="61">
        <v>7</v>
      </c>
    </row>
    <row r="9" ht="17.25" customHeight="1" spans="1:7">
      <c r="A9" s="34" t="s">
        <v>70</v>
      </c>
      <c r="B9" s="62"/>
      <c r="C9" s="62"/>
      <c r="D9" s="34"/>
      <c r="E9" s="63">
        <v>8484815.61</v>
      </c>
      <c r="F9" s="63"/>
      <c r="G9" s="63"/>
    </row>
    <row r="10" ht="18.75" customHeight="1" spans="1:7">
      <c r="A10" s="34"/>
      <c r="B10" s="34" t="s">
        <v>590</v>
      </c>
      <c r="C10" s="34" t="s">
        <v>315</v>
      </c>
      <c r="D10" s="34" t="s">
        <v>591</v>
      </c>
      <c r="E10" s="63">
        <v>25200</v>
      </c>
      <c r="F10" s="63"/>
      <c r="G10" s="63"/>
    </row>
    <row r="11" ht="18.75" customHeight="1" spans="1:7">
      <c r="A11" s="64"/>
      <c r="B11" s="34" t="s">
        <v>592</v>
      </c>
      <c r="C11" s="34" t="s">
        <v>318</v>
      </c>
      <c r="D11" s="34" t="s">
        <v>591</v>
      </c>
      <c r="E11" s="63">
        <v>2079900</v>
      </c>
      <c r="F11" s="63"/>
      <c r="G11" s="63"/>
    </row>
    <row r="12" ht="18.75" customHeight="1" spans="1:7">
      <c r="A12" s="64"/>
      <c r="B12" s="34" t="s">
        <v>592</v>
      </c>
      <c r="C12" s="34" t="s">
        <v>324</v>
      </c>
      <c r="D12" s="34" t="s">
        <v>591</v>
      </c>
      <c r="E12" s="63">
        <v>198000</v>
      </c>
      <c r="F12" s="63"/>
      <c r="G12" s="63"/>
    </row>
    <row r="13" ht="18.75" customHeight="1" spans="1:7">
      <c r="A13" s="64"/>
      <c r="B13" s="34" t="s">
        <v>592</v>
      </c>
      <c r="C13" s="34" t="s">
        <v>328</v>
      </c>
      <c r="D13" s="34" t="s">
        <v>591</v>
      </c>
      <c r="E13" s="63">
        <v>75000</v>
      </c>
      <c r="F13" s="63"/>
      <c r="G13" s="63"/>
    </row>
    <row r="14" ht="18.75" customHeight="1" spans="1:7">
      <c r="A14" s="64"/>
      <c r="B14" s="34" t="s">
        <v>592</v>
      </c>
      <c r="C14" s="34" t="s">
        <v>330</v>
      </c>
      <c r="D14" s="34" t="s">
        <v>591</v>
      </c>
      <c r="E14" s="63">
        <v>30000</v>
      </c>
      <c r="F14" s="63"/>
      <c r="G14" s="63"/>
    </row>
    <row r="15" ht="18.75" customHeight="1" spans="1:7">
      <c r="A15" s="64"/>
      <c r="B15" s="34" t="s">
        <v>593</v>
      </c>
      <c r="C15" s="34" t="s">
        <v>333</v>
      </c>
      <c r="D15" s="34" t="s">
        <v>591</v>
      </c>
      <c r="E15" s="63">
        <v>5556300</v>
      </c>
      <c r="F15" s="63"/>
      <c r="G15" s="63"/>
    </row>
    <row r="16" ht="18.75" customHeight="1" spans="1:7">
      <c r="A16" s="64"/>
      <c r="B16" s="34" t="s">
        <v>593</v>
      </c>
      <c r="C16" s="34" t="s">
        <v>337</v>
      </c>
      <c r="D16" s="34" t="s">
        <v>591</v>
      </c>
      <c r="E16" s="63">
        <v>415.61</v>
      </c>
      <c r="F16" s="63"/>
      <c r="G16" s="63"/>
    </row>
    <row r="17" ht="18.75" customHeight="1" spans="1:7">
      <c r="A17" s="64"/>
      <c r="B17" s="34" t="s">
        <v>593</v>
      </c>
      <c r="C17" s="34" t="s">
        <v>339</v>
      </c>
      <c r="D17" s="34" t="s">
        <v>591</v>
      </c>
      <c r="E17" s="63">
        <v>520000</v>
      </c>
      <c r="F17" s="63"/>
      <c r="G17" s="63"/>
    </row>
    <row r="18" ht="18.75" customHeight="1" spans="1:7">
      <c r="A18" s="65" t="s">
        <v>55</v>
      </c>
      <c r="B18" s="66" t="s">
        <v>594</v>
      </c>
      <c r="C18" s="66"/>
      <c r="D18" s="67"/>
      <c r="E18" s="63">
        <v>8484815.61</v>
      </c>
      <c r="F18" s="63"/>
      <c r="G18" s="63"/>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J8" sqref="J8"/>
    </sheetView>
  </sheetViews>
  <sheetFormatPr defaultColWidth="8.57407407407407" defaultRowHeight="14.25" customHeight="1"/>
  <cols>
    <col min="1" max="1" width="18.1388888888889" style="1" customWidth="1"/>
    <col min="2" max="2" width="23.4259259259259" style="1" customWidth="1"/>
    <col min="3" max="3" width="21.8518518518519" style="1" customWidth="1"/>
    <col min="4" max="4" width="15.5740740740741" style="1" customWidth="1"/>
    <col min="5" max="5" width="31.5740740740741" style="1" customWidth="1"/>
    <col min="6" max="6" width="15.4259259259259" style="1" customWidth="1"/>
    <col min="7" max="7" width="16.4259259259259" style="1" customWidth="1"/>
    <col min="8" max="8" width="29.5740740740741" style="1" customWidth="1"/>
    <col min="9" max="9" width="30.5740740740741" style="1" customWidth="1"/>
    <col min="10" max="10" width="23.8518518518519" style="1" customWidth="1"/>
    <col min="11" max="16384" width="8.57407407407407" style="1"/>
  </cols>
  <sheetData>
    <row r="1" s="1" customFormat="1" customHeight="1" spans="1:10">
      <c r="A1" s="2"/>
      <c r="B1" s="2"/>
      <c r="C1" s="2"/>
      <c r="D1" s="2"/>
      <c r="E1" s="2"/>
      <c r="F1" s="2"/>
      <c r="G1" s="2"/>
      <c r="H1" s="2"/>
      <c r="I1" s="2"/>
      <c r="J1" s="36" t="s">
        <v>595</v>
      </c>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"单位名称："&amp;"昆明市东川区人民政府办公室"</f>
        <v>单位名称：昆明市东川区人民政府办公室</v>
      </c>
      <c r="B3" s="4"/>
      <c r="C3" s="5"/>
      <c r="D3" s="6"/>
      <c r="E3" s="6"/>
      <c r="F3" s="6"/>
      <c r="G3" s="6"/>
      <c r="H3" s="6"/>
      <c r="I3" s="6"/>
      <c r="J3" s="238" t="s">
        <v>1</v>
      </c>
    </row>
    <row r="4" s="1" customFormat="1" ht="30" customHeight="1" spans="1:10">
      <c r="A4" s="7" t="s">
        <v>596</v>
      </c>
      <c r="B4" s="8" t="s">
        <v>71</v>
      </c>
      <c r="C4" s="9"/>
      <c r="D4" s="9"/>
      <c r="E4" s="10"/>
      <c r="F4" s="11" t="s">
        <v>597</v>
      </c>
      <c r="G4" s="10"/>
      <c r="H4" s="12" t="s">
        <v>70</v>
      </c>
      <c r="I4" s="9"/>
      <c r="J4" s="10"/>
    </row>
    <row r="5" s="1" customFormat="1" ht="32.25" customHeight="1" spans="1:10">
      <c r="A5" s="13" t="s">
        <v>598</v>
      </c>
      <c r="B5" s="14"/>
      <c r="C5" s="14"/>
      <c r="D5" s="14"/>
      <c r="E5" s="14"/>
      <c r="F5" s="14"/>
      <c r="G5" s="14"/>
      <c r="H5" s="14"/>
      <c r="I5" s="37"/>
      <c r="J5" s="38" t="s">
        <v>599</v>
      </c>
    </row>
    <row r="6" s="1" customFormat="1" ht="99.75" customHeight="1" spans="1:10">
      <c r="A6" s="15" t="s">
        <v>600</v>
      </c>
      <c r="B6" s="16" t="s">
        <v>601</v>
      </c>
      <c r="C6" s="17" t="s">
        <v>602</v>
      </c>
      <c r="D6" s="17"/>
      <c r="E6" s="17"/>
      <c r="F6" s="17"/>
      <c r="G6" s="17"/>
      <c r="H6" s="17"/>
      <c r="I6" s="17"/>
      <c r="J6" s="39"/>
    </row>
    <row r="7" s="1" customFormat="1" ht="99.75" customHeight="1" spans="1:10">
      <c r="A7" s="15"/>
      <c r="B7" s="16" t="str">
        <f>"总体绩效目标（"&amp;"2025"&amp;"-"&amp;("2025"+2)&amp;"年期间）"</f>
        <v>总体绩效目标（2025-2027年期间）</v>
      </c>
      <c r="C7" s="17" t="s">
        <v>603</v>
      </c>
      <c r="D7" s="17"/>
      <c r="E7" s="17"/>
      <c r="F7" s="17"/>
      <c r="G7" s="17"/>
      <c r="H7" s="17"/>
      <c r="I7" s="17"/>
      <c r="J7" s="39"/>
    </row>
    <row r="8" s="1" customFormat="1" ht="75" customHeight="1" spans="1:10">
      <c r="A8" s="16" t="s">
        <v>604</v>
      </c>
      <c r="B8" s="18" t="str">
        <f>"预算年度（"&amp;"2025"&amp;"年）绩效目标"</f>
        <v>预算年度（2025年）绩效目标</v>
      </c>
      <c r="C8" s="19" t="s">
        <v>605</v>
      </c>
      <c r="D8" s="19"/>
      <c r="E8" s="19"/>
      <c r="F8" s="19"/>
      <c r="G8" s="19"/>
      <c r="H8" s="19"/>
      <c r="I8" s="19"/>
      <c r="J8" s="40"/>
    </row>
    <row r="9" s="1" customFormat="1" ht="32.25" customHeight="1" spans="1:10">
      <c r="A9" s="20" t="s">
        <v>606</v>
      </c>
      <c r="B9" s="20"/>
      <c r="C9" s="20"/>
      <c r="D9" s="20"/>
      <c r="E9" s="20"/>
      <c r="F9" s="20"/>
      <c r="G9" s="20"/>
      <c r="H9" s="20"/>
      <c r="I9" s="20"/>
      <c r="J9" s="20"/>
    </row>
    <row r="10" s="1" customFormat="1" ht="32.25" customHeight="1" spans="1:10">
      <c r="A10" s="16" t="s">
        <v>607</v>
      </c>
      <c r="B10" s="16"/>
      <c r="C10" s="15" t="s">
        <v>608</v>
      </c>
      <c r="D10" s="15"/>
      <c r="E10" s="15"/>
      <c r="F10" s="15"/>
      <c r="G10" s="15"/>
      <c r="H10" s="15" t="s">
        <v>609</v>
      </c>
      <c r="I10" s="15"/>
      <c r="J10" s="15"/>
    </row>
    <row r="11" s="1" customFormat="1" ht="32.25" customHeight="1" spans="1:10">
      <c r="A11" s="16"/>
      <c r="B11" s="16"/>
      <c r="C11" s="15"/>
      <c r="D11" s="15"/>
      <c r="E11" s="15"/>
      <c r="F11" s="15"/>
      <c r="G11" s="15"/>
      <c r="H11" s="16" t="s">
        <v>610</v>
      </c>
      <c r="I11" s="16" t="s">
        <v>611</v>
      </c>
      <c r="J11" s="16" t="s">
        <v>612</v>
      </c>
    </row>
    <row r="12" s="1" customFormat="1" ht="24" customHeight="1" spans="1:10">
      <c r="A12" s="21" t="s">
        <v>55</v>
      </c>
      <c r="B12" s="22"/>
      <c r="C12" s="22"/>
      <c r="D12" s="22"/>
      <c r="E12" s="22"/>
      <c r="F12" s="22"/>
      <c r="G12" s="23"/>
      <c r="H12" s="24">
        <v>24073664.62</v>
      </c>
      <c r="I12" s="24">
        <v>24073164.62</v>
      </c>
      <c r="J12" s="24">
        <v>500</v>
      </c>
    </row>
    <row r="13" s="1" customFormat="1" ht="34.5" customHeight="1" spans="1:10">
      <c r="A13" s="17" t="s">
        <v>613</v>
      </c>
      <c r="B13" s="25"/>
      <c r="C13" s="17" t="s">
        <v>614</v>
      </c>
      <c r="D13" s="25"/>
      <c r="E13" s="25"/>
      <c r="F13" s="25"/>
      <c r="G13" s="25"/>
      <c r="H13" s="26">
        <v>15588349.01</v>
      </c>
      <c r="I13" s="26">
        <v>15588349.01</v>
      </c>
      <c r="J13" s="26"/>
    </row>
    <row r="14" s="1" customFormat="1" ht="34.5" customHeight="1" spans="1:10">
      <c r="A14" s="17" t="s">
        <v>615</v>
      </c>
      <c r="B14" s="27"/>
      <c r="C14" s="17" t="s">
        <v>616</v>
      </c>
      <c r="D14" s="27"/>
      <c r="E14" s="27"/>
      <c r="F14" s="27"/>
      <c r="G14" s="27"/>
      <c r="H14" s="26">
        <v>8484815.61</v>
      </c>
      <c r="I14" s="26">
        <v>8484815.61</v>
      </c>
      <c r="J14" s="26"/>
    </row>
    <row r="15" s="1" customFormat="1" ht="34.5" customHeight="1" spans="1:10">
      <c r="A15" s="17" t="s">
        <v>617</v>
      </c>
      <c r="B15" s="27"/>
      <c r="C15" s="17" t="s">
        <v>618</v>
      </c>
      <c r="D15" s="27"/>
      <c r="E15" s="27"/>
      <c r="F15" s="27"/>
      <c r="G15" s="27"/>
      <c r="H15" s="26">
        <v>500</v>
      </c>
      <c r="I15" s="26"/>
      <c r="J15" s="26">
        <v>500</v>
      </c>
    </row>
    <row r="16" s="1" customFormat="1" ht="32.25" customHeight="1" spans="1:10">
      <c r="A16" s="20" t="s">
        <v>619</v>
      </c>
      <c r="B16" s="20"/>
      <c r="C16" s="20"/>
      <c r="D16" s="20"/>
      <c r="E16" s="20"/>
      <c r="F16" s="20"/>
      <c r="G16" s="20"/>
      <c r="H16" s="20"/>
      <c r="I16" s="20"/>
      <c r="J16" s="20"/>
    </row>
    <row r="17" s="1" customFormat="1" ht="32.25" customHeight="1" spans="1:10">
      <c r="A17" s="28" t="s">
        <v>620</v>
      </c>
      <c r="B17" s="28"/>
      <c r="C17" s="28"/>
      <c r="D17" s="28"/>
      <c r="E17" s="28"/>
      <c r="F17" s="28"/>
      <c r="G17" s="28"/>
      <c r="H17" s="29" t="s">
        <v>621</v>
      </c>
      <c r="I17" s="41" t="s">
        <v>354</v>
      </c>
      <c r="J17" s="29" t="s">
        <v>622</v>
      </c>
    </row>
    <row r="18" s="1" customFormat="1" ht="36" customHeight="1" spans="1:10">
      <c r="A18" s="30" t="s">
        <v>347</v>
      </c>
      <c r="B18" s="30" t="s">
        <v>623</v>
      </c>
      <c r="C18" s="31" t="s">
        <v>349</v>
      </c>
      <c r="D18" s="31" t="s">
        <v>350</v>
      </c>
      <c r="E18" s="31" t="s">
        <v>351</v>
      </c>
      <c r="F18" s="31" t="s">
        <v>352</v>
      </c>
      <c r="G18" s="31" t="s">
        <v>353</v>
      </c>
      <c r="H18" s="32"/>
      <c r="I18" s="32"/>
      <c r="J18" s="32"/>
    </row>
    <row r="19" s="1" customFormat="1" ht="32.25" customHeight="1" spans="1:10">
      <c r="A19" s="33" t="s">
        <v>356</v>
      </c>
      <c r="B19" s="33"/>
      <c r="C19" s="34"/>
      <c r="D19" s="33"/>
      <c r="E19" s="33"/>
      <c r="F19" s="33"/>
      <c r="G19" s="33"/>
      <c r="H19" s="35"/>
      <c r="I19" s="19"/>
      <c r="J19" s="35"/>
    </row>
    <row r="20" s="1" customFormat="1" ht="32.25" customHeight="1" spans="1:10">
      <c r="A20" s="33"/>
      <c r="B20" s="33" t="s">
        <v>357</v>
      </c>
      <c r="C20" s="34"/>
      <c r="D20" s="33"/>
      <c r="E20" s="33"/>
      <c r="F20" s="33"/>
      <c r="G20" s="33"/>
      <c r="H20" s="35"/>
      <c r="I20" s="19"/>
      <c r="J20" s="35"/>
    </row>
    <row r="21" s="1" customFormat="1" ht="32.25" customHeight="1" spans="1:10">
      <c r="A21" s="33"/>
      <c r="B21" s="33"/>
      <c r="C21" s="34" t="s">
        <v>461</v>
      </c>
      <c r="D21" s="33" t="s">
        <v>462</v>
      </c>
      <c r="E21" s="33" t="s">
        <v>463</v>
      </c>
      <c r="F21" s="33" t="s">
        <v>464</v>
      </c>
      <c r="G21" s="33" t="s">
        <v>362</v>
      </c>
      <c r="H21" s="35" t="s">
        <v>624</v>
      </c>
      <c r="I21" s="19" t="s">
        <v>465</v>
      </c>
      <c r="J21" s="35" t="s">
        <v>625</v>
      </c>
    </row>
    <row r="22" s="1" customFormat="1" ht="32.25" customHeight="1" spans="1:10">
      <c r="A22" s="33"/>
      <c r="B22" s="33"/>
      <c r="C22" s="34" t="s">
        <v>466</v>
      </c>
      <c r="D22" s="33" t="s">
        <v>462</v>
      </c>
      <c r="E22" s="33" t="s">
        <v>467</v>
      </c>
      <c r="F22" s="33" t="s">
        <v>468</v>
      </c>
      <c r="G22" s="33" t="s">
        <v>362</v>
      </c>
      <c r="H22" s="35" t="s">
        <v>626</v>
      </c>
      <c r="I22" s="19" t="s">
        <v>469</v>
      </c>
      <c r="J22" s="35" t="s">
        <v>627</v>
      </c>
    </row>
    <row r="23" s="1" customFormat="1" ht="32.25" customHeight="1" spans="1:10">
      <c r="A23" s="33"/>
      <c r="B23" s="33"/>
      <c r="C23" s="34" t="s">
        <v>470</v>
      </c>
      <c r="D23" s="33" t="s">
        <v>381</v>
      </c>
      <c r="E23" s="33" t="s">
        <v>95</v>
      </c>
      <c r="F23" s="33" t="s">
        <v>424</v>
      </c>
      <c r="G23" s="33" t="s">
        <v>362</v>
      </c>
      <c r="H23" s="35" t="s">
        <v>628</v>
      </c>
      <c r="I23" s="19" t="s">
        <v>472</v>
      </c>
      <c r="J23" s="35" t="s">
        <v>629</v>
      </c>
    </row>
    <row r="24" s="1" customFormat="1" ht="32.25" customHeight="1" spans="1:10">
      <c r="A24" s="33"/>
      <c r="B24" s="33"/>
      <c r="C24" s="34" t="s">
        <v>473</v>
      </c>
      <c r="D24" s="33" t="s">
        <v>462</v>
      </c>
      <c r="E24" s="33" t="s">
        <v>95</v>
      </c>
      <c r="F24" s="33" t="s">
        <v>471</v>
      </c>
      <c r="G24" s="33" t="s">
        <v>362</v>
      </c>
      <c r="H24" s="35" t="s">
        <v>630</v>
      </c>
      <c r="I24" s="19" t="s">
        <v>474</v>
      </c>
      <c r="J24" s="35" t="s">
        <v>631</v>
      </c>
    </row>
    <row r="25" s="1" customFormat="1" ht="32.25" customHeight="1" spans="1:10">
      <c r="A25" s="33"/>
      <c r="B25" s="33"/>
      <c r="C25" s="34" t="s">
        <v>475</v>
      </c>
      <c r="D25" s="33" t="s">
        <v>359</v>
      </c>
      <c r="E25" s="33" t="s">
        <v>476</v>
      </c>
      <c r="F25" s="33" t="s">
        <v>477</v>
      </c>
      <c r="G25" s="33" t="s">
        <v>362</v>
      </c>
      <c r="H25" s="35" t="s">
        <v>632</v>
      </c>
      <c r="I25" s="19" t="s">
        <v>478</v>
      </c>
      <c r="J25" s="35" t="s">
        <v>633</v>
      </c>
    </row>
    <row r="26" s="1" customFormat="1" ht="32.25" customHeight="1" spans="1:10">
      <c r="A26" s="33"/>
      <c r="B26" s="33"/>
      <c r="C26" s="34" t="s">
        <v>479</v>
      </c>
      <c r="D26" s="33" t="s">
        <v>462</v>
      </c>
      <c r="E26" s="33" t="s">
        <v>480</v>
      </c>
      <c r="F26" s="33" t="s">
        <v>481</v>
      </c>
      <c r="G26" s="33" t="s">
        <v>362</v>
      </c>
      <c r="H26" s="35" t="s">
        <v>634</v>
      </c>
      <c r="I26" s="19" t="s">
        <v>635</v>
      </c>
      <c r="J26" s="35" t="s">
        <v>636</v>
      </c>
    </row>
    <row r="27" s="1" customFormat="1" ht="32.25" customHeight="1" spans="1:10">
      <c r="A27" s="33"/>
      <c r="B27" s="33" t="s">
        <v>364</v>
      </c>
      <c r="C27" s="34"/>
      <c r="D27" s="33"/>
      <c r="E27" s="33"/>
      <c r="F27" s="33"/>
      <c r="G27" s="33"/>
      <c r="H27" s="35"/>
      <c r="I27" s="19"/>
      <c r="J27" s="35"/>
    </row>
    <row r="28" s="1" customFormat="1" ht="32.25" customHeight="1" spans="1:10">
      <c r="A28" s="33"/>
      <c r="B28" s="33"/>
      <c r="C28" s="34" t="s">
        <v>483</v>
      </c>
      <c r="D28" s="33" t="s">
        <v>359</v>
      </c>
      <c r="E28" s="33" t="s">
        <v>438</v>
      </c>
      <c r="F28" s="33" t="s">
        <v>383</v>
      </c>
      <c r="G28" s="33" t="s">
        <v>367</v>
      </c>
      <c r="H28" s="35" t="s">
        <v>637</v>
      </c>
      <c r="I28" s="19" t="s">
        <v>484</v>
      </c>
      <c r="J28" s="35" t="s">
        <v>638</v>
      </c>
    </row>
    <row r="29" s="1" customFormat="1" ht="32.25" customHeight="1" spans="1:10">
      <c r="A29" s="33"/>
      <c r="B29" s="33"/>
      <c r="C29" s="34" t="s">
        <v>485</v>
      </c>
      <c r="D29" s="33" t="s">
        <v>359</v>
      </c>
      <c r="E29" s="33" t="s">
        <v>438</v>
      </c>
      <c r="F29" s="33" t="s">
        <v>383</v>
      </c>
      <c r="G29" s="33" t="s">
        <v>367</v>
      </c>
      <c r="H29" s="35" t="s">
        <v>639</v>
      </c>
      <c r="I29" s="19" t="s">
        <v>486</v>
      </c>
      <c r="J29" s="35" t="s">
        <v>638</v>
      </c>
    </row>
    <row r="30" s="1" customFormat="1" ht="32.25" customHeight="1" spans="1:10">
      <c r="A30" s="33"/>
      <c r="B30" s="33"/>
      <c r="C30" s="34" t="s">
        <v>487</v>
      </c>
      <c r="D30" s="33" t="s">
        <v>381</v>
      </c>
      <c r="E30" s="33" t="s">
        <v>488</v>
      </c>
      <c r="F30" s="33" t="s">
        <v>383</v>
      </c>
      <c r="G30" s="33" t="s">
        <v>367</v>
      </c>
      <c r="H30" s="35" t="s">
        <v>640</v>
      </c>
      <c r="I30" s="19" t="s">
        <v>489</v>
      </c>
      <c r="J30" s="35" t="s">
        <v>638</v>
      </c>
    </row>
    <row r="31" s="1" customFormat="1" ht="32.25" customHeight="1" spans="1:10">
      <c r="A31" s="33"/>
      <c r="B31" s="33"/>
      <c r="C31" s="34" t="s">
        <v>490</v>
      </c>
      <c r="D31" s="33" t="s">
        <v>359</v>
      </c>
      <c r="E31" s="33" t="s">
        <v>438</v>
      </c>
      <c r="F31" s="33" t="s">
        <v>383</v>
      </c>
      <c r="G31" s="33" t="s">
        <v>367</v>
      </c>
      <c r="H31" s="35" t="s">
        <v>641</v>
      </c>
      <c r="I31" s="19" t="s">
        <v>491</v>
      </c>
      <c r="J31" s="35" t="s">
        <v>638</v>
      </c>
    </row>
    <row r="32" s="1" customFormat="1" ht="32.25" customHeight="1" spans="1:10">
      <c r="A32" s="33"/>
      <c r="B32" s="33"/>
      <c r="C32" s="34" t="s">
        <v>492</v>
      </c>
      <c r="D32" s="33" t="s">
        <v>359</v>
      </c>
      <c r="E32" s="33" t="s">
        <v>438</v>
      </c>
      <c r="F32" s="33" t="s">
        <v>383</v>
      </c>
      <c r="G32" s="33" t="s">
        <v>367</v>
      </c>
      <c r="H32" s="35" t="s">
        <v>642</v>
      </c>
      <c r="I32" s="19" t="s">
        <v>493</v>
      </c>
      <c r="J32" s="35" t="s">
        <v>638</v>
      </c>
    </row>
    <row r="33" s="1" customFormat="1" ht="32.25" customHeight="1" spans="1:10">
      <c r="A33" s="33"/>
      <c r="B33" s="33" t="s">
        <v>369</v>
      </c>
      <c r="C33" s="34"/>
      <c r="D33" s="33"/>
      <c r="E33" s="33"/>
      <c r="F33" s="33"/>
      <c r="G33" s="33"/>
      <c r="H33" s="35"/>
      <c r="I33" s="19"/>
      <c r="J33" s="35"/>
    </row>
    <row r="34" s="1" customFormat="1" ht="32.25" customHeight="1" spans="1:10">
      <c r="A34" s="33"/>
      <c r="B34" s="33"/>
      <c r="C34" s="34" t="s">
        <v>494</v>
      </c>
      <c r="D34" s="33" t="s">
        <v>359</v>
      </c>
      <c r="E34" s="33" t="s">
        <v>438</v>
      </c>
      <c r="F34" s="33" t="s">
        <v>383</v>
      </c>
      <c r="G34" s="33" t="s">
        <v>367</v>
      </c>
      <c r="H34" s="35" t="s">
        <v>643</v>
      </c>
      <c r="I34" s="19" t="s">
        <v>497</v>
      </c>
      <c r="J34" s="35" t="s">
        <v>638</v>
      </c>
    </row>
    <row r="35" s="1" customFormat="1" ht="32.25" customHeight="1" spans="1:10">
      <c r="A35" s="33" t="s">
        <v>378</v>
      </c>
      <c r="B35" s="33"/>
      <c r="C35" s="34"/>
      <c r="D35" s="33"/>
      <c r="E35" s="33"/>
      <c r="F35" s="33"/>
      <c r="G35" s="33"/>
      <c r="H35" s="35"/>
      <c r="I35" s="19"/>
      <c r="J35" s="35"/>
    </row>
    <row r="36" s="1" customFormat="1" ht="32.25" customHeight="1" spans="1:10">
      <c r="A36" s="33"/>
      <c r="B36" s="33" t="s">
        <v>400</v>
      </c>
      <c r="C36" s="34"/>
      <c r="D36" s="33"/>
      <c r="E36" s="33"/>
      <c r="F36" s="33"/>
      <c r="G36" s="33"/>
      <c r="H36" s="35"/>
      <c r="I36" s="19"/>
      <c r="J36" s="35"/>
    </row>
    <row r="37" s="1" customFormat="1" ht="32.25" customHeight="1" spans="1:10">
      <c r="A37" s="33"/>
      <c r="B37" s="33"/>
      <c r="C37" s="34" t="s">
        <v>644</v>
      </c>
      <c r="D37" s="33" t="s">
        <v>359</v>
      </c>
      <c r="E37" s="33" t="s">
        <v>645</v>
      </c>
      <c r="F37" s="33" t="s">
        <v>383</v>
      </c>
      <c r="G37" s="33" t="s">
        <v>367</v>
      </c>
      <c r="H37" s="35" t="s">
        <v>646</v>
      </c>
      <c r="I37" s="19" t="s">
        <v>502</v>
      </c>
      <c r="J37" s="35" t="s">
        <v>647</v>
      </c>
    </row>
    <row r="38" s="1" customFormat="1" ht="32.25" customHeight="1" spans="1:10">
      <c r="A38" s="33" t="s">
        <v>385</v>
      </c>
      <c r="B38" s="33"/>
      <c r="C38" s="34"/>
      <c r="D38" s="33"/>
      <c r="E38" s="33"/>
      <c r="F38" s="33"/>
      <c r="G38" s="33"/>
      <c r="H38" s="35"/>
      <c r="I38" s="19"/>
      <c r="J38" s="35"/>
    </row>
    <row r="39" s="1" customFormat="1" ht="32.25" customHeight="1" spans="1:10">
      <c r="A39" s="33"/>
      <c r="B39" s="33" t="s">
        <v>386</v>
      </c>
      <c r="C39" s="34"/>
      <c r="D39" s="33"/>
      <c r="E39" s="33"/>
      <c r="F39" s="33"/>
      <c r="G39" s="33"/>
      <c r="H39" s="35"/>
      <c r="I39" s="19"/>
      <c r="J39" s="35"/>
    </row>
    <row r="40" s="1" customFormat="1" ht="32.25" customHeight="1" spans="1:10">
      <c r="A40" s="33"/>
      <c r="B40" s="33"/>
      <c r="C40" s="34" t="s">
        <v>648</v>
      </c>
      <c r="D40" s="33" t="s">
        <v>381</v>
      </c>
      <c r="E40" s="33" t="s">
        <v>382</v>
      </c>
      <c r="F40" s="33" t="s">
        <v>383</v>
      </c>
      <c r="G40" s="33" t="s">
        <v>367</v>
      </c>
      <c r="H40" s="35" t="s">
        <v>649</v>
      </c>
      <c r="I40" s="19" t="s">
        <v>650</v>
      </c>
      <c r="J40" s="35" t="s">
        <v>651</v>
      </c>
    </row>
    <row r="41" s="1" customFormat="1" ht="32.25" customHeight="1" spans="1:10">
      <c r="A41" s="33"/>
      <c r="B41" s="33"/>
      <c r="C41" s="34" t="s">
        <v>386</v>
      </c>
      <c r="D41" s="33" t="s">
        <v>381</v>
      </c>
      <c r="E41" s="33" t="s">
        <v>382</v>
      </c>
      <c r="F41" s="33" t="s">
        <v>383</v>
      </c>
      <c r="G41" s="33" t="s">
        <v>367</v>
      </c>
      <c r="H41" s="35" t="s">
        <v>649</v>
      </c>
      <c r="I41" s="19" t="s">
        <v>386</v>
      </c>
      <c r="J41" s="35" t="s">
        <v>651</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2025-02-24T02:17:00Z</dcterms:created>
  <dcterms:modified xsi:type="dcterms:W3CDTF">2025-05-06T07:54:13Z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