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9" activeTab="1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上级补助项目支出预算表11!$A:$A,上级补助项目支出预算表11!$1:$1</definedName>
    <definedName name="_xlnm.Print_Titles" localSheetId="16">部门项目中期规划预算表12!$A:$A,部门项目中期规划预算表12!$1:$1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<sst xmlns="http://schemas.openxmlformats.org/spreadsheetml/2006/main" count="1432" uniqueCount="531">
  <si>
    <t>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</si>
  <si>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</si>
  <si>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</si>
  <si>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</si>
  <si>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</si>
  <si>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</si>
  <si>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</si>
  <si>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</si>
  <si>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</si>
  <si>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</si>
  <si>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</si>
  <si>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</si>
  <si>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</si>
  <si>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</si>
  <si>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</si>
  <si>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</si>
  <si>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</si>
  <si>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</si>
  <si>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</si>
  <si>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</si>
  <si>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</si>
  <si>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</si>
  <si>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</si>
  <si>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</si>
  <si>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</si>
  <si>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</si>
  <si>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</si>
  <si>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</si>
  <si>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</si>
  <si>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</si>
  <si>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</si>
  <si>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</si>
  <si>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</si>
  <si>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</si>
  <si>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</si>
  <si>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</si>
  <si>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</si>
  <si>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</si>
  <si>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</si>
  <si>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</si>
  <si>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</si>
  <si>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</si>
  <si>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</si>
  <si>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</si>
  <si>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</si>
  <si>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</si>
  <si>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</si>
  <si>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</si>
  <si>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</si>
  <si>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</si>
  <si>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</si>
  <si>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</si>
  <si>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</si>
  <si>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</si>
  <si>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</si>
  <si>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</si>
  <si>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</si>
  <si>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</si>
  <si>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</si>
  <si>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</si>
  <si>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</si>
  <si>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</si>
  <si>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</si>
  <si>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</si>
  <si>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</si>
  <si>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</si>
  <si>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</si>
  <si>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</si>
  <si>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</si>
  <si>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131007</t>
  </si>
  <si>
    <t>昆明市东川区精神病院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</si>
  <si>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</si>
  <si>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</si>
  <si>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</si>
  <si>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</si>
  <si>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</si>
  <si>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</si>
  <si>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</si>
  <si>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</si>
  <si>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</si>
  <si>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</si>
  <si>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</si>
  <si>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</si>
  <si>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</si>
  <si>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</si>
  <si>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</si>
  <si>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</si>
  <si>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</si>
  <si>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</si>
  <si>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</si>
  <si>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</si>
  <si>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</si>
  <si>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</si>
  <si>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</si>
  <si>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</si>
  <si>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</si>
  <si>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</si>
  <si>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</si>
  <si>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</si>
  <si>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</si>
  <si>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</si>
  <si>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</si>
  <si>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</si>
  <si>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</si>
  <si>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</si>
  <si>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</si>
  <si>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</si>
  <si>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</si>
  <si>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</si>
  <si>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21002</t>
  </si>
  <si>
    <t>公立医院</t>
  </si>
  <si>
    <t>2100205</t>
  </si>
  <si>
    <t>精神病医院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</si>
  <si>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</si>
  <si>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</si>
  <si>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</si>
  <si>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</si>
  <si>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</si>
  <si>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</si>
  <si>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</si>
  <si>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</si>
  <si>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</si>
  <si>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</si>
  <si>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</si>
  <si>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</si>
  <si>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</si>
  <si>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</si>
  <si>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</si>
  <si>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</si>
  <si>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</si>
  <si>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</si>
  <si>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</si>
  <si>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</si>
  <si>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</si>
  <si>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</si>
  <si>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</si>
  <si>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</si>
  <si>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</si>
  <si>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</si>
  <si>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</si>
  <si>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</si>
  <si>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</si>
  <si>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</si>
  <si>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</si>
  <si>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</si>
  <si>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</si>
  <si>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</si>
  <si>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</si>
  <si>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</si>
  <si>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</si>
  <si>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</si>
  <si>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</si>
  <si>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</si>
  <si>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</si>
  <si>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</si>
  <si>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</si>
  <si>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</si>
  <si>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</si>
  <si>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</si>
  <si>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</si>
  <si>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</si>
  <si>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</si>
  <si>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</si>
  <si>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</si>
  <si>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</si>
  <si>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</si>
  <si>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</si>
  <si>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</si>
  <si>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</si>
  <si>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</si>
  <si>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</si>
  <si>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备注：昆明市东川区精神病院2025年度无一般公共预算“三公”经费预算表支出情况，此表无数据。</t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</si>
  <si>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</si>
  <si>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</si>
  <si>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</si>
  <si>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</si>
  <si>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</si>
  <si>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</si>
  <si>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</si>
  <si>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</si>
  <si>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</si>
  <si>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</si>
  <si>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</si>
  <si>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</si>
  <si>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</si>
  <si>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</si>
  <si>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</si>
  <si>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</si>
  <si>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</si>
  <si>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</si>
  <si>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</si>
  <si>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</si>
  <si>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昆明市东川区卫生健康局</t>
  </si>
  <si>
    <t>530113210000000005460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</si>
  <si>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</si>
  <si>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</si>
  <si>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</si>
  <si>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</si>
  <si>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</si>
  <si>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</si>
  <si>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</si>
  <si>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</si>
  <si>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</si>
  <si>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530113210000000005461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</si>
  <si>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</si>
  <si>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</si>
  <si>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</si>
  <si>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</si>
  <si>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</si>
  <si>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</si>
  <si>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</si>
  <si>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</si>
  <si>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</si>
  <si>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</si>
  <si>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</si>
  <si>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530113210000000005462</t>
  </si>
  <si>
    <t>30113</t>
  </si>
  <si>
    <t>530113221100000449377</t>
  </si>
  <si>
    <t>离退休生活补助</t>
  </si>
  <si>
    <t>30305</t>
  </si>
  <si>
    <t>生活补助</t>
  </si>
  <si>
    <t>530113231100001509324</t>
  </si>
  <si>
    <t>事业人员绩效奖励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</si>
  <si>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</si>
  <si>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</si>
  <si>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</si>
  <si>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</si>
  <si>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</si>
  <si>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</si>
  <si>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</si>
  <si>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</si>
  <si>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530113251100003692707</t>
  </si>
  <si>
    <t>医疗业务预算资金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</si>
  <si>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</si>
  <si>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</si>
  <si>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</si>
  <si>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</si>
  <si>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</si>
  <si>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</si>
  <si>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</si>
  <si>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</si>
  <si>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</si>
  <si>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</si>
  <si>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</si>
  <si>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</si>
  <si>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</si>
  <si>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</si>
  <si>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</si>
  <si>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</si>
  <si>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</si>
  <si>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</si>
  <si>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</si>
  <si>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</si>
  <si>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</si>
  <si>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</si>
  <si>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</si>
  <si>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30218</t>
  </si>
  <si>
    <t>专用材料费</t>
  </si>
  <si>
    <t>30226</t>
  </si>
  <si>
    <t>劳务费</t>
  </si>
  <si>
    <t>30227</t>
  </si>
  <si>
    <t>委托业务费</t>
  </si>
  <si>
    <t>30228</t>
  </si>
  <si>
    <t>工会经费</t>
  </si>
  <si>
    <t>30231</t>
  </si>
  <si>
    <t>公务用车运行维护费</t>
  </si>
  <si>
    <t>30299</t>
  </si>
  <si>
    <t>其他商品和服务支出</t>
  </si>
  <si>
    <t>30399</t>
  </si>
  <si>
    <t>其他对个人和家庭的补助</t>
  </si>
  <si>
    <t>31002</t>
  </si>
  <si>
    <t>办公设备购置</t>
  </si>
  <si>
    <t>31003</t>
  </si>
  <si>
    <t>专用设备购置</t>
  </si>
  <si>
    <t>31007</t>
  </si>
  <si>
    <t>信息网络及软件购置更新</t>
  </si>
  <si>
    <t>31099</t>
  </si>
  <si>
    <t>其他资本性支出</t>
  </si>
  <si>
    <t>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</si>
  <si>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</si>
  <si>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</si>
  <si>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</si>
  <si>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</si>
  <si>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</si>
  <si>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</si>
  <si>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</si>
  <si>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</si>
  <si>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</si>
  <si>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认真贯彻落实国家、省、市关于深化推进预算信息公开的各项要求，严格按规定规范部门预算信息公开，细化部门预算公开内容，实现公开透明的预算制度。</t>
  </si>
  <si>
    <t>产出指标</t>
  </si>
  <si>
    <t>数量指标</t>
  </si>
  <si>
    <t>医疗设备、办公设备购置</t>
  </si>
  <si>
    <t>&gt;=</t>
  </si>
  <si>
    <t>60</t>
  </si>
  <si>
    <t>%</t>
  </si>
  <si>
    <t>定量指标</t>
  </si>
  <si>
    <t>东川区精神病院院长办公会（2025年医疗设备、办公设备、软件和预算会议）</t>
  </si>
  <si>
    <t>质量指标</t>
  </si>
  <si>
    <t>医院医护人员水平技能</t>
  </si>
  <si>
    <t>90</t>
  </si>
  <si>
    <t>提升专业水平</t>
  </si>
  <si>
    <t xml:space="preserve"> 医疗事业相关方面支出</t>
  </si>
  <si>
    <t>=</t>
  </si>
  <si>
    <t>根据政策法规规定</t>
  </si>
  <si>
    <t>定性指标</t>
  </si>
  <si>
    <t>时效指标</t>
  </si>
  <si>
    <t>合理安排医疗预算支出进度</t>
  </si>
  <si>
    <t>85</t>
  </si>
  <si>
    <t>项目完成时间</t>
  </si>
  <si>
    <t>成本指标</t>
  </si>
  <si>
    <t>经济成本指标</t>
  </si>
  <si>
    <t>&lt;=</t>
  </si>
  <si>
    <t>330</t>
  </si>
  <si>
    <t>万元</t>
  </si>
  <si>
    <t>严格控制药品成本</t>
  </si>
  <si>
    <t>效益指标</t>
  </si>
  <si>
    <t>经济效益</t>
  </si>
  <si>
    <t>提升医院医疗水平</t>
  </si>
  <si>
    <t>&gt;</t>
  </si>
  <si>
    <t>有所提高</t>
  </si>
  <si>
    <t>社会效益</t>
  </si>
  <si>
    <t>医院事故下降率</t>
  </si>
  <si>
    <t>对社会发展带来的影响和效果</t>
  </si>
  <si>
    <t>可持续影响</t>
  </si>
  <si>
    <t>对医院未来可持续发展的影响</t>
  </si>
  <si>
    <t>95</t>
  </si>
  <si>
    <t xml:space="preserve">对医院未来可持续发展的影响 </t>
  </si>
  <si>
    <t>满意度指标</t>
  </si>
  <si>
    <t>服务对象满意度</t>
  </si>
  <si>
    <t>群众对医院工作的满意和支持</t>
  </si>
  <si>
    <t>100</t>
  </si>
  <si>
    <t>06表</t>
  </si>
  <si>
    <t>政府性基金预算支出预算表</t>
  </si>
  <si>
    <t>单位名称：昆明市发展和改革委员会</t>
  </si>
  <si>
    <t>政府性基金预算支出</t>
  </si>
  <si>
    <t>备注：昆明市东川区精神病院2025年度无部门政府性基金预算表支出情况，此表无数据。</t>
  </si>
  <si>
    <t>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</si>
  <si>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</si>
  <si>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</si>
  <si>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</si>
  <si>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</si>
  <si>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</si>
  <si>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</si>
  <si>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</si>
  <si>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</si>
  <si>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</si>
  <si>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</si>
  <si>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彩色打印机（A3）</t>
  </si>
  <si>
    <t>A3彩色打印机</t>
  </si>
  <si>
    <t>台</t>
  </si>
  <si>
    <t>办公椅</t>
  </si>
  <si>
    <t>把</t>
  </si>
  <si>
    <t>办公桌</t>
  </si>
  <si>
    <t>张</t>
  </si>
  <si>
    <t>双拼圆茶几</t>
  </si>
  <si>
    <t>茶几</t>
  </si>
  <si>
    <t>个</t>
  </si>
  <si>
    <t>圆茶几</t>
  </si>
  <si>
    <t>救护车加油服务</t>
  </si>
  <si>
    <t>车辆加油、添加燃料服务</t>
  </si>
  <si>
    <t>元</t>
  </si>
  <si>
    <t>救护车维修服务</t>
  </si>
  <si>
    <t>车辆维修和保养服务</t>
  </si>
  <si>
    <t>次</t>
  </si>
  <si>
    <t>单人沙发</t>
  </si>
  <si>
    <t>单人沙发（822）</t>
  </si>
  <si>
    <t>组</t>
  </si>
  <si>
    <t>单人沙发（937）</t>
  </si>
  <si>
    <t>单人沙发（米/灰色）</t>
  </si>
  <si>
    <t>复印机</t>
  </si>
  <si>
    <t>复印纸</t>
  </si>
  <si>
    <t>复印纸A3</t>
  </si>
  <si>
    <t>件</t>
  </si>
  <si>
    <t>复印纸A5</t>
  </si>
  <si>
    <t>救护车保险</t>
  </si>
  <si>
    <t>机动车保险服务</t>
  </si>
  <si>
    <t>辆</t>
  </si>
  <si>
    <t>空调</t>
  </si>
  <si>
    <t>空调机</t>
  </si>
  <si>
    <t>商用柜式空调</t>
  </si>
  <si>
    <t>热敏打印机</t>
  </si>
  <si>
    <t>票据打印机</t>
  </si>
  <si>
    <t>4K超高清电视</t>
  </si>
  <si>
    <t>普通电视设备（电视机）</t>
  </si>
  <si>
    <t>地板清洁机</t>
  </si>
  <si>
    <t>其他电气设备</t>
  </si>
  <si>
    <t>档案柜</t>
  </si>
  <si>
    <t>其他柜类</t>
  </si>
  <si>
    <t>信息安全软件</t>
  </si>
  <si>
    <t>其他计算机软件</t>
  </si>
  <si>
    <t>套</t>
  </si>
  <si>
    <t>医院医疗信息管理系统</t>
  </si>
  <si>
    <t>长沙发</t>
  </si>
  <si>
    <t>其他沙发类</t>
  </si>
  <si>
    <t>扫脸设备</t>
  </si>
  <si>
    <t>其他信息安全设备</t>
  </si>
  <si>
    <t>扫描枪</t>
  </si>
  <si>
    <t>彩色多普勒超声系统</t>
  </si>
  <si>
    <t>其他医疗设备</t>
  </si>
  <si>
    <t>超高速离心机</t>
  </si>
  <si>
    <t>除颤仪</t>
  </si>
  <si>
    <t>电热恒温培养箱</t>
  </si>
  <si>
    <t>多导睡眠监测仪</t>
  </si>
  <si>
    <t>二维液相色谱系统</t>
  </si>
  <si>
    <t>负压吸引系统</t>
  </si>
  <si>
    <t>监护仪</t>
  </si>
  <si>
    <t>经颅磁刺激治疗仪</t>
  </si>
  <si>
    <t>经颅磁直流电治疗仪</t>
  </si>
  <si>
    <t>脑反射治疗仪</t>
  </si>
  <si>
    <t>脑生物反馈治疗仪</t>
  </si>
  <si>
    <t>尿液分析仪</t>
  </si>
  <si>
    <t>缺氧机系统</t>
  </si>
  <si>
    <t>生化分析仪及配套设备</t>
  </si>
  <si>
    <t>生物显微镜</t>
  </si>
  <si>
    <t>十二道心电图机</t>
  </si>
  <si>
    <t>无抽搐电休克治疗室（MECT室）设备</t>
  </si>
  <si>
    <t>洗胃机</t>
  </si>
  <si>
    <t>心理沙盘1500件模型</t>
  </si>
  <si>
    <t>心理智能检测系统(网络)</t>
  </si>
  <si>
    <t>候诊椅</t>
  </si>
  <si>
    <t>其他椅凳类</t>
  </si>
  <si>
    <t>条</t>
  </si>
  <si>
    <t>印刷服务</t>
  </si>
  <si>
    <t>其他印刷服务</t>
  </si>
  <si>
    <t>开水器</t>
  </si>
  <si>
    <t>热水器</t>
  </si>
  <si>
    <t>三人沙发</t>
  </si>
  <si>
    <t>大会议室显示系统</t>
  </si>
  <si>
    <t>投影仪</t>
  </si>
  <si>
    <t>小会议室显示系统</t>
  </si>
  <si>
    <t>文件柜</t>
  </si>
  <si>
    <t>消防控制室维护</t>
  </si>
  <si>
    <t>物业管理服务</t>
  </si>
  <si>
    <t>医院安保服务</t>
  </si>
  <si>
    <t>工业洗衣机（医疗）</t>
  </si>
  <si>
    <t>洗衣机</t>
  </si>
  <si>
    <t>医用数字X射线摄影系统（DR)</t>
  </si>
  <si>
    <t>医用 X 线诊断设备</t>
  </si>
  <si>
    <t>超低温冰箱</t>
  </si>
  <si>
    <t>医用低温、冷疗设备</t>
  </si>
  <si>
    <t>医用冰箱</t>
  </si>
  <si>
    <t>医用冷藏柜</t>
  </si>
  <si>
    <t xml:space="preserve">病区活动室音响系统 </t>
  </si>
  <si>
    <t>音箱</t>
  </si>
  <si>
    <t>大会议室单响系统</t>
  </si>
  <si>
    <t>后勤楼音响系统</t>
  </si>
  <si>
    <t>音响电视组合机</t>
  </si>
  <si>
    <t>备注：当面向中小企业预留资金大于合计时，面向中小企业预留资金为三年预计数。</t>
  </si>
  <si>
    <t>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</si>
  <si>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</si>
  <si>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</si>
  <si>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</si>
  <si>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</si>
  <si>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</si>
  <si>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</si>
  <si>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备注：昆明市东川区精神病院2025年度无部门政府购买服务预算表支出情况，此表无数据。</t>
  </si>
  <si>
    <t>09-1表</t>
  </si>
  <si>
    <t>单位名称（项目）</t>
  </si>
  <si>
    <t>地区</t>
  </si>
  <si>
    <t>备注：昆明市东川区精神病院2025年度无对下转移支付预算表支出情况，此表无数据。</t>
  </si>
  <si>
    <t>09-2表</t>
  </si>
  <si>
    <t>备注：昆明市东川区精神病院2025年度无对下转移支付绩效预算表支出情况，此表无数据。</t>
  </si>
  <si>
    <t xml:space="preserve">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</si>
  <si>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</si>
  <si>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</si>
  <si>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</si>
  <si>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</si>
  <si>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</si>
  <si>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</si>
  <si>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</si>
  <si>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备注：昆明市东川区精神病院2025年度无新增资产配置预算表支出情况，此表无数据。</t>
  </si>
  <si>
    <t>11表</t>
  </si>
  <si>
    <t>上级补助</t>
  </si>
  <si>
    <t>备注：昆明市东川区精神病院2025年度无上级补助项目预算表支出情况，此表无数据。</t>
  </si>
  <si>
    <t>12表</t>
  </si>
  <si>
    <t>项目级次</t>
  </si>
  <si>
    <t/>
  </si>
  <si>
    <t>备注：昆明市东川区精神病院2025年度无部门项目中期规划预算表支出情况，此表无数据。</t>
  </si>
  <si>
    <t>13表</t>
  </si>
  <si>
    <t>2025年部门整体支出绩效目标表</t>
  </si>
  <si>
    <t>单位名称：昆明市东川区精神病院</t>
  </si>
  <si>
    <t>部门编码</t>
  </si>
  <si>
    <t>部门名称</t>
  </si>
  <si>
    <t>内容</t>
  </si>
  <si>
    <t>说明</t>
  </si>
  <si>
    <t>部门总体目标</t>
  </si>
  <si>
    <t>部门职责</t>
  </si>
  <si>
    <t>精神疾病防治任务，提供精神疾病防治、精神残疾康复及精神卫生宣传工作，以公益性为主导的公立医院。</t>
  </si>
  <si>
    <t>根据三定方案归纳</t>
  </si>
  <si>
    <r>
      <rPr>
        <sz val="11"/>
        <color rgb="FF000000"/>
        <rFont val="宋体"/>
        <charset val="134"/>
      </rPr>
      <t xml:space="preserve">总体绩效目标
</t>
    </r>
    <r>
      <rPr>
        <sz val="10"/>
        <color rgb="FF000000"/>
        <rFont val="宋体"/>
        <charset val="134"/>
      </rPr>
      <t>（2025-2027年期间）</t>
    </r>
  </si>
  <si>
    <t xml:space="preserve">（一）主动融入“十四五”规划、乡村振兴发展战略，抢抓医疗卫生重点突破建设项目、资金支持机遇。把确定的医疗卫生三大突破重点方向（区级医院诊疗能力提升、医疗基础设施建设和医疗卫生人才队伍建设）的建设项目计划，主动融入到“十四五”规划、乡村振兴发展战略中，力争尽可能多的把医疗卫生建设项目纳入到争取到“十四五”规划、乡村振兴发展规划中，抢抓发展机遇。
（二）加大职业卫生监管执法力度，继续推动用人单位落实职业病危害防治主体责任。大力推进职业健康执法工作，依法查处各类职业健康严重违法行为，曝光一批典型违法案例，惩戒一批职业健康失信企业，进一步提高职业健康执法的规范性、严肃性和权威性。提高用人单位违法行为查处力度，提升案件查处数量。年内非煤矿山、冶金、建材等尘肺病易发高发行业的粉尘危害专项治理工作取得明显成效，纳入治理范围的用人单位粉尘危害申报率达到95%以上，粉尘浓度定期检测率达到95%以上，接尘劳动者在岗期间职业卫生健康检查率达到95%以上，主要负责人、职业健康管理人员和劳动者培训率达到95%以上。
</t>
  </si>
  <si>
    <t>根据部门职责，中长期规划，省委，省政府要求归纳</t>
  </si>
  <si>
    <t>部门年度目标</t>
  </si>
  <si>
    <t>预算年度（2025年）
绩效目标</t>
  </si>
  <si>
    <t>做好本部门人员、公用经费保障，按规定落实干部职工各项待遇，支持部门正常履职。</t>
  </si>
  <si>
    <t>部门年度重点工作任务对应的目标或措施预计的产出和效果，每项工作任务都有明确的一项或几项目标。</t>
  </si>
  <si>
    <t>部门年度重点工作任务</t>
  </si>
  <si>
    <t>一级项目管理</t>
  </si>
  <si>
    <t>主要内容</t>
  </si>
  <si>
    <t>预算申报金额（元）</t>
  </si>
  <si>
    <t>总额</t>
  </si>
  <si>
    <t>财政拨款</t>
  </si>
  <si>
    <t>其他资金</t>
  </si>
  <si>
    <t>人员类、运转类公用经费项目管理</t>
  </si>
  <si>
    <t>特定目标类项目管理</t>
  </si>
  <si>
    <t>2025年医疗收支业务预算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</si>
  <si>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</si>
  <si>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</si>
  <si>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</si>
  <si>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</si>
  <si>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</si>
  <si>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工资福利发放人数（事业编）</t>
  </si>
  <si>
    <t>31</t>
  </si>
  <si>
    <t>人</t>
  </si>
  <si>
    <t>达到指标要求</t>
  </si>
  <si>
    <t>反映部门（单位）实际发放事业编制人员数量。工资福利包括：事业人员工资、社会保险、住房公积金、职业年金等。</t>
  </si>
  <si>
    <t>绩效指标设定依据：《云南省省级部门预算基本支出核定方案》。指标值数据来源：人员信息表</t>
  </si>
  <si>
    <t>东川区精神病院长办公会（预算会）</t>
  </si>
  <si>
    <t>东川区精神病院长办公会（2025年医疗设备、办公设备、软件和预算会议）</t>
  </si>
  <si>
    <t>指标值数据来源：调查问卷</t>
  </si>
  <si>
    <t>社会效益指标</t>
  </si>
  <si>
    <t>部门运转</t>
  </si>
  <si>
    <t>正常运转</t>
  </si>
  <si>
    <t>反映部门（单位）运转情况。</t>
  </si>
  <si>
    <t>指标值数据来源：部门年度工作总结及相关考核情况</t>
  </si>
  <si>
    <t>服务对象满意度指标</t>
  </si>
  <si>
    <t>单位人员满意度</t>
  </si>
  <si>
    <t>&gt;=90</t>
  </si>
  <si>
    <t>反映部门（单位）人员对工资福利发放的满意程度。</t>
  </si>
  <si>
    <t>社会公众满意度</t>
  </si>
  <si>
    <t>反映社会公众对部门（单位）履职情况的满意程度。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</si>
</sst>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#,##0.00_ "/>
  </numFmts>
  <fonts count="4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b/>
      <sz val="23"/>
      <color rgb="FF000000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28" applyNumberFormat="0" applyAlignment="0" applyProtection="0">
      <alignment vertical="center"/>
    </xf>
    <xf numFmtId="0" fontId="33" fillId="5" borderId="29" applyNumberFormat="0" applyAlignment="0" applyProtection="0">
      <alignment vertical="center"/>
    </xf>
    <xf numFmtId="0" fontId="34" fillId="5" borderId="28" applyNumberFormat="0" applyAlignment="0" applyProtection="0">
      <alignment vertical="center"/>
    </xf>
    <xf numFmtId="0" fontId="35" fillId="6" borderId="3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43" fillId="0" borderId="15">
      <alignment horizontal="right" vertical="center"/>
    </xf>
    <xf numFmtId="49" fontId="43" fillId="0" borderId="15">
      <alignment horizontal="left" vertical="center" wrapText="1"/>
    </xf>
    <xf numFmtId="176" fontId="43" fillId="0" borderId="15">
      <alignment horizontal="right" vertical="center"/>
    </xf>
    <xf numFmtId="177" fontId="43" fillId="0" borderId="15">
      <alignment horizontal="right" vertical="center"/>
    </xf>
    <xf numFmtId="178" fontId="43" fillId="0" borderId="15">
      <alignment horizontal="right" vertical="center"/>
    </xf>
    <xf numFmtId="179" fontId="43" fillId="0" borderId="15">
      <alignment horizontal="right" vertical="center"/>
    </xf>
    <xf numFmtId="10" fontId="43" fillId="0" borderId="15">
      <alignment horizontal="right" vertical="center"/>
    </xf>
    <xf numFmtId="180" fontId="43" fillId="0" borderId="15">
      <alignment horizontal="right" vertical="center"/>
    </xf>
    <xf numFmtId="0" fontId="43" fillId="0" borderId="0">
      <alignment vertical="top"/>
      <protection locked="0"/>
    </xf>
    <xf numFmtId="0" fontId="14" fillId="0" borderId="0"/>
    <xf numFmtId="0" fontId="14" fillId="0" borderId="0"/>
  </cellStyleXfs>
  <cellXfs count="257">
    <xf numFmtId="0" fontId="0" fillId="0" borderId="0" xfId="0" applyFont="1" applyBorder="1"/>
    <xf numFmtId="0" fontId="1" fillId="0" borderId="0" xfId="0" applyFont="1" applyFill="1" applyBorder="1" applyAlignment="1"/>
    <xf numFmtId="0" fontId="0" fillId="0" borderId="0" xfId="0" applyFont="1" applyFill="1" applyBorder="1" applyAlignment="1" applyProtection="1">
      <alignment vertical="center"/>
    </xf>
    <xf numFmtId="0" fontId="2" fillId="0" borderId="0" xfId="58" applyFont="1" applyFill="1" applyAlignment="1">
      <alignment horizontal="center" vertical="center"/>
    </xf>
    <xf numFmtId="0" fontId="1" fillId="0" borderId="0" xfId="58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left" vertical="center" wrapText="1"/>
    </xf>
    <xf numFmtId="49" fontId="8" fillId="0" borderId="14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81" fontId="8" fillId="0" borderId="7" xfId="0" applyNumberFormat="1" applyFont="1" applyFill="1" applyBorder="1" applyAlignment="1">
      <alignment horizontal="center" vertical="center" wrapText="1"/>
    </xf>
    <xf numFmtId="181" fontId="11" fillId="0" borderId="15" xfId="0" applyNumberFormat="1" applyFont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left" vertical="center" wrapText="1"/>
    </xf>
    <xf numFmtId="49" fontId="8" fillId="0" borderId="12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49" fontId="2" fillId="0" borderId="7" xfId="58" applyNumberFormat="1" applyFont="1" applyFill="1" applyBorder="1" applyAlignment="1">
      <alignment horizontal="center" vertical="center" wrapText="1"/>
    </xf>
    <xf numFmtId="49" fontId="2" fillId="0" borderId="7" xfId="58" applyNumberFormat="1" applyFont="1" applyFill="1" applyBorder="1" applyAlignment="1">
      <alignment horizontal="center" vertical="center"/>
    </xf>
    <xf numFmtId="49" fontId="2" fillId="0" borderId="7" xfId="58" applyNumberFormat="1" applyFont="1" applyFill="1" applyBorder="1" applyAlignment="1">
      <alignment vertical="center" wrapText="1"/>
    </xf>
    <xf numFmtId="49" fontId="8" fillId="0" borderId="7" xfId="58" applyNumberFormat="1" applyFont="1" applyFill="1" applyBorder="1" applyAlignment="1">
      <alignment horizontal="center" vertical="center"/>
    </xf>
    <xf numFmtId="49" fontId="8" fillId="0" borderId="7" xfId="58" applyNumberFormat="1" applyFont="1" applyFill="1" applyBorder="1" applyAlignment="1">
      <alignment horizontal="center" vertical="center" wrapText="1"/>
    </xf>
    <xf numFmtId="49" fontId="8" fillId="0" borderId="7" xfId="58" applyNumberFormat="1" applyFont="1" applyFill="1" applyBorder="1" applyAlignment="1">
      <alignment horizontal="left" vertical="center" wrapText="1"/>
    </xf>
    <xf numFmtId="49" fontId="8" fillId="0" borderId="7" xfId="58" applyNumberFormat="1" applyFont="1" applyFill="1" applyBorder="1" applyAlignment="1">
      <alignment vertical="center" wrapText="1"/>
    </xf>
    <xf numFmtId="0" fontId="12" fillId="0" borderId="0" xfId="59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vertical="center" wrapText="1"/>
    </xf>
    <xf numFmtId="181" fontId="1" fillId="0" borderId="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/>
    <xf numFmtId="0" fontId="4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4" fillId="0" borderId="0" xfId="0" applyFont="1" applyBorder="1" applyAlignment="1" applyProtection="1">
      <alignment horizontal="right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4" fontId="4" fillId="0" borderId="15" xfId="0" applyNumberFormat="1" applyFont="1" applyBorder="1" applyAlignment="1" applyProtection="1">
      <alignment horizontal="right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14" fillId="0" borderId="0" xfId="57" applyFont="1" applyFill="1" applyBorder="1" applyAlignment="1" applyProtection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4" fontId="11" fillId="0" borderId="15" xfId="51" applyNumberFormat="1" applyFont="1" applyBorder="1">
      <alignment horizontal="right" vertical="center"/>
    </xf>
    <xf numFmtId="0" fontId="4" fillId="2" borderId="0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15" fillId="0" borderId="0" xfId="0" applyFont="1" applyBorder="1" applyAlignment="1">
      <alignment vertical="top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/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right" vertical="center"/>
      <protection locked="0"/>
    </xf>
    <xf numFmtId="0" fontId="6" fillId="2" borderId="15" xfId="0" applyFont="1" applyFill="1" applyBorder="1" applyAlignment="1" applyProtection="1">
      <alignment horizontal="right" vertical="center" wrapText="1"/>
      <protection locked="0"/>
    </xf>
    <xf numFmtId="0" fontId="4" fillId="2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>
      <alignment horizontal="left" vertical="center" wrapText="1"/>
    </xf>
    <xf numFmtId="3" fontId="4" fillId="2" borderId="15" xfId="0" applyNumberFormat="1" applyFont="1" applyFill="1" applyBorder="1" applyAlignment="1" applyProtection="1">
      <alignment horizontal="right" vertical="center"/>
      <protection locked="0"/>
    </xf>
    <xf numFmtId="4" fontId="4" fillId="0" borderId="15" xfId="0" applyNumberFormat="1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left"/>
    </xf>
    <xf numFmtId="0" fontId="4" fillId="2" borderId="15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vertical="center" wrapText="1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wrapText="1"/>
    </xf>
    <xf numFmtId="0" fontId="6" fillId="0" borderId="0" xfId="0" applyFont="1" applyBorder="1" applyProtection="1">
      <protection locked="0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4" fillId="0" borderId="0" xfId="57" applyFont="1" applyFill="1" applyAlignment="1" applyProtection="1">
      <alignment horizontal="center" vertical="center"/>
    </xf>
    <xf numFmtId="0" fontId="4" fillId="0" borderId="0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/>
    </xf>
    <xf numFmtId="176" fontId="11" fillId="0" borderId="16" xfId="0" applyNumberFormat="1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180" fontId="11" fillId="0" borderId="15" xfId="56" applyNumberFormat="1" applyFont="1" applyBorder="1" applyAlignment="1">
      <alignment horizontal="center" vertical="center"/>
    </xf>
    <xf numFmtId="180" fontId="11" fillId="0" borderId="1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176" fontId="11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right"/>
      <protection locked="0"/>
    </xf>
    <xf numFmtId="49" fontId="18" fillId="0" borderId="0" xfId="0" applyNumberFormat="1" applyFont="1" applyBorder="1" applyProtection="1">
      <protection locked="0"/>
    </xf>
    <xf numFmtId="0" fontId="6" fillId="0" borderId="0" xfId="0" applyFont="1" applyBorder="1" applyAlignment="1">
      <alignment horizontal="right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49" fontId="9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center" vertical="center" wrapText="1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vertical="top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vertical="top"/>
      <protection locked="0"/>
    </xf>
    <xf numFmtId="49" fontId="6" fillId="0" borderId="0" xfId="0" applyNumberFormat="1" applyFont="1" applyBorder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49" fontId="11" fillId="0" borderId="15" xfId="50" applyNumberFormat="1" applyFont="1" applyBorder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15" fillId="2" borderId="15" xfId="0" applyFont="1" applyFill="1" applyBorder="1" applyAlignment="1" applyProtection="1">
      <alignment vertical="top" wrapText="1"/>
      <protection locked="0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 indent="2"/>
    </xf>
    <xf numFmtId="0" fontId="6" fillId="0" borderId="19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22" fillId="0" borderId="15" xfId="0" applyFont="1" applyBorder="1" applyAlignment="1">
      <alignment horizontal="center" vertical="center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176" fontId="23" fillId="0" borderId="15" xfId="0" applyNumberFormat="1" applyFont="1" applyBorder="1" applyAlignment="1">
      <alignment horizontal="right" vertical="center"/>
    </xf>
    <xf numFmtId="0" fontId="21" fillId="2" borderId="16" xfId="0" applyFont="1" applyFill="1" applyBorder="1" applyAlignment="1">
      <alignment horizontal="center" vertical="center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2"/>
    </xf>
    <xf numFmtId="0" fontId="4" fillId="2" borderId="17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15" fillId="0" borderId="15" xfId="0" applyFont="1" applyBorder="1" applyAlignment="1" applyProtection="1">
      <alignment vertical="top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 quotePrefix="1">
      <alignment horizontal="righ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3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8" workbookViewId="0">
      <selection activeCell="A3" sqref="A3:B3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98"/>
      <c r="B1" s="98"/>
      <c r="C1" s="98"/>
      <c r="D1" s="115" t="s">
        <v>0</v>
      </c>
    </row>
    <row r="2" ht="41.25" customHeight="1" spans="1:1">
      <c r="A2" s="93" t="str">
        <f>"2025"&amp;"年部门财务收支预算总表"</f>
        <v>2025年部门财务收支预算总表</v>
      </c>
    </row>
    <row r="3" ht="17.25" customHeight="1" spans="1:4">
      <c r="A3" s="96" t="str">
        <f>"单位名称："&amp;"昆明市东川区精神病院"</f>
        <v>单位名称：昆明市东川区精神病院</v>
      </c>
      <c r="B3" s="221"/>
      <c r="D3" s="199" t="s">
        <v>1</v>
      </c>
    </row>
    <row r="4" ht="23.25" customHeight="1" spans="1:4">
      <c r="A4" s="222" t="s">
        <v>2</v>
      </c>
      <c r="B4" s="223"/>
      <c r="C4" s="222" t="s">
        <v>3</v>
      </c>
      <c r="D4" s="223"/>
    </row>
    <row r="5" ht="24" customHeight="1" spans="1:4">
      <c r="A5" s="222" t="s">
        <v>4</v>
      </c>
      <c r="B5" s="222" t="s">
        <v>5</v>
      </c>
      <c r="C5" s="222" t="s">
        <v>6</v>
      </c>
      <c r="D5" s="222" t="s">
        <v>5</v>
      </c>
    </row>
    <row r="6" ht="17.25" customHeight="1" spans="1:4">
      <c r="A6" s="224" t="s">
        <v>7</v>
      </c>
      <c r="B6" s="130">
        <v>4590680.4</v>
      </c>
      <c r="C6" s="224" t="s">
        <v>8</v>
      </c>
      <c r="D6" s="130"/>
    </row>
    <row r="7" ht="17.25" customHeight="1" spans="1:4">
      <c r="A7" s="224" t="s">
        <v>9</v>
      </c>
      <c r="B7" s="130"/>
      <c r="C7" s="224" t="s">
        <v>10</v>
      </c>
      <c r="D7" s="130"/>
    </row>
    <row r="8" ht="17.25" customHeight="1" spans="1:4">
      <c r="A8" s="224" t="s">
        <v>11</v>
      </c>
      <c r="B8" s="130"/>
      <c r="C8" s="256" t="s">
        <v>12</v>
      </c>
      <c r="D8" s="130"/>
    </row>
    <row r="9" ht="17.25" customHeight="1" spans="1:4">
      <c r="A9" s="224" t="s">
        <v>13</v>
      </c>
      <c r="B9" s="130"/>
      <c r="C9" s="256" t="s">
        <v>14</v>
      </c>
      <c r="D9" s="130"/>
    </row>
    <row r="10" ht="17.25" customHeight="1" spans="1:4">
      <c r="A10" s="224" t="s">
        <v>15</v>
      </c>
      <c r="B10" s="130">
        <v>47003907</v>
      </c>
      <c r="C10" s="256" t="s">
        <v>16</v>
      </c>
      <c r="D10" s="130"/>
    </row>
    <row r="11" ht="17.25" customHeight="1" spans="1:4">
      <c r="A11" s="224" t="s">
        <v>17</v>
      </c>
      <c r="B11" s="130">
        <v>47003907</v>
      </c>
      <c r="C11" s="256" t="s">
        <v>18</v>
      </c>
      <c r="D11" s="130"/>
    </row>
    <row r="12" ht="17.25" customHeight="1" spans="1:4">
      <c r="A12" s="224" t="s">
        <v>19</v>
      </c>
      <c r="B12" s="130"/>
      <c r="C12" s="84" t="s">
        <v>20</v>
      </c>
      <c r="D12" s="130"/>
    </row>
    <row r="13" ht="17.25" customHeight="1" spans="1:4">
      <c r="A13" s="224" t="s">
        <v>21</v>
      </c>
      <c r="B13" s="130"/>
      <c r="C13" s="84" t="s">
        <v>22</v>
      </c>
      <c r="D13" s="130">
        <v>1004226</v>
      </c>
    </row>
    <row r="14" ht="17.25" customHeight="1" spans="1:4">
      <c r="A14" s="224" t="s">
        <v>23</v>
      </c>
      <c r="B14" s="130"/>
      <c r="C14" s="84" t="s">
        <v>24</v>
      </c>
      <c r="D14" s="130">
        <v>50257483.4</v>
      </c>
    </row>
    <row r="15" ht="17.25" customHeight="1" spans="1:4">
      <c r="A15" s="224" t="s">
        <v>25</v>
      </c>
      <c r="B15" s="130"/>
      <c r="C15" s="84" t="s">
        <v>26</v>
      </c>
      <c r="D15" s="130"/>
    </row>
    <row r="16" ht="17.25" customHeight="1" spans="1:4">
      <c r="A16" s="204"/>
      <c r="B16" s="130"/>
      <c r="C16" s="84" t="s">
        <v>27</v>
      </c>
      <c r="D16" s="130"/>
    </row>
    <row r="17" ht="17.25" customHeight="1" spans="1:4">
      <c r="A17" s="225"/>
      <c r="B17" s="130"/>
      <c r="C17" s="84" t="s">
        <v>28</v>
      </c>
      <c r="D17" s="130"/>
    </row>
    <row r="18" ht="17.25" customHeight="1" spans="1:4">
      <c r="A18" s="225"/>
      <c r="B18" s="130"/>
      <c r="C18" s="84" t="s">
        <v>29</v>
      </c>
      <c r="D18" s="130"/>
    </row>
    <row r="19" ht="17.25" customHeight="1" spans="1:4">
      <c r="A19" s="225"/>
      <c r="B19" s="130"/>
      <c r="C19" s="84" t="s">
        <v>30</v>
      </c>
      <c r="D19" s="130"/>
    </row>
    <row r="20" ht="17.25" customHeight="1" spans="1:4">
      <c r="A20" s="225"/>
      <c r="B20" s="130"/>
      <c r="C20" s="84" t="s">
        <v>31</v>
      </c>
      <c r="D20" s="130"/>
    </row>
    <row r="21" ht="17.25" customHeight="1" spans="1:4">
      <c r="A21" s="225"/>
      <c r="B21" s="130"/>
      <c r="C21" s="84" t="s">
        <v>32</v>
      </c>
      <c r="D21" s="130"/>
    </row>
    <row r="22" ht="17.25" customHeight="1" spans="1:4">
      <c r="A22" s="225"/>
      <c r="B22" s="130"/>
      <c r="C22" s="84" t="s">
        <v>33</v>
      </c>
      <c r="D22" s="130"/>
    </row>
    <row r="23" ht="17.25" customHeight="1" spans="1:4">
      <c r="A23" s="225"/>
      <c r="B23" s="130"/>
      <c r="C23" s="84" t="s">
        <v>34</v>
      </c>
      <c r="D23" s="130"/>
    </row>
    <row r="24" ht="17.25" customHeight="1" spans="1:4">
      <c r="A24" s="225"/>
      <c r="B24" s="130"/>
      <c r="C24" s="84" t="s">
        <v>35</v>
      </c>
      <c r="D24" s="130">
        <v>332878</v>
      </c>
    </row>
    <row r="25" ht="17.25" customHeight="1" spans="1:4">
      <c r="A25" s="225"/>
      <c r="B25" s="130"/>
      <c r="C25" s="84" t="s">
        <v>36</v>
      </c>
      <c r="D25" s="130"/>
    </row>
    <row r="26" ht="17.25" customHeight="1" spans="1:4">
      <c r="A26" s="225"/>
      <c r="B26" s="130"/>
      <c r="C26" s="204" t="s">
        <v>37</v>
      </c>
      <c r="D26" s="130"/>
    </row>
    <row r="27" ht="17.25" customHeight="1" spans="1:4">
      <c r="A27" s="225"/>
      <c r="B27" s="130"/>
      <c r="C27" s="84" t="s">
        <v>38</v>
      </c>
      <c r="D27" s="130"/>
    </row>
    <row r="28" ht="16.5" customHeight="1" spans="1:4">
      <c r="A28" s="225"/>
      <c r="B28" s="130"/>
      <c r="C28" s="84" t="s">
        <v>39</v>
      </c>
      <c r="D28" s="130"/>
    </row>
    <row r="29" ht="16.5" customHeight="1" spans="1:4">
      <c r="A29" s="225"/>
      <c r="B29" s="130"/>
      <c r="C29" s="204" t="s">
        <v>40</v>
      </c>
      <c r="D29" s="130"/>
    </row>
    <row r="30" ht="17.25" customHeight="1" spans="1:4">
      <c r="A30" s="225"/>
      <c r="B30" s="130"/>
      <c r="C30" s="204" t="s">
        <v>41</v>
      </c>
      <c r="D30" s="130"/>
    </row>
    <row r="31" ht="17.25" customHeight="1" spans="1:4">
      <c r="A31" s="225"/>
      <c r="B31" s="130"/>
      <c r="C31" s="84" t="s">
        <v>42</v>
      </c>
      <c r="D31" s="130"/>
    </row>
    <row r="32" ht="16.5" customHeight="1" spans="1:4">
      <c r="A32" s="225" t="s">
        <v>43</v>
      </c>
      <c r="B32" s="130">
        <v>51594587.4</v>
      </c>
      <c r="C32" s="225" t="s">
        <v>44</v>
      </c>
      <c r="D32" s="130">
        <v>51594587.4</v>
      </c>
    </row>
    <row r="33" ht="16.5" customHeight="1" spans="1:4">
      <c r="A33" s="204" t="s">
        <v>45</v>
      </c>
      <c r="B33" s="130"/>
      <c r="C33" s="204" t="s">
        <v>46</v>
      </c>
      <c r="D33" s="130"/>
    </row>
    <row r="34" ht="16.5" customHeight="1" spans="1:4">
      <c r="A34" s="84" t="s">
        <v>47</v>
      </c>
      <c r="B34" s="130"/>
      <c r="C34" s="84" t="s">
        <v>47</v>
      </c>
      <c r="D34" s="130"/>
    </row>
    <row r="35" ht="16.5" customHeight="1" spans="1:4">
      <c r="A35" s="84" t="s">
        <v>48</v>
      </c>
      <c r="B35" s="130"/>
      <c r="C35" s="84" t="s">
        <v>49</v>
      </c>
      <c r="D35" s="130"/>
    </row>
    <row r="36" ht="16.5" customHeight="1" spans="1:4">
      <c r="A36" s="226" t="s">
        <v>50</v>
      </c>
      <c r="B36" s="130">
        <v>51594587.4</v>
      </c>
      <c r="C36" s="226" t="s">
        <v>51</v>
      </c>
      <c r="D36" s="130">
        <v>51594587.4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C20" sqref="C2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115" t="s">
        <v>52</v>
      </c>
    </row>
    <row r="2" ht="41.25" customHeight="1" spans="1:1">
      <c r="A2" s="93" t="str">
        <f>"2025"&amp;"年部门收入预算表"</f>
        <v>2025年部门收入预算表</v>
      </c>
    </row>
    <row r="3" ht="17.25" customHeight="1" spans="1:19">
      <c r="A3" s="96" t="str">
        <f>"单位名称："&amp;"昆明市东川区精神病院"</f>
        <v>单位名称：昆明市东川区精神病院</v>
      </c>
      <c r="S3" s="98" t="s">
        <v>1</v>
      </c>
    </row>
    <row r="4" ht="21.75" customHeight="1" spans="1:19">
      <c r="A4" s="242" t="s">
        <v>53</v>
      </c>
      <c r="B4" s="243" t="s">
        <v>54</v>
      </c>
      <c r="C4" s="243" t="s">
        <v>55</v>
      </c>
      <c r="D4" s="244" t="s">
        <v>56</v>
      </c>
      <c r="E4" s="244"/>
      <c r="F4" s="244"/>
      <c r="G4" s="244"/>
      <c r="H4" s="244"/>
      <c r="I4" s="191"/>
      <c r="J4" s="244"/>
      <c r="K4" s="244"/>
      <c r="L4" s="244"/>
      <c r="M4" s="244"/>
      <c r="N4" s="251"/>
      <c r="O4" s="244" t="s">
        <v>45</v>
      </c>
      <c r="P4" s="244"/>
      <c r="Q4" s="244"/>
      <c r="R4" s="244"/>
      <c r="S4" s="251"/>
    </row>
    <row r="5" ht="27" customHeight="1" spans="1:19">
      <c r="A5" s="245"/>
      <c r="B5" s="246"/>
      <c r="C5" s="246"/>
      <c r="D5" s="246" t="s">
        <v>57</v>
      </c>
      <c r="E5" s="246" t="s">
        <v>58</v>
      </c>
      <c r="F5" s="246" t="s">
        <v>59</v>
      </c>
      <c r="G5" s="246" t="s">
        <v>60</v>
      </c>
      <c r="H5" s="246" t="s">
        <v>61</v>
      </c>
      <c r="I5" s="252" t="s">
        <v>62</v>
      </c>
      <c r="J5" s="253"/>
      <c r="K5" s="253"/>
      <c r="L5" s="253"/>
      <c r="M5" s="253"/>
      <c r="N5" s="254"/>
      <c r="O5" s="246" t="s">
        <v>57</v>
      </c>
      <c r="P5" s="246" t="s">
        <v>58</v>
      </c>
      <c r="Q5" s="246" t="s">
        <v>59</v>
      </c>
      <c r="R5" s="246" t="s">
        <v>60</v>
      </c>
      <c r="S5" s="246" t="s">
        <v>63</v>
      </c>
    </row>
    <row r="6" ht="30" customHeight="1" spans="1:19">
      <c r="A6" s="247"/>
      <c r="B6" s="248"/>
      <c r="C6" s="176"/>
      <c r="D6" s="176"/>
      <c r="E6" s="176"/>
      <c r="F6" s="176"/>
      <c r="G6" s="176"/>
      <c r="H6" s="176"/>
      <c r="I6" s="121" t="s">
        <v>57</v>
      </c>
      <c r="J6" s="254" t="s">
        <v>64</v>
      </c>
      <c r="K6" s="254" t="s">
        <v>65</v>
      </c>
      <c r="L6" s="254" t="s">
        <v>66</v>
      </c>
      <c r="M6" s="254" t="s">
        <v>67</v>
      </c>
      <c r="N6" s="254" t="s">
        <v>68</v>
      </c>
      <c r="O6" s="255"/>
      <c r="P6" s="255"/>
      <c r="Q6" s="255"/>
      <c r="R6" s="255"/>
      <c r="S6" s="176"/>
    </row>
    <row r="7" ht="15" customHeight="1" spans="1:19">
      <c r="A7" s="249">
        <v>1</v>
      </c>
      <c r="B7" s="249">
        <v>2</v>
      </c>
      <c r="C7" s="249">
        <v>3</v>
      </c>
      <c r="D7" s="249">
        <v>4</v>
      </c>
      <c r="E7" s="249">
        <v>5</v>
      </c>
      <c r="F7" s="249">
        <v>6</v>
      </c>
      <c r="G7" s="249">
        <v>7</v>
      </c>
      <c r="H7" s="249">
        <v>8</v>
      </c>
      <c r="I7" s="121">
        <v>9</v>
      </c>
      <c r="J7" s="249">
        <v>10</v>
      </c>
      <c r="K7" s="249">
        <v>11</v>
      </c>
      <c r="L7" s="249">
        <v>12</v>
      </c>
      <c r="M7" s="249">
        <v>13</v>
      </c>
      <c r="N7" s="249">
        <v>14</v>
      </c>
      <c r="O7" s="249">
        <v>15</v>
      </c>
      <c r="P7" s="249">
        <v>16</v>
      </c>
      <c r="Q7" s="249">
        <v>17</v>
      </c>
      <c r="R7" s="249">
        <v>18</v>
      </c>
      <c r="S7" s="249">
        <v>19</v>
      </c>
    </row>
    <row r="8" ht="18" customHeight="1" spans="1:19">
      <c r="A8" s="73" t="s">
        <v>69</v>
      </c>
      <c r="B8" s="73" t="s">
        <v>70</v>
      </c>
      <c r="C8" s="130">
        <v>51594587.4</v>
      </c>
      <c r="D8" s="130">
        <v>51594587.4</v>
      </c>
      <c r="E8" s="130">
        <v>4590680.4</v>
      </c>
      <c r="F8" s="130"/>
      <c r="G8" s="130"/>
      <c r="H8" s="130"/>
      <c r="I8" s="130">
        <v>47003907</v>
      </c>
      <c r="J8" s="130">
        <v>47003907</v>
      </c>
      <c r="K8" s="130"/>
      <c r="L8" s="130"/>
      <c r="M8" s="130"/>
      <c r="N8" s="130"/>
      <c r="O8" s="130"/>
      <c r="P8" s="130"/>
      <c r="Q8" s="130"/>
      <c r="R8" s="130"/>
      <c r="S8" s="130"/>
    </row>
    <row r="9" ht="18" customHeight="1" spans="1:19">
      <c r="A9" s="101" t="s">
        <v>55</v>
      </c>
      <c r="B9" s="250"/>
      <c r="C9" s="130">
        <v>51594587.4</v>
      </c>
      <c r="D9" s="130">
        <v>51594587.4</v>
      </c>
      <c r="E9" s="130">
        <v>4590680.4</v>
      </c>
      <c r="F9" s="130"/>
      <c r="G9" s="130"/>
      <c r="H9" s="130"/>
      <c r="I9" s="130">
        <v>47003907</v>
      </c>
      <c r="J9" s="130">
        <v>47003907</v>
      </c>
      <c r="K9" s="130"/>
      <c r="L9" s="130"/>
      <c r="M9" s="130"/>
      <c r="N9" s="130"/>
      <c r="O9" s="130"/>
      <c r="P9" s="130"/>
      <c r="Q9" s="130"/>
      <c r="R9" s="130"/>
      <c r="S9" s="130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GridLines="0" showZeros="0" workbookViewId="0">
      <selection activeCell="A14" sqref="$A14:$XFD1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98" t="s">
        <v>71</v>
      </c>
    </row>
    <row r="2" ht="41.25" customHeight="1" spans="1:1">
      <c r="A2" s="93" t="str">
        <f>"2025"&amp;"年部门支出预算表"</f>
        <v>2025年部门支出预算表</v>
      </c>
    </row>
    <row r="3" ht="17.25" customHeight="1" spans="1:15">
      <c r="A3" s="96" t="str">
        <f>"单位名称："&amp;"昆明市东川区精神病院"</f>
        <v>单位名称：昆明市东川区精神病院</v>
      </c>
      <c r="O3" s="98" t="s">
        <v>1</v>
      </c>
    </row>
    <row r="4" ht="27" customHeight="1" spans="1:15">
      <c r="A4" s="228" t="s">
        <v>72</v>
      </c>
      <c r="B4" s="228" t="s">
        <v>73</v>
      </c>
      <c r="C4" s="228" t="s">
        <v>55</v>
      </c>
      <c r="D4" s="229" t="s">
        <v>58</v>
      </c>
      <c r="E4" s="230"/>
      <c r="F4" s="231"/>
      <c r="G4" s="232" t="s">
        <v>59</v>
      </c>
      <c r="H4" s="232" t="s">
        <v>60</v>
      </c>
      <c r="I4" s="232" t="s">
        <v>74</v>
      </c>
      <c r="J4" s="229" t="s">
        <v>62</v>
      </c>
      <c r="K4" s="230"/>
      <c r="L4" s="230"/>
      <c r="M4" s="230"/>
      <c r="N4" s="239"/>
      <c r="O4" s="240"/>
    </row>
    <row r="5" ht="42" customHeight="1" spans="1:15">
      <c r="A5" s="233"/>
      <c r="B5" s="233"/>
      <c r="C5" s="234"/>
      <c r="D5" s="235" t="s">
        <v>57</v>
      </c>
      <c r="E5" s="235" t="s">
        <v>75</v>
      </c>
      <c r="F5" s="235" t="s">
        <v>76</v>
      </c>
      <c r="G5" s="234"/>
      <c r="H5" s="234"/>
      <c r="I5" s="241"/>
      <c r="J5" s="235" t="s">
        <v>57</v>
      </c>
      <c r="K5" s="222" t="s">
        <v>77</v>
      </c>
      <c r="L5" s="222" t="s">
        <v>78</v>
      </c>
      <c r="M5" s="222" t="s">
        <v>79</v>
      </c>
      <c r="N5" s="222" t="s">
        <v>80</v>
      </c>
      <c r="O5" s="222" t="s">
        <v>81</v>
      </c>
    </row>
    <row r="6" ht="18" customHeight="1" spans="1:15">
      <c r="A6" s="104" t="s">
        <v>82</v>
      </c>
      <c r="B6" s="104" t="s">
        <v>83</v>
      </c>
      <c r="C6" s="104" t="s">
        <v>84</v>
      </c>
      <c r="D6" s="107" t="s">
        <v>85</v>
      </c>
      <c r="E6" s="107" t="s">
        <v>86</v>
      </c>
      <c r="F6" s="107" t="s">
        <v>87</v>
      </c>
      <c r="G6" s="107" t="s">
        <v>88</v>
      </c>
      <c r="H6" s="107" t="s">
        <v>89</v>
      </c>
      <c r="I6" s="107" t="s">
        <v>90</v>
      </c>
      <c r="J6" s="107" t="s">
        <v>91</v>
      </c>
      <c r="K6" s="107" t="s">
        <v>92</v>
      </c>
      <c r="L6" s="107" t="s">
        <v>93</v>
      </c>
      <c r="M6" s="107" t="s">
        <v>94</v>
      </c>
      <c r="N6" s="104" t="s">
        <v>95</v>
      </c>
      <c r="O6" s="107" t="s">
        <v>96</v>
      </c>
    </row>
    <row r="7" ht="21" customHeight="1" spans="1:15">
      <c r="A7" s="108" t="s">
        <v>97</v>
      </c>
      <c r="B7" s="108" t="s">
        <v>98</v>
      </c>
      <c r="C7" s="130">
        <v>1004226</v>
      </c>
      <c r="D7" s="130">
        <v>1004226</v>
      </c>
      <c r="E7" s="130">
        <v>1004226</v>
      </c>
      <c r="F7" s="130"/>
      <c r="G7" s="130"/>
      <c r="H7" s="130"/>
      <c r="I7" s="130"/>
      <c r="J7" s="130"/>
      <c r="K7" s="130"/>
      <c r="L7" s="130"/>
      <c r="M7" s="130"/>
      <c r="N7" s="130"/>
      <c r="O7" s="130"/>
    </row>
    <row r="8" ht="21" customHeight="1" spans="1:15">
      <c r="A8" s="236" t="s">
        <v>99</v>
      </c>
      <c r="B8" s="236" t="s">
        <v>100</v>
      </c>
      <c r="C8" s="130">
        <v>1004226</v>
      </c>
      <c r="D8" s="130">
        <v>1004226</v>
      </c>
      <c r="E8" s="130">
        <v>1004226</v>
      </c>
      <c r="F8" s="130"/>
      <c r="G8" s="130"/>
      <c r="H8" s="130"/>
      <c r="I8" s="130"/>
      <c r="J8" s="130"/>
      <c r="K8" s="130"/>
      <c r="L8" s="130"/>
      <c r="M8" s="130"/>
      <c r="N8" s="130"/>
      <c r="O8" s="130"/>
    </row>
    <row r="9" ht="21" customHeight="1" spans="1:15">
      <c r="A9" s="237" t="s">
        <v>101</v>
      </c>
      <c r="B9" s="237" t="s">
        <v>102</v>
      </c>
      <c r="C9" s="130">
        <v>345600</v>
      </c>
      <c r="D9" s="130">
        <v>345600</v>
      </c>
      <c r="E9" s="130">
        <v>345600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ht="21" customHeight="1" spans="1:15">
      <c r="A10" s="237" t="s">
        <v>103</v>
      </c>
      <c r="B10" s="237" t="s">
        <v>104</v>
      </c>
      <c r="C10" s="130">
        <v>439084</v>
      </c>
      <c r="D10" s="130">
        <v>439084</v>
      </c>
      <c r="E10" s="130">
        <v>439084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ht="21" customHeight="1" spans="1:15">
      <c r="A11" s="237" t="s">
        <v>105</v>
      </c>
      <c r="B11" s="237" t="s">
        <v>106</v>
      </c>
      <c r="C11" s="130">
        <v>219542</v>
      </c>
      <c r="D11" s="130">
        <v>219542</v>
      </c>
      <c r="E11" s="130">
        <v>219542</v>
      </c>
      <c r="F11" s="130"/>
      <c r="G11" s="130"/>
      <c r="H11" s="130"/>
      <c r="I11" s="130"/>
      <c r="J11" s="130"/>
      <c r="K11" s="130"/>
      <c r="L11" s="130"/>
      <c r="M11" s="130"/>
      <c r="N11" s="130"/>
      <c r="O11" s="130"/>
    </row>
    <row r="12" ht="21" customHeight="1" spans="1:15">
      <c r="A12" s="108" t="s">
        <v>107</v>
      </c>
      <c r="B12" s="108" t="s">
        <v>108</v>
      </c>
      <c r="C12" s="130">
        <v>50257483.4</v>
      </c>
      <c r="D12" s="130">
        <v>3253576.4</v>
      </c>
      <c r="E12" s="130">
        <v>3253576.4</v>
      </c>
      <c r="F12" s="130"/>
      <c r="G12" s="130"/>
      <c r="H12" s="130"/>
      <c r="I12" s="130"/>
      <c r="J12" s="130">
        <v>47003907</v>
      </c>
      <c r="K12" s="130">
        <v>47003907</v>
      </c>
      <c r="L12" s="130"/>
      <c r="M12" s="130"/>
      <c r="N12" s="130"/>
      <c r="O12" s="130"/>
    </row>
    <row r="13" ht="21" customHeight="1" spans="1:15">
      <c r="A13" s="236" t="s">
        <v>109</v>
      </c>
      <c r="B13" s="236" t="s">
        <v>110</v>
      </c>
      <c r="C13" s="130">
        <v>49831218.4</v>
      </c>
      <c r="D13" s="130">
        <v>2827311.4</v>
      </c>
      <c r="E13" s="130">
        <v>2827311.4</v>
      </c>
      <c r="F13" s="130"/>
      <c r="G13" s="130"/>
      <c r="H13" s="130"/>
      <c r="I13" s="130"/>
      <c r="J13" s="130">
        <v>47003907</v>
      </c>
      <c r="K13" s="130">
        <v>47003907</v>
      </c>
      <c r="L13" s="130"/>
      <c r="M13" s="130"/>
      <c r="N13" s="130"/>
      <c r="O13" s="130"/>
    </row>
    <row r="14" ht="21" customHeight="1" spans="1:15">
      <c r="A14" s="237" t="s">
        <v>111</v>
      </c>
      <c r="B14" s="237" t="s">
        <v>112</v>
      </c>
      <c r="C14" s="130">
        <v>49831218.4</v>
      </c>
      <c r="D14" s="130">
        <v>2827311.4</v>
      </c>
      <c r="E14" s="130">
        <v>2827311.4</v>
      </c>
      <c r="F14" s="130"/>
      <c r="G14" s="130"/>
      <c r="H14" s="130"/>
      <c r="I14" s="130"/>
      <c r="J14" s="130">
        <v>47003907</v>
      </c>
      <c r="K14" s="130">
        <v>47003907</v>
      </c>
      <c r="L14" s="130"/>
      <c r="M14" s="130"/>
      <c r="N14" s="130"/>
      <c r="O14" s="130"/>
    </row>
    <row r="15" ht="21" customHeight="1" spans="1:15">
      <c r="A15" s="236" t="s">
        <v>113</v>
      </c>
      <c r="B15" s="236" t="s">
        <v>114</v>
      </c>
      <c r="C15" s="130">
        <v>426265</v>
      </c>
      <c r="D15" s="130">
        <v>426265</v>
      </c>
      <c r="E15" s="130">
        <v>426265</v>
      </c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ht="21" customHeight="1" spans="1:15">
      <c r="A16" s="237" t="s">
        <v>115</v>
      </c>
      <c r="B16" s="237" t="s">
        <v>116</v>
      </c>
      <c r="C16" s="130">
        <v>222678</v>
      </c>
      <c r="D16" s="130">
        <v>222678</v>
      </c>
      <c r="E16" s="130">
        <v>222678</v>
      </c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ht="21" customHeight="1" spans="1:15">
      <c r="A17" s="237" t="s">
        <v>117</v>
      </c>
      <c r="B17" s="237" t="s">
        <v>118</v>
      </c>
      <c r="C17" s="130">
        <v>203587</v>
      </c>
      <c r="D17" s="130">
        <v>203587</v>
      </c>
      <c r="E17" s="130">
        <v>203587</v>
      </c>
      <c r="F17" s="130"/>
      <c r="G17" s="130"/>
      <c r="H17" s="130"/>
      <c r="I17" s="130"/>
      <c r="J17" s="130"/>
      <c r="K17" s="130"/>
      <c r="L17" s="130"/>
      <c r="M17" s="130"/>
      <c r="N17" s="130"/>
      <c r="O17" s="130"/>
    </row>
    <row r="18" ht="21" customHeight="1" spans="1:15">
      <c r="A18" s="108" t="s">
        <v>119</v>
      </c>
      <c r="B18" s="108" t="s">
        <v>120</v>
      </c>
      <c r="C18" s="130">
        <v>332878</v>
      </c>
      <c r="D18" s="130">
        <v>332878</v>
      </c>
      <c r="E18" s="130">
        <v>332878</v>
      </c>
      <c r="F18" s="130"/>
      <c r="G18" s="130"/>
      <c r="H18" s="130"/>
      <c r="I18" s="130"/>
      <c r="J18" s="130"/>
      <c r="K18" s="130"/>
      <c r="L18" s="130"/>
      <c r="M18" s="130"/>
      <c r="N18" s="130"/>
      <c r="O18" s="130"/>
    </row>
    <row r="19" ht="21" customHeight="1" spans="1:15">
      <c r="A19" s="236" t="s">
        <v>121</v>
      </c>
      <c r="B19" s="236" t="s">
        <v>122</v>
      </c>
      <c r="C19" s="130">
        <v>332878</v>
      </c>
      <c r="D19" s="130">
        <v>332878</v>
      </c>
      <c r="E19" s="130">
        <v>332878</v>
      </c>
      <c r="F19" s="130"/>
      <c r="G19" s="130"/>
      <c r="H19" s="130"/>
      <c r="I19" s="130"/>
      <c r="J19" s="130"/>
      <c r="K19" s="130"/>
      <c r="L19" s="130"/>
      <c r="M19" s="130"/>
      <c r="N19" s="130"/>
      <c r="O19" s="130"/>
    </row>
    <row r="20" ht="21" customHeight="1" spans="1:15">
      <c r="A20" s="237" t="s">
        <v>123</v>
      </c>
      <c r="B20" s="237" t="s">
        <v>124</v>
      </c>
      <c r="C20" s="130">
        <v>332878</v>
      </c>
      <c r="D20" s="130">
        <v>332878</v>
      </c>
      <c r="E20" s="130">
        <v>332878</v>
      </c>
      <c r="F20" s="130"/>
      <c r="G20" s="130"/>
      <c r="H20" s="130"/>
      <c r="I20" s="130"/>
      <c r="J20" s="130"/>
      <c r="K20" s="130"/>
      <c r="L20" s="130"/>
      <c r="M20" s="130"/>
      <c r="N20" s="130"/>
      <c r="O20" s="130"/>
    </row>
    <row r="21" ht="21" customHeight="1" spans="1:15">
      <c r="A21" s="238" t="s">
        <v>55</v>
      </c>
      <c r="B21" s="87"/>
      <c r="C21" s="130">
        <v>51594587.4</v>
      </c>
      <c r="D21" s="130">
        <v>4590680.4</v>
      </c>
      <c r="E21" s="130">
        <v>4590680.4</v>
      </c>
      <c r="F21" s="130"/>
      <c r="G21" s="130"/>
      <c r="H21" s="130"/>
      <c r="I21" s="130"/>
      <c r="J21" s="130">
        <v>47003907</v>
      </c>
      <c r="K21" s="130">
        <v>47003907</v>
      </c>
      <c r="L21" s="130"/>
      <c r="M21" s="130"/>
      <c r="N21" s="130"/>
      <c r="O21" s="130"/>
    </row>
  </sheetData>
  <mergeCells count="12">
    <mergeCell ref="A1:O1"/>
    <mergeCell ref="A2:O2"/>
    <mergeCell ref="A3:B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2" sqref="A2:D2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94"/>
      <c r="B1" s="98"/>
      <c r="C1" s="98"/>
      <c r="D1" s="98" t="s">
        <v>125</v>
      </c>
    </row>
    <row r="2" ht="41.25" customHeight="1" spans="1:1">
      <c r="A2" s="93" t="str">
        <f>"2025"&amp;"年部门财政拨款收支预算总表"</f>
        <v>2025年部门财政拨款收支预算总表</v>
      </c>
    </row>
    <row r="3" ht="17.25" customHeight="1" spans="1:4">
      <c r="A3" s="96" t="str">
        <f>"单位名称："&amp;"昆明市东川区精神病院"</f>
        <v>单位名称：昆明市东川区精神病院</v>
      </c>
      <c r="B3" s="221"/>
      <c r="D3" s="98" t="s">
        <v>1</v>
      </c>
    </row>
    <row r="4" ht="17.25" customHeight="1" spans="1:4">
      <c r="A4" s="222" t="s">
        <v>2</v>
      </c>
      <c r="B4" s="223"/>
      <c r="C4" s="222" t="s">
        <v>3</v>
      </c>
      <c r="D4" s="223"/>
    </row>
    <row r="5" ht="18.75" customHeight="1" spans="1:4">
      <c r="A5" s="222" t="s">
        <v>4</v>
      </c>
      <c r="B5" s="222" t="s">
        <v>5</v>
      </c>
      <c r="C5" s="222" t="s">
        <v>6</v>
      </c>
      <c r="D5" s="222" t="s">
        <v>5</v>
      </c>
    </row>
    <row r="6" ht="16.5" customHeight="1" spans="1:4">
      <c r="A6" s="224" t="s">
        <v>126</v>
      </c>
      <c r="B6" s="130">
        <v>4590680.4</v>
      </c>
      <c r="C6" s="224" t="s">
        <v>127</v>
      </c>
      <c r="D6" s="130">
        <v>4590680.4</v>
      </c>
    </row>
    <row r="7" ht="16.5" customHeight="1" spans="1:4">
      <c r="A7" s="224" t="s">
        <v>128</v>
      </c>
      <c r="B7" s="130">
        <v>4590680.4</v>
      </c>
      <c r="C7" s="224" t="s">
        <v>129</v>
      </c>
      <c r="D7" s="130"/>
    </row>
    <row r="8" ht="16.5" customHeight="1" spans="1:4">
      <c r="A8" s="224" t="s">
        <v>130</v>
      </c>
      <c r="B8" s="130"/>
      <c r="C8" s="224" t="s">
        <v>131</v>
      </c>
      <c r="D8" s="130"/>
    </row>
    <row r="9" ht="16.5" customHeight="1" spans="1:4">
      <c r="A9" s="224" t="s">
        <v>132</v>
      </c>
      <c r="B9" s="130"/>
      <c r="C9" s="224" t="s">
        <v>133</v>
      </c>
      <c r="D9" s="130"/>
    </row>
    <row r="10" ht="16.5" customHeight="1" spans="1:4">
      <c r="A10" s="224" t="s">
        <v>134</v>
      </c>
      <c r="B10" s="130"/>
      <c r="C10" s="224" t="s">
        <v>135</v>
      </c>
      <c r="D10" s="130"/>
    </row>
    <row r="11" ht="16.5" customHeight="1" spans="1:4">
      <c r="A11" s="224" t="s">
        <v>128</v>
      </c>
      <c r="B11" s="130"/>
      <c r="C11" s="224" t="s">
        <v>136</v>
      </c>
      <c r="D11" s="130"/>
    </row>
    <row r="12" ht="16.5" customHeight="1" spans="1:4">
      <c r="A12" s="204" t="s">
        <v>130</v>
      </c>
      <c r="B12" s="130"/>
      <c r="C12" s="120" t="s">
        <v>137</v>
      </c>
      <c r="D12" s="130"/>
    </row>
    <row r="13" ht="16.5" customHeight="1" spans="1:4">
      <c r="A13" s="204" t="s">
        <v>132</v>
      </c>
      <c r="B13" s="130"/>
      <c r="C13" s="120" t="s">
        <v>138</v>
      </c>
      <c r="D13" s="130"/>
    </row>
    <row r="14" ht="16.5" customHeight="1" spans="1:4">
      <c r="A14" s="225"/>
      <c r="B14" s="130"/>
      <c r="C14" s="120" t="s">
        <v>139</v>
      </c>
      <c r="D14" s="130">
        <v>1004226</v>
      </c>
    </row>
    <row r="15" ht="16.5" customHeight="1" spans="1:4">
      <c r="A15" s="225"/>
      <c r="B15" s="130"/>
      <c r="C15" s="120" t="s">
        <v>140</v>
      </c>
      <c r="D15" s="130">
        <v>3253576.4</v>
      </c>
    </row>
    <row r="16" ht="16.5" customHeight="1" spans="1:4">
      <c r="A16" s="225"/>
      <c r="B16" s="130"/>
      <c r="C16" s="120" t="s">
        <v>141</v>
      </c>
      <c r="D16" s="130"/>
    </row>
    <row r="17" ht="16.5" customHeight="1" spans="1:4">
      <c r="A17" s="225"/>
      <c r="B17" s="130"/>
      <c r="C17" s="120" t="s">
        <v>142</v>
      </c>
      <c r="D17" s="130"/>
    </row>
    <row r="18" ht="16.5" customHeight="1" spans="1:4">
      <c r="A18" s="225"/>
      <c r="B18" s="130"/>
      <c r="C18" s="120" t="s">
        <v>143</v>
      </c>
      <c r="D18" s="130"/>
    </row>
    <row r="19" ht="16.5" customHeight="1" spans="1:4">
      <c r="A19" s="225"/>
      <c r="B19" s="130"/>
      <c r="C19" s="120" t="s">
        <v>144</v>
      </c>
      <c r="D19" s="130"/>
    </row>
    <row r="20" ht="16.5" customHeight="1" spans="1:4">
      <c r="A20" s="225"/>
      <c r="B20" s="130"/>
      <c r="C20" s="120" t="s">
        <v>145</v>
      </c>
      <c r="D20" s="130"/>
    </row>
    <row r="21" ht="16.5" customHeight="1" spans="1:4">
      <c r="A21" s="225"/>
      <c r="B21" s="130"/>
      <c r="C21" s="120" t="s">
        <v>146</v>
      </c>
      <c r="D21" s="130"/>
    </row>
    <row r="22" ht="16.5" customHeight="1" spans="1:4">
      <c r="A22" s="225"/>
      <c r="B22" s="130"/>
      <c r="C22" s="120" t="s">
        <v>147</v>
      </c>
      <c r="D22" s="130"/>
    </row>
    <row r="23" ht="16.5" customHeight="1" spans="1:4">
      <c r="A23" s="225"/>
      <c r="B23" s="130"/>
      <c r="C23" s="120" t="s">
        <v>148</v>
      </c>
      <c r="D23" s="130"/>
    </row>
    <row r="24" ht="16.5" customHeight="1" spans="1:4">
      <c r="A24" s="225"/>
      <c r="B24" s="130"/>
      <c r="C24" s="120" t="s">
        <v>149</v>
      </c>
      <c r="D24" s="130"/>
    </row>
    <row r="25" ht="16.5" customHeight="1" spans="1:4">
      <c r="A25" s="225"/>
      <c r="B25" s="130"/>
      <c r="C25" s="120" t="s">
        <v>150</v>
      </c>
      <c r="D25" s="130">
        <v>332878</v>
      </c>
    </row>
    <row r="26" ht="16.5" customHeight="1" spans="1:4">
      <c r="A26" s="225"/>
      <c r="B26" s="130"/>
      <c r="C26" s="120" t="s">
        <v>151</v>
      </c>
      <c r="D26" s="130"/>
    </row>
    <row r="27" ht="16.5" customHeight="1" spans="1:4">
      <c r="A27" s="225"/>
      <c r="B27" s="130"/>
      <c r="C27" s="120" t="s">
        <v>152</v>
      </c>
      <c r="D27" s="130"/>
    </row>
    <row r="28" ht="16.5" customHeight="1" spans="1:4">
      <c r="A28" s="225"/>
      <c r="B28" s="130"/>
      <c r="C28" s="120" t="s">
        <v>153</v>
      </c>
      <c r="D28" s="130"/>
    </row>
    <row r="29" ht="16.5" customHeight="1" spans="1:4">
      <c r="A29" s="225"/>
      <c r="B29" s="130"/>
      <c r="C29" s="120" t="s">
        <v>154</v>
      </c>
      <c r="D29" s="130"/>
    </row>
    <row r="30" ht="16.5" customHeight="1" spans="1:4">
      <c r="A30" s="225"/>
      <c r="B30" s="130"/>
      <c r="C30" s="120" t="s">
        <v>155</v>
      </c>
      <c r="D30" s="130"/>
    </row>
    <row r="31" ht="16.5" customHeight="1" spans="1:4">
      <c r="A31" s="225"/>
      <c r="B31" s="130"/>
      <c r="C31" s="204" t="s">
        <v>156</v>
      </c>
      <c r="D31" s="130"/>
    </row>
    <row r="32" ht="16.5" customHeight="1" spans="1:4">
      <c r="A32" s="225"/>
      <c r="B32" s="130"/>
      <c r="C32" s="204" t="s">
        <v>157</v>
      </c>
      <c r="D32" s="130"/>
    </row>
    <row r="33" ht="16.5" customHeight="1" spans="1:4">
      <c r="A33" s="225"/>
      <c r="B33" s="130"/>
      <c r="C33" s="82" t="s">
        <v>158</v>
      </c>
      <c r="D33" s="130"/>
    </row>
    <row r="34" ht="15" customHeight="1" spans="1:4">
      <c r="A34" s="226" t="s">
        <v>50</v>
      </c>
      <c r="B34" s="227">
        <v>4590680.4</v>
      </c>
      <c r="C34" s="226" t="s">
        <v>51</v>
      </c>
      <c r="D34" s="227">
        <v>4590680.4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selection activeCell="C15" sqref="C1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95"/>
      <c r="F1" s="122"/>
      <c r="G1" s="199" t="s">
        <v>159</v>
      </c>
    </row>
    <row r="2" ht="41.25" customHeight="1" spans="1:7">
      <c r="A2" s="184" t="str">
        <f>"2025"&amp;"年一般公共预算支出预算表（按功能科目分类）"</f>
        <v>2025年一般公共预算支出预算表（按功能科目分类）</v>
      </c>
      <c r="B2" s="184"/>
      <c r="C2" s="184"/>
      <c r="D2" s="184"/>
      <c r="E2" s="184"/>
      <c r="F2" s="184"/>
      <c r="G2" s="184"/>
    </row>
    <row r="3" ht="18" customHeight="1" spans="1:7">
      <c r="A3" s="57" t="str">
        <f>"单位名称："&amp;"昆明市东川区精神病院"</f>
        <v>单位名称：昆明市东川区精神病院</v>
      </c>
      <c r="F3" s="181"/>
      <c r="G3" s="199" t="s">
        <v>1</v>
      </c>
    </row>
    <row r="4" ht="20.25" customHeight="1" spans="1:7">
      <c r="A4" s="216" t="s">
        <v>160</v>
      </c>
      <c r="B4" s="217"/>
      <c r="C4" s="185" t="s">
        <v>55</v>
      </c>
      <c r="D4" s="207" t="s">
        <v>75</v>
      </c>
      <c r="E4" s="64"/>
      <c r="F4" s="65"/>
      <c r="G4" s="197" t="s">
        <v>76</v>
      </c>
    </row>
    <row r="5" ht="20.25" customHeight="1" spans="1:7">
      <c r="A5" s="218" t="s">
        <v>72</v>
      </c>
      <c r="B5" s="218" t="s">
        <v>73</v>
      </c>
      <c r="C5" s="71"/>
      <c r="D5" s="190" t="s">
        <v>57</v>
      </c>
      <c r="E5" s="190" t="s">
        <v>161</v>
      </c>
      <c r="F5" s="190" t="s">
        <v>162</v>
      </c>
      <c r="G5" s="149"/>
    </row>
    <row r="6" ht="15" customHeight="1" spans="1:7">
      <c r="A6" s="111" t="s">
        <v>82</v>
      </c>
      <c r="B6" s="111" t="s">
        <v>83</v>
      </c>
      <c r="C6" s="111" t="s">
        <v>84</v>
      </c>
      <c r="D6" s="111" t="s">
        <v>85</v>
      </c>
      <c r="E6" s="111" t="s">
        <v>86</v>
      </c>
      <c r="F6" s="111" t="s">
        <v>87</v>
      </c>
      <c r="G6" s="111" t="s">
        <v>88</v>
      </c>
    </row>
    <row r="7" ht="18" customHeight="1" spans="1:7">
      <c r="A7" s="82" t="s">
        <v>97</v>
      </c>
      <c r="B7" s="82" t="s">
        <v>98</v>
      </c>
      <c r="C7" s="130">
        <v>1004226</v>
      </c>
      <c r="D7" s="130">
        <v>1004226</v>
      </c>
      <c r="E7" s="130">
        <v>1004226</v>
      </c>
      <c r="F7" s="130"/>
      <c r="G7" s="130"/>
    </row>
    <row r="8" ht="18" customHeight="1" spans="1:7">
      <c r="A8" s="194" t="s">
        <v>99</v>
      </c>
      <c r="B8" s="194" t="s">
        <v>100</v>
      </c>
      <c r="C8" s="130">
        <v>1004226</v>
      </c>
      <c r="D8" s="130">
        <v>1004226</v>
      </c>
      <c r="E8" s="130">
        <v>1004226</v>
      </c>
      <c r="F8" s="130"/>
      <c r="G8" s="130"/>
    </row>
    <row r="9" ht="18" customHeight="1" spans="1:7">
      <c r="A9" s="219" t="s">
        <v>101</v>
      </c>
      <c r="B9" s="219" t="s">
        <v>102</v>
      </c>
      <c r="C9" s="130">
        <v>345600</v>
      </c>
      <c r="D9" s="130">
        <v>345600</v>
      </c>
      <c r="E9" s="130">
        <v>345600</v>
      </c>
      <c r="F9" s="130"/>
      <c r="G9" s="130"/>
    </row>
    <row r="10" ht="18" customHeight="1" spans="1:7">
      <c r="A10" s="219" t="s">
        <v>103</v>
      </c>
      <c r="B10" s="219" t="s">
        <v>104</v>
      </c>
      <c r="C10" s="130">
        <v>439084</v>
      </c>
      <c r="D10" s="130">
        <v>439084</v>
      </c>
      <c r="E10" s="130">
        <v>439084</v>
      </c>
      <c r="F10" s="130"/>
      <c r="G10" s="130"/>
    </row>
    <row r="11" ht="18" customHeight="1" spans="1:7">
      <c r="A11" s="219" t="s">
        <v>105</v>
      </c>
      <c r="B11" s="219" t="s">
        <v>106</v>
      </c>
      <c r="C11" s="130">
        <v>219542</v>
      </c>
      <c r="D11" s="130">
        <v>219542</v>
      </c>
      <c r="E11" s="130">
        <v>219542</v>
      </c>
      <c r="F11" s="130"/>
      <c r="G11" s="130"/>
    </row>
    <row r="12" ht="18" customHeight="1" spans="1:7">
      <c r="A12" s="82" t="s">
        <v>107</v>
      </c>
      <c r="B12" s="82" t="s">
        <v>108</v>
      </c>
      <c r="C12" s="130">
        <v>3253576.4</v>
      </c>
      <c r="D12" s="130">
        <v>3253576.4</v>
      </c>
      <c r="E12" s="130">
        <v>3253576.4</v>
      </c>
      <c r="F12" s="130"/>
      <c r="G12" s="130"/>
    </row>
    <row r="13" ht="18" customHeight="1" spans="1:7">
      <c r="A13" s="194" t="s">
        <v>109</v>
      </c>
      <c r="B13" s="194" t="s">
        <v>110</v>
      </c>
      <c r="C13" s="130">
        <v>2827311.4</v>
      </c>
      <c r="D13" s="130">
        <v>2827311.4</v>
      </c>
      <c r="E13" s="130">
        <v>2827311.4</v>
      </c>
      <c r="F13" s="130"/>
      <c r="G13" s="130"/>
    </row>
    <row r="14" ht="18" customHeight="1" spans="1:7">
      <c r="A14" s="219" t="s">
        <v>111</v>
      </c>
      <c r="B14" s="219" t="s">
        <v>112</v>
      </c>
      <c r="C14" s="130">
        <v>2827311.4</v>
      </c>
      <c r="D14" s="130">
        <v>2827311.4</v>
      </c>
      <c r="E14" s="130">
        <v>2827311.4</v>
      </c>
      <c r="F14" s="130"/>
      <c r="G14" s="130"/>
    </row>
    <row r="15" ht="18" customHeight="1" spans="1:7">
      <c r="A15" s="194" t="s">
        <v>113</v>
      </c>
      <c r="B15" s="194" t="s">
        <v>114</v>
      </c>
      <c r="C15" s="130">
        <v>426265</v>
      </c>
      <c r="D15" s="130">
        <v>426265</v>
      </c>
      <c r="E15" s="130">
        <v>426265</v>
      </c>
      <c r="F15" s="130"/>
      <c r="G15" s="130"/>
    </row>
    <row r="16" ht="18" customHeight="1" spans="1:7">
      <c r="A16" s="219" t="s">
        <v>115</v>
      </c>
      <c r="B16" s="219" t="s">
        <v>116</v>
      </c>
      <c r="C16" s="130">
        <v>222678</v>
      </c>
      <c r="D16" s="130">
        <v>222678</v>
      </c>
      <c r="E16" s="130">
        <v>222678</v>
      </c>
      <c r="F16" s="130"/>
      <c r="G16" s="130"/>
    </row>
    <row r="17" ht="18" customHeight="1" spans="1:7">
      <c r="A17" s="219" t="s">
        <v>117</v>
      </c>
      <c r="B17" s="219" t="s">
        <v>118</v>
      </c>
      <c r="C17" s="130">
        <v>203587</v>
      </c>
      <c r="D17" s="130">
        <v>203587</v>
      </c>
      <c r="E17" s="130">
        <v>203587</v>
      </c>
      <c r="F17" s="130"/>
      <c r="G17" s="130"/>
    </row>
    <row r="18" ht="18" customHeight="1" spans="1:7">
      <c r="A18" s="82" t="s">
        <v>119</v>
      </c>
      <c r="B18" s="82" t="s">
        <v>120</v>
      </c>
      <c r="C18" s="130">
        <v>332878</v>
      </c>
      <c r="D18" s="130">
        <v>332878</v>
      </c>
      <c r="E18" s="130">
        <v>332878</v>
      </c>
      <c r="F18" s="130"/>
      <c r="G18" s="130"/>
    </row>
    <row r="19" ht="18" customHeight="1" spans="1:7">
      <c r="A19" s="194" t="s">
        <v>121</v>
      </c>
      <c r="B19" s="194" t="s">
        <v>122</v>
      </c>
      <c r="C19" s="130">
        <v>332878</v>
      </c>
      <c r="D19" s="130">
        <v>332878</v>
      </c>
      <c r="E19" s="130">
        <v>332878</v>
      </c>
      <c r="F19" s="130"/>
      <c r="G19" s="130"/>
    </row>
    <row r="20" ht="18" customHeight="1" spans="1:7">
      <c r="A20" s="219" t="s">
        <v>123</v>
      </c>
      <c r="B20" s="219" t="s">
        <v>124</v>
      </c>
      <c r="C20" s="130">
        <v>332878</v>
      </c>
      <c r="D20" s="130">
        <v>332878</v>
      </c>
      <c r="E20" s="130">
        <v>332878</v>
      </c>
      <c r="F20" s="130"/>
      <c r="G20" s="130"/>
    </row>
    <row r="21" ht="18" customHeight="1" spans="1:7">
      <c r="A21" s="129" t="s">
        <v>163</v>
      </c>
      <c r="B21" s="220" t="s">
        <v>163</v>
      </c>
      <c r="C21" s="130">
        <v>4590680.4</v>
      </c>
      <c r="D21" s="130">
        <v>4590680.4</v>
      </c>
      <c r="E21" s="130">
        <v>4590680.4</v>
      </c>
      <c r="F21" s="130"/>
      <c r="G21" s="130"/>
    </row>
  </sheetData>
  <mergeCells count="6">
    <mergeCell ref="A2:G2"/>
    <mergeCell ref="A4:B4"/>
    <mergeCell ref="D4:F4"/>
    <mergeCell ref="A21:B21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D23" sqref="D23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95"/>
      <c r="B1" s="95"/>
      <c r="C1" s="95"/>
      <c r="D1" s="95"/>
      <c r="E1" s="94"/>
      <c r="F1" s="212" t="s">
        <v>164</v>
      </c>
    </row>
    <row r="2" ht="41.25" customHeight="1" spans="1:6">
      <c r="A2" s="213" t="str">
        <f>"2025"&amp;"年一般公共预算“三公”经费支出预算表"</f>
        <v>2025年一般公共预算“三公”经费支出预算表</v>
      </c>
      <c r="B2" s="95"/>
      <c r="C2" s="95"/>
      <c r="D2" s="95"/>
      <c r="E2" s="94"/>
      <c r="F2" s="95"/>
    </row>
    <row r="3" customHeight="1" spans="1:6">
      <c r="A3" s="152" t="str">
        <f>"单位名称："&amp;"昆明市东川区精神病院"</f>
        <v>单位名称：昆明市东川区精神病院</v>
      </c>
      <c r="B3" s="214"/>
      <c r="D3" s="95"/>
      <c r="E3" s="94"/>
      <c r="F3" s="115" t="s">
        <v>1</v>
      </c>
    </row>
    <row r="4" ht="27" customHeight="1" spans="1:6">
      <c r="A4" s="99" t="s">
        <v>165</v>
      </c>
      <c r="B4" s="99" t="s">
        <v>166</v>
      </c>
      <c r="C4" s="101" t="s">
        <v>167</v>
      </c>
      <c r="D4" s="99"/>
      <c r="E4" s="100"/>
      <c r="F4" s="99" t="s">
        <v>168</v>
      </c>
    </row>
    <row r="5" ht="28.5" customHeight="1" spans="1:6">
      <c r="A5" s="215"/>
      <c r="B5" s="103"/>
      <c r="C5" s="100" t="s">
        <v>57</v>
      </c>
      <c r="D5" s="100" t="s">
        <v>169</v>
      </c>
      <c r="E5" s="100" t="s">
        <v>170</v>
      </c>
      <c r="F5" s="102"/>
    </row>
    <row r="6" ht="17.25" customHeight="1" spans="1:6">
      <c r="A6" s="107" t="s">
        <v>82</v>
      </c>
      <c r="B6" s="107" t="s">
        <v>83</v>
      </c>
      <c r="C6" s="107" t="s">
        <v>84</v>
      </c>
      <c r="D6" s="107" t="s">
        <v>85</v>
      </c>
      <c r="E6" s="107" t="s">
        <v>86</v>
      </c>
      <c r="F6" s="107" t="s">
        <v>87</v>
      </c>
    </row>
    <row r="7" ht="17.25" customHeight="1" spans="1:6">
      <c r="A7" s="130"/>
      <c r="B7" s="130"/>
      <c r="C7" s="130"/>
      <c r="D7" s="130"/>
      <c r="E7" s="130"/>
      <c r="F7" s="130"/>
    </row>
    <row r="8" customHeight="1" spans="1:1">
      <c r="A8" s="79" t="s">
        <v>171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28"/>
  <sheetViews>
    <sheetView showZeros="0" workbookViewId="0">
      <selection activeCell="D32" sqref="D3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5" width="18.7083333333333" customWidth="1"/>
  </cols>
  <sheetData>
    <row r="1" ht="13.5" customHeight="1" spans="2:25">
      <c r="B1" s="195"/>
      <c r="C1" s="200"/>
      <c r="E1" s="201"/>
      <c r="F1" s="201"/>
      <c r="G1" s="201"/>
      <c r="H1" s="201"/>
      <c r="I1" s="134"/>
      <c r="J1" s="134"/>
      <c r="K1" s="134"/>
      <c r="L1" s="134"/>
      <c r="M1" s="134"/>
      <c r="N1" s="134"/>
      <c r="O1" s="134"/>
      <c r="S1" s="134"/>
      <c r="W1" s="200"/>
      <c r="Y1" s="55" t="s">
        <v>172</v>
      </c>
    </row>
    <row r="2" ht="45.75" customHeight="1" spans="1:25">
      <c r="A2" s="117" t="str">
        <f>"2025"&amp;"年部门基本支出预算表"</f>
        <v>2025年部门基本支出预算表</v>
      </c>
      <c r="B2" s="5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56"/>
      <c r="Q2" s="56"/>
      <c r="R2" s="56"/>
      <c r="S2" s="117"/>
      <c r="T2" s="117"/>
      <c r="U2" s="117"/>
      <c r="V2" s="117"/>
      <c r="W2" s="117"/>
      <c r="X2" s="117"/>
      <c r="Y2" s="117"/>
    </row>
    <row r="3" ht="18.75" customHeight="1" spans="1:25">
      <c r="A3" s="57" t="str">
        <f>"单位名称："&amp;"昆明市东川区精神病院"</f>
        <v>单位名称：昆明市东川区精神病院</v>
      </c>
      <c r="B3" s="58"/>
      <c r="C3" s="202"/>
      <c r="D3" s="202"/>
      <c r="E3" s="202"/>
      <c r="F3" s="202"/>
      <c r="G3" s="202"/>
      <c r="H3" s="202"/>
      <c r="I3" s="136"/>
      <c r="J3" s="136"/>
      <c r="K3" s="136"/>
      <c r="L3" s="136"/>
      <c r="M3" s="136"/>
      <c r="N3" s="136"/>
      <c r="O3" s="136"/>
      <c r="P3" s="59"/>
      <c r="Q3" s="59"/>
      <c r="R3" s="59"/>
      <c r="S3" s="136"/>
      <c r="W3" s="200"/>
      <c r="Y3" s="55" t="s">
        <v>1</v>
      </c>
    </row>
    <row r="4" ht="18" customHeight="1" spans="1:25">
      <c r="A4" s="61" t="s">
        <v>173</v>
      </c>
      <c r="B4" s="61" t="s">
        <v>174</v>
      </c>
      <c r="C4" s="61" t="s">
        <v>175</v>
      </c>
      <c r="D4" s="61" t="s">
        <v>176</v>
      </c>
      <c r="E4" s="61" t="s">
        <v>177</v>
      </c>
      <c r="F4" s="61" t="s">
        <v>178</v>
      </c>
      <c r="G4" s="61" t="s">
        <v>179</v>
      </c>
      <c r="H4" s="61" t="s">
        <v>180</v>
      </c>
      <c r="I4" s="207" t="s">
        <v>181</v>
      </c>
      <c r="J4" s="170" t="s">
        <v>181</v>
      </c>
      <c r="K4" s="170"/>
      <c r="L4" s="170"/>
      <c r="M4" s="170"/>
      <c r="N4" s="170"/>
      <c r="O4" s="170"/>
      <c r="P4" s="64"/>
      <c r="Q4" s="64"/>
      <c r="R4" s="64"/>
      <c r="S4" s="157" t="s">
        <v>61</v>
      </c>
      <c r="T4" s="170" t="s">
        <v>62</v>
      </c>
      <c r="U4" s="170"/>
      <c r="V4" s="170"/>
      <c r="W4" s="170"/>
      <c r="X4" s="170"/>
      <c r="Y4" s="131"/>
    </row>
    <row r="5" ht="18" customHeight="1" spans="1:25">
      <c r="A5" s="66"/>
      <c r="B5" s="81"/>
      <c r="C5" s="187"/>
      <c r="D5" s="66"/>
      <c r="E5" s="66"/>
      <c r="F5" s="66"/>
      <c r="G5" s="66"/>
      <c r="H5" s="66"/>
      <c r="I5" s="185" t="s">
        <v>182</v>
      </c>
      <c r="J5" s="207" t="s">
        <v>58</v>
      </c>
      <c r="K5" s="170"/>
      <c r="L5" s="170"/>
      <c r="M5" s="170"/>
      <c r="N5" s="170"/>
      <c r="O5" s="131"/>
      <c r="P5" s="63" t="s">
        <v>183</v>
      </c>
      <c r="Q5" s="64"/>
      <c r="R5" s="65"/>
      <c r="S5" s="61" t="s">
        <v>61</v>
      </c>
      <c r="T5" s="207" t="s">
        <v>62</v>
      </c>
      <c r="U5" s="157" t="s">
        <v>64</v>
      </c>
      <c r="V5" s="170" t="s">
        <v>62</v>
      </c>
      <c r="W5" s="157" t="s">
        <v>66</v>
      </c>
      <c r="X5" s="157" t="s">
        <v>67</v>
      </c>
      <c r="Y5" s="163" t="s">
        <v>68</v>
      </c>
    </row>
    <row r="6" ht="19.5" customHeight="1" spans="1:25">
      <c r="A6" s="81"/>
      <c r="B6" s="81"/>
      <c r="C6" s="81"/>
      <c r="D6" s="81"/>
      <c r="E6" s="81"/>
      <c r="F6" s="81"/>
      <c r="G6" s="81"/>
      <c r="H6" s="81"/>
      <c r="I6" s="81"/>
      <c r="J6" s="208" t="s">
        <v>184</v>
      </c>
      <c r="K6" s="61"/>
      <c r="L6" s="61" t="s">
        <v>185</v>
      </c>
      <c r="M6" s="61" t="s">
        <v>186</v>
      </c>
      <c r="N6" s="61" t="s">
        <v>187</v>
      </c>
      <c r="O6" s="61" t="s">
        <v>188</v>
      </c>
      <c r="P6" s="61" t="s">
        <v>58</v>
      </c>
      <c r="Q6" s="61" t="s">
        <v>59</v>
      </c>
      <c r="R6" s="61" t="s">
        <v>60</v>
      </c>
      <c r="S6" s="81"/>
      <c r="T6" s="61" t="s">
        <v>57</v>
      </c>
      <c r="U6" s="61" t="s">
        <v>64</v>
      </c>
      <c r="V6" s="61" t="s">
        <v>189</v>
      </c>
      <c r="W6" s="61" t="s">
        <v>66</v>
      </c>
      <c r="X6" s="61" t="s">
        <v>67</v>
      </c>
      <c r="Y6" s="61" t="s">
        <v>68</v>
      </c>
    </row>
    <row r="7" ht="37.5" customHeight="1" spans="1:25">
      <c r="A7" s="203"/>
      <c r="B7" s="71"/>
      <c r="C7" s="203"/>
      <c r="D7" s="203"/>
      <c r="E7" s="203"/>
      <c r="F7" s="203"/>
      <c r="G7" s="203"/>
      <c r="H7" s="203"/>
      <c r="I7" s="203"/>
      <c r="J7" s="209" t="s">
        <v>57</v>
      </c>
      <c r="K7" s="210" t="s">
        <v>190</v>
      </c>
      <c r="L7" s="69" t="s">
        <v>191</v>
      </c>
      <c r="M7" s="69" t="s">
        <v>186</v>
      </c>
      <c r="N7" s="69" t="s">
        <v>187</v>
      </c>
      <c r="O7" s="69" t="s">
        <v>188</v>
      </c>
      <c r="P7" s="69" t="s">
        <v>186</v>
      </c>
      <c r="Q7" s="69" t="s">
        <v>187</v>
      </c>
      <c r="R7" s="69" t="s">
        <v>188</v>
      </c>
      <c r="S7" s="69" t="s">
        <v>61</v>
      </c>
      <c r="T7" s="69" t="s">
        <v>57</v>
      </c>
      <c r="U7" s="69" t="s">
        <v>64</v>
      </c>
      <c r="V7" s="69" t="s">
        <v>189</v>
      </c>
      <c r="W7" s="69" t="s">
        <v>66</v>
      </c>
      <c r="X7" s="69" t="s">
        <v>67</v>
      </c>
      <c r="Y7" s="69" t="s">
        <v>68</v>
      </c>
    </row>
    <row r="8" customHeight="1" spans="1:25">
      <c r="A8" s="88">
        <v>1</v>
      </c>
      <c r="B8" s="88">
        <v>2</v>
      </c>
      <c r="C8" s="88">
        <v>3</v>
      </c>
      <c r="D8" s="88">
        <v>4</v>
      </c>
      <c r="E8" s="88">
        <v>5</v>
      </c>
      <c r="F8" s="88">
        <v>6</v>
      </c>
      <c r="G8" s="88">
        <v>7</v>
      </c>
      <c r="H8" s="88">
        <v>8</v>
      </c>
      <c r="I8" s="88">
        <v>9</v>
      </c>
      <c r="J8" s="88">
        <v>10</v>
      </c>
      <c r="K8" s="88">
        <v>11</v>
      </c>
      <c r="L8" s="88">
        <v>12</v>
      </c>
      <c r="M8" s="88">
        <v>13</v>
      </c>
      <c r="N8" s="88">
        <v>14</v>
      </c>
      <c r="O8" s="88">
        <v>15</v>
      </c>
      <c r="P8" s="88">
        <v>16</v>
      </c>
      <c r="Q8" s="88">
        <v>17</v>
      </c>
      <c r="R8" s="88">
        <v>18</v>
      </c>
      <c r="S8" s="88">
        <v>19</v>
      </c>
      <c r="T8" s="88">
        <v>20</v>
      </c>
      <c r="U8" s="88">
        <v>21</v>
      </c>
      <c r="V8" s="88">
        <v>22</v>
      </c>
      <c r="W8" s="88">
        <v>23</v>
      </c>
      <c r="X8" s="88">
        <v>24</v>
      </c>
      <c r="Y8" s="88">
        <v>25</v>
      </c>
    </row>
    <row r="9" ht="20.25" customHeight="1" spans="1:25">
      <c r="A9" s="204" t="s">
        <v>192</v>
      </c>
      <c r="B9" s="204" t="s">
        <v>70</v>
      </c>
      <c r="C9" s="204" t="s">
        <v>193</v>
      </c>
      <c r="D9" s="204" t="s">
        <v>194</v>
      </c>
      <c r="E9" s="204" t="s">
        <v>111</v>
      </c>
      <c r="F9" s="204" t="s">
        <v>112</v>
      </c>
      <c r="G9" s="204" t="s">
        <v>195</v>
      </c>
      <c r="H9" s="204" t="s">
        <v>196</v>
      </c>
      <c r="I9" s="130">
        <v>1153142.4</v>
      </c>
      <c r="J9" s="130">
        <v>1153142.4</v>
      </c>
      <c r="K9" s="130"/>
      <c r="L9" s="130"/>
      <c r="M9" s="130"/>
      <c r="N9" s="130">
        <v>1153142.4</v>
      </c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</row>
    <row r="10" ht="20.25" customHeight="1" spans="1:25">
      <c r="A10" s="204" t="s">
        <v>192</v>
      </c>
      <c r="B10" s="204" t="s">
        <v>70</v>
      </c>
      <c r="C10" s="204" t="s">
        <v>193</v>
      </c>
      <c r="D10" s="204" t="s">
        <v>194</v>
      </c>
      <c r="E10" s="204" t="s">
        <v>111</v>
      </c>
      <c r="F10" s="204" t="s">
        <v>112</v>
      </c>
      <c r="G10" s="204" t="s">
        <v>197</v>
      </c>
      <c r="H10" s="204" t="s">
        <v>198</v>
      </c>
      <c r="I10" s="130">
        <v>79766.4</v>
      </c>
      <c r="J10" s="130">
        <v>79766.4</v>
      </c>
      <c r="K10" s="211"/>
      <c r="L10" s="211"/>
      <c r="M10" s="211"/>
      <c r="N10" s="130">
        <v>79766.4</v>
      </c>
      <c r="O10" s="211"/>
      <c r="P10" s="130"/>
      <c r="Q10" s="130"/>
      <c r="R10" s="130"/>
      <c r="S10" s="130"/>
      <c r="T10" s="130"/>
      <c r="U10" s="130"/>
      <c r="V10" s="130"/>
      <c r="W10" s="130"/>
      <c r="X10" s="130"/>
      <c r="Y10" s="130"/>
    </row>
    <row r="11" ht="20.25" customHeight="1" spans="1:25">
      <c r="A11" s="204" t="s">
        <v>192</v>
      </c>
      <c r="B11" s="204" t="s">
        <v>70</v>
      </c>
      <c r="C11" s="204" t="s">
        <v>193</v>
      </c>
      <c r="D11" s="204" t="s">
        <v>194</v>
      </c>
      <c r="E11" s="204" t="s">
        <v>111</v>
      </c>
      <c r="F11" s="204" t="s">
        <v>112</v>
      </c>
      <c r="G11" s="204" t="s">
        <v>197</v>
      </c>
      <c r="H11" s="204" t="s">
        <v>198</v>
      </c>
      <c r="I11" s="130">
        <v>21696</v>
      </c>
      <c r="J11" s="130">
        <v>21696</v>
      </c>
      <c r="K11" s="211"/>
      <c r="L11" s="211"/>
      <c r="M11" s="211"/>
      <c r="N11" s="130">
        <v>21696</v>
      </c>
      <c r="O11" s="211"/>
      <c r="P11" s="130"/>
      <c r="Q11" s="130"/>
      <c r="R11" s="130"/>
      <c r="S11" s="130"/>
      <c r="T11" s="130"/>
      <c r="U11" s="130"/>
      <c r="V11" s="130"/>
      <c r="W11" s="130"/>
      <c r="X11" s="130"/>
      <c r="Y11" s="130"/>
    </row>
    <row r="12" ht="20.25" customHeight="1" spans="1:25">
      <c r="A12" s="204" t="s">
        <v>192</v>
      </c>
      <c r="B12" s="204" t="s">
        <v>70</v>
      </c>
      <c r="C12" s="204" t="s">
        <v>193</v>
      </c>
      <c r="D12" s="204" t="s">
        <v>194</v>
      </c>
      <c r="E12" s="204" t="s">
        <v>111</v>
      </c>
      <c r="F12" s="204" t="s">
        <v>112</v>
      </c>
      <c r="G12" s="204" t="s">
        <v>199</v>
      </c>
      <c r="H12" s="204" t="s">
        <v>200</v>
      </c>
      <c r="I12" s="130">
        <v>96095.2</v>
      </c>
      <c r="J12" s="130">
        <v>96095.2</v>
      </c>
      <c r="K12" s="211"/>
      <c r="L12" s="211"/>
      <c r="M12" s="211"/>
      <c r="N12" s="130">
        <v>96095.2</v>
      </c>
      <c r="O12" s="211"/>
      <c r="P12" s="130"/>
      <c r="Q12" s="130"/>
      <c r="R12" s="130"/>
      <c r="S12" s="130"/>
      <c r="T12" s="130"/>
      <c r="U12" s="130"/>
      <c r="V12" s="130"/>
      <c r="W12" s="130"/>
      <c r="X12" s="130"/>
      <c r="Y12" s="130"/>
    </row>
    <row r="13" ht="20.25" customHeight="1" spans="1:25">
      <c r="A13" s="204" t="s">
        <v>192</v>
      </c>
      <c r="B13" s="204" t="s">
        <v>70</v>
      </c>
      <c r="C13" s="204" t="s">
        <v>193</v>
      </c>
      <c r="D13" s="204" t="s">
        <v>194</v>
      </c>
      <c r="E13" s="204" t="s">
        <v>111</v>
      </c>
      <c r="F13" s="204" t="s">
        <v>112</v>
      </c>
      <c r="G13" s="204" t="s">
        <v>199</v>
      </c>
      <c r="H13" s="204" t="s">
        <v>200</v>
      </c>
      <c r="I13" s="130">
        <v>10595</v>
      </c>
      <c r="J13" s="130">
        <v>10595</v>
      </c>
      <c r="K13" s="211"/>
      <c r="L13" s="211"/>
      <c r="M13" s="211"/>
      <c r="N13" s="130">
        <v>10595</v>
      </c>
      <c r="O13" s="211"/>
      <c r="P13" s="130"/>
      <c r="Q13" s="130"/>
      <c r="R13" s="130"/>
      <c r="S13" s="130"/>
      <c r="T13" s="130"/>
      <c r="U13" s="130"/>
      <c r="V13" s="130"/>
      <c r="W13" s="130"/>
      <c r="X13" s="130"/>
      <c r="Y13" s="130"/>
    </row>
    <row r="14" ht="20.25" customHeight="1" spans="1:25">
      <c r="A14" s="204" t="s">
        <v>192</v>
      </c>
      <c r="B14" s="204" t="s">
        <v>70</v>
      </c>
      <c r="C14" s="204" t="s">
        <v>193</v>
      </c>
      <c r="D14" s="204" t="s">
        <v>194</v>
      </c>
      <c r="E14" s="204" t="s">
        <v>111</v>
      </c>
      <c r="F14" s="204" t="s">
        <v>112</v>
      </c>
      <c r="G14" s="204" t="s">
        <v>201</v>
      </c>
      <c r="H14" s="204" t="s">
        <v>202</v>
      </c>
      <c r="I14" s="130">
        <v>244540.8</v>
      </c>
      <c r="J14" s="130">
        <v>244540.8</v>
      </c>
      <c r="K14" s="211"/>
      <c r="L14" s="211"/>
      <c r="M14" s="211"/>
      <c r="N14" s="130">
        <v>244540.8</v>
      </c>
      <c r="O14" s="211"/>
      <c r="P14" s="130"/>
      <c r="Q14" s="130"/>
      <c r="R14" s="130"/>
      <c r="S14" s="130"/>
      <c r="T14" s="130"/>
      <c r="U14" s="130"/>
      <c r="V14" s="130"/>
      <c r="W14" s="130"/>
      <c r="X14" s="130"/>
      <c r="Y14" s="130"/>
    </row>
    <row r="15" ht="20.25" customHeight="1" spans="1:25">
      <c r="A15" s="204" t="s">
        <v>192</v>
      </c>
      <c r="B15" s="204" t="s">
        <v>70</v>
      </c>
      <c r="C15" s="204" t="s">
        <v>193</v>
      </c>
      <c r="D15" s="204" t="s">
        <v>194</v>
      </c>
      <c r="E15" s="204" t="s">
        <v>111</v>
      </c>
      <c r="F15" s="204" t="s">
        <v>112</v>
      </c>
      <c r="G15" s="204" t="s">
        <v>201</v>
      </c>
      <c r="H15" s="204" t="s">
        <v>202</v>
      </c>
      <c r="I15" s="130">
        <v>25063</v>
      </c>
      <c r="J15" s="130">
        <v>25063</v>
      </c>
      <c r="K15" s="211"/>
      <c r="L15" s="211"/>
      <c r="M15" s="211"/>
      <c r="N15" s="130">
        <v>25063</v>
      </c>
      <c r="O15" s="211"/>
      <c r="P15" s="130"/>
      <c r="Q15" s="130"/>
      <c r="R15" s="130"/>
      <c r="S15" s="130"/>
      <c r="T15" s="130"/>
      <c r="U15" s="130"/>
      <c r="V15" s="130"/>
      <c r="W15" s="130"/>
      <c r="X15" s="130"/>
      <c r="Y15" s="130"/>
    </row>
    <row r="16" ht="20.25" customHeight="1" spans="1:25">
      <c r="A16" s="204" t="s">
        <v>192</v>
      </c>
      <c r="B16" s="204" t="s">
        <v>70</v>
      </c>
      <c r="C16" s="204" t="s">
        <v>193</v>
      </c>
      <c r="D16" s="204" t="s">
        <v>194</v>
      </c>
      <c r="E16" s="204" t="s">
        <v>111</v>
      </c>
      <c r="F16" s="204" t="s">
        <v>112</v>
      </c>
      <c r="G16" s="204" t="s">
        <v>201</v>
      </c>
      <c r="H16" s="204" t="s">
        <v>202</v>
      </c>
      <c r="I16" s="130">
        <v>970329.6</v>
      </c>
      <c r="J16" s="130">
        <v>970329.6</v>
      </c>
      <c r="K16" s="211"/>
      <c r="L16" s="211"/>
      <c r="M16" s="211"/>
      <c r="N16" s="130">
        <v>970329.6</v>
      </c>
      <c r="O16" s="211"/>
      <c r="P16" s="130"/>
      <c r="Q16" s="130"/>
      <c r="R16" s="130"/>
      <c r="S16" s="130"/>
      <c r="T16" s="130"/>
      <c r="U16" s="130"/>
      <c r="V16" s="130"/>
      <c r="W16" s="130"/>
      <c r="X16" s="130"/>
      <c r="Y16" s="130"/>
    </row>
    <row r="17" ht="20.25" customHeight="1" spans="1:25">
      <c r="A17" s="204" t="s">
        <v>192</v>
      </c>
      <c r="B17" s="204" t="s">
        <v>70</v>
      </c>
      <c r="C17" s="204" t="s">
        <v>203</v>
      </c>
      <c r="D17" s="204" t="s">
        <v>204</v>
      </c>
      <c r="E17" s="204" t="s">
        <v>103</v>
      </c>
      <c r="F17" s="204" t="s">
        <v>104</v>
      </c>
      <c r="G17" s="204" t="s">
        <v>205</v>
      </c>
      <c r="H17" s="204" t="s">
        <v>206</v>
      </c>
      <c r="I17" s="130">
        <v>439084</v>
      </c>
      <c r="J17" s="130">
        <v>439084</v>
      </c>
      <c r="K17" s="211"/>
      <c r="L17" s="211"/>
      <c r="M17" s="211"/>
      <c r="N17" s="130">
        <v>439084</v>
      </c>
      <c r="O17" s="211"/>
      <c r="P17" s="130"/>
      <c r="Q17" s="130"/>
      <c r="R17" s="130"/>
      <c r="S17" s="130"/>
      <c r="T17" s="130"/>
      <c r="U17" s="130"/>
      <c r="V17" s="130"/>
      <c r="W17" s="130"/>
      <c r="X17" s="130"/>
      <c r="Y17" s="130"/>
    </row>
    <row r="18" ht="20.25" customHeight="1" spans="1:25">
      <c r="A18" s="204" t="s">
        <v>192</v>
      </c>
      <c r="B18" s="204" t="s">
        <v>70</v>
      </c>
      <c r="C18" s="204" t="s">
        <v>203</v>
      </c>
      <c r="D18" s="204" t="s">
        <v>204</v>
      </c>
      <c r="E18" s="204" t="s">
        <v>105</v>
      </c>
      <c r="F18" s="204" t="s">
        <v>106</v>
      </c>
      <c r="G18" s="204" t="s">
        <v>207</v>
      </c>
      <c r="H18" s="204" t="s">
        <v>208</v>
      </c>
      <c r="I18" s="130">
        <v>219542</v>
      </c>
      <c r="J18" s="130">
        <v>219542</v>
      </c>
      <c r="K18" s="211"/>
      <c r="L18" s="211"/>
      <c r="M18" s="211"/>
      <c r="N18" s="130">
        <v>219542</v>
      </c>
      <c r="O18" s="211"/>
      <c r="P18" s="130"/>
      <c r="Q18" s="130"/>
      <c r="R18" s="130"/>
      <c r="S18" s="130"/>
      <c r="T18" s="130"/>
      <c r="U18" s="130"/>
      <c r="V18" s="130"/>
      <c r="W18" s="130"/>
      <c r="X18" s="130"/>
      <c r="Y18" s="130"/>
    </row>
    <row r="19" ht="20.25" customHeight="1" spans="1:25">
      <c r="A19" s="204" t="s">
        <v>192</v>
      </c>
      <c r="B19" s="204" t="s">
        <v>70</v>
      </c>
      <c r="C19" s="204" t="s">
        <v>203</v>
      </c>
      <c r="D19" s="204" t="s">
        <v>204</v>
      </c>
      <c r="E19" s="204" t="s">
        <v>115</v>
      </c>
      <c r="F19" s="204" t="s">
        <v>116</v>
      </c>
      <c r="G19" s="204" t="s">
        <v>209</v>
      </c>
      <c r="H19" s="204" t="s">
        <v>210</v>
      </c>
      <c r="I19" s="130">
        <v>200353</v>
      </c>
      <c r="J19" s="130">
        <v>200353</v>
      </c>
      <c r="K19" s="211"/>
      <c r="L19" s="211"/>
      <c r="M19" s="211"/>
      <c r="N19" s="130">
        <v>200353</v>
      </c>
      <c r="O19" s="211"/>
      <c r="P19" s="130"/>
      <c r="Q19" s="130"/>
      <c r="R19" s="130"/>
      <c r="S19" s="130"/>
      <c r="T19" s="130"/>
      <c r="U19" s="130"/>
      <c r="V19" s="130"/>
      <c r="W19" s="130"/>
      <c r="X19" s="130"/>
      <c r="Y19" s="130"/>
    </row>
    <row r="20" ht="20.25" customHeight="1" spans="1:25">
      <c r="A20" s="204" t="s">
        <v>192</v>
      </c>
      <c r="B20" s="204" t="s">
        <v>70</v>
      </c>
      <c r="C20" s="204" t="s">
        <v>203</v>
      </c>
      <c r="D20" s="204" t="s">
        <v>204</v>
      </c>
      <c r="E20" s="204" t="s">
        <v>115</v>
      </c>
      <c r="F20" s="204" t="s">
        <v>116</v>
      </c>
      <c r="G20" s="204" t="s">
        <v>209</v>
      </c>
      <c r="H20" s="204" t="s">
        <v>210</v>
      </c>
      <c r="I20" s="130">
        <v>12803</v>
      </c>
      <c r="J20" s="130">
        <v>12803</v>
      </c>
      <c r="K20" s="211"/>
      <c r="L20" s="211"/>
      <c r="M20" s="211"/>
      <c r="N20" s="130">
        <v>12803</v>
      </c>
      <c r="O20" s="211"/>
      <c r="P20" s="130"/>
      <c r="Q20" s="130"/>
      <c r="R20" s="130"/>
      <c r="S20" s="130"/>
      <c r="T20" s="130"/>
      <c r="U20" s="130"/>
      <c r="V20" s="130"/>
      <c r="W20" s="130"/>
      <c r="X20" s="130"/>
      <c r="Y20" s="130"/>
    </row>
    <row r="21" ht="20.25" customHeight="1" spans="1:25">
      <c r="A21" s="204" t="s">
        <v>192</v>
      </c>
      <c r="B21" s="204" t="s">
        <v>70</v>
      </c>
      <c r="C21" s="204" t="s">
        <v>203</v>
      </c>
      <c r="D21" s="204" t="s">
        <v>204</v>
      </c>
      <c r="E21" s="204" t="s">
        <v>115</v>
      </c>
      <c r="F21" s="204" t="s">
        <v>116</v>
      </c>
      <c r="G21" s="204" t="s">
        <v>209</v>
      </c>
      <c r="H21" s="204" t="s">
        <v>210</v>
      </c>
      <c r="I21" s="130">
        <v>9522</v>
      </c>
      <c r="J21" s="130">
        <v>9522</v>
      </c>
      <c r="K21" s="211"/>
      <c r="L21" s="211"/>
      <c r="M21" s="211"/>
      <c r="N21" s="130">
        <v>9522</v>
      </c>
      <c r="O21" s="211"/>
      <c r="P21" s="130"/>
      <c r="Q21" s="130"/>
      <c r="R21" s="130"/>
      <c r="S21" s="130"/>
      <c r="T21" s="130"/>
      <c r="U21" s="130"/>
      <c r="V21" s="130"/>
      <c r="W21" s="130"/>
      <c r="X21" s="130"/>
      <c r="Y21" s="130"/>
    </row>
    <row r="22" ht="20.25" customHeight="1" spans="1:25">
      <c r="A22" s="204" t="s">
        <v>192</v>
      </c>
      <c r="B22" s="204" t="s">
        <v>70</v>
      </c>
      <c r="C22" s="204" t="s">
        <v>203</v>
      </c>
      <c r="D22" s="204" t="s">
        <v>204</v>
      </c>
      <c r="E22" s="204" t="s">
        <v>117</v>
      </c>
      <c r="F22" s="204" t="s">
        <v>118</v>
      </c>
      <c r="G22" s="204" t="s">
        <v>211</v>
      </c>
      <c r="H22" s="204" t="s">
        <v>212</v>
      </c>
      <c r="I22" s="130">
        <v>76797</v>
      </c>
      <c r="J22" s="130">
        <v>76797</v>
      </c>
      <c r="K22" s="211"/>
      <c r="L22" s="211"/>
      <c r="M22" s="211"/>
      <c r="N22" s="130">
        <v>76797</v>
      </c>
      <c r="O22" s="211"/>
      <c r="P22" s="130"/>
      <c r="Q22" s="130"/>
      <c r="R22" s="130"/>
      <c r="S22" s="130"/>
      <c r="T22" s="130"/>
      <c r="U22" s="130"/>
      <c r="V22" s="130"/>
      <c r="W22" s="130"/>
      <c r="X22" s="130"/>
      <c r="Y22" s="130"/>
    </row>
    <row r="23" ht="20.25" customHeight="1" spans="1:25">
      <c r="A23" s="204" t="s">
        <v>192</v>
      </c>
      <c r="B23" s="204" t="s">
        <v>70</v>
      </c>
      <c r="C23" s="204" t="s">
        <v>203</v>
      </c>
      <c r="D23" s="204" t="s">
        <v>204</v>
      </c>
      <c r="E23" s="204" t="s">
        <v>117</v>
      </c>
      <c r="F23" s="204" t="s">
        <v>118</v>
      </c>
      <c r="G23" s="204" t="s">
        <v>211</v>
      </c>
      <c r="H23" s="204" t="s">
        <v>212</v>
      </c>
      <c r="I23" s="130">
        <v>126790</v>
      </c>
      <c r="J23" s="130">
        <v>126790</v>
      </c>
      <c r="K23" s="211"/>
      <c r="L23" s="211"/>
      <c r="M23" s="211"/>
      <c r="N23" s="130">
        <v>126790</v>
      </c>
      <c r="O23" s="211"/>
      <c r="P23" s="130"/>
      <c r="Q23" s="130"/>
      <c r="R23" s="130"/>
      <c r="S23" s="130"/>
      <c r="T23" s="130"/>
      <c r="U23" s="130"/>
      <c r="V23" s="130"/>
      <c r="W23" s="130"/>
      <c r="X23" s="130"/>
      <c r="Y23" s="130"/>
    </row>
    <row r="24" ht="20.25" customHeight="1" spans="1:25">
      <c r="A24" s="204" t="s">
        <v>192</v>
      </c>
      <c r="B24" s="204" t="s">
        <v>70</v>
      </c>
      <c r="C24" s="204" t="s">
        <v>203</v>
      </c>
      <c r="D24" s="204" t="s">
        <v>204</v>
      </c>
      <c r="E24" s="204" t="s">
        <v>111</v>
      </c>
      <c r="F24" s="204" t="s">
        <v>112</v>
      </c>
      <c r="G24" s="204" t="s">
        <v>213</v>
      </c>
      <c r="H24" s="204" t="s">
        <v>214</v>
      </c>
      <c r="I24" s="130">
        <v>17763</v>
      </c>
      <c r="J24" s="130">
        <v>17763</v>
      </c>
      <c r="K24" s="211"/>
      <c r="L24" s="211"/>
      <c r="M24" s="211"/>
      <c r="N24" s="130">
        <v>17763</v>
      </c>
      <c r="O24" s="211"/>
      <c r="P24" s="130"/>
      <c r="Q24" s="130"/>
      <c r="R24" s="130"/>
      <c r="S24" s="130"/>
      <c r="T24" s="130"/>
      <c r="U24" s="130"/>
      <c r="V24" s="130"/>
      <c r="W24" s="130"/>
      <c r="X24" s="130"/>
      <c r="Y24" s="130"/>
    </row>
    <row r="25" ht="20.25" customHeight="1" spans="1:25">
      <c r="A25" s="204" t="s">
        <v>192</v>
      </c>
      <c r="B25" s="204" t="s">
        <v>70</v>
      </c>
      <c r="C25" s="204" t="s">
        <v>215</v>
      </c>
      <c r="D25" s="204" t="s">
        <v>124</v>
      </c>
      <c r="E25" s="204" t="s">
        <v>123</v>
      </c>
      <c r="F25" s="204" t="s">
        <v>124</v>
      </c>
      <c r="G25" s="204" t="s">
        <v>216</v>
      </c>
      <c r="H25" s="204" t="s">
        <v>124</v>
      </c>
      <c r="I25" s="130">
        <v>332878</v>
      </c>
      <c r="J25" s="130">
        <v>332878</v>
      </c>
      <c r="K25" s="211"/>
      <c r="L25" s="211"/>
      <c r="M25" s="211"/>
      <c r="N25" s="130">
        <v>332878</v>
      </c>
      <c r="O25" s="211"/>
      <c r="P25" s="130"/>
      <c r="Q25" s="130"/>
      <c r="R25" s="130"/>
      <c r="S25" s="130"/>
      <c r="T25" s="130"/>
      <c r="U25" s="130"/>
      <c r="V25" s="130"/>
      <c r="W25" s="130"/>
      <c r="X25" s="130"/>
      <c r="Y25" s="130"/>
    </row>
    <row r="26" ht="20.25" customHeight="1" spans="1:25">
      <c r="A26" s="204" t="s">
        <v>192</v>
      </c>
      <c r="B26" s="204" t="s">
        <v>70</v>
      </c>
      <c r="C26" s="204" t="s">
        <v>217</v>
      </c>
      <c r="D26" s="204" t="s">
        <v>218</v>
      </c>
      <c r="E26" s="204" t="s">
        <v>101</v>
      </c>
      <c r="F26" s="204" t="s">
        <v>102</v>
      </c>
      <c r="G26" s="204" t="s">
        <v>219</v>
      </c>
      <c r="H26" s="204" t="s">
        <v>220</v>
      </c>
      <c r="I26" s="130">
        <v>345600</v>
      </c>
      <c r="J26" s="130">
        <v>345600</v>
      </c>
      <c r="K26" s="211"/>
      <c r="L26" s="211"/>
      <c r="M26" s="211"/>
      <c r="N26" s="130">
        <v>345600</v>
      </c>
      <c r="O26" s="211"/>
      <c r="P26" s="130"/>
      <c r="Q26" s="130"/>
      <c r="R26" s="130"/>
      <c r="S26" s="130"/>
      <c r="T26" s="130"/>
      <c r="U26" s="130"/>
      <c r="V26" s="130"/>
      <c r="W26" s="130"/>
      <c r="X26" s="130"/>
      <c r="Y26" s="130"/>
    </row>
    <row r="27" ht="20.25" customHeight="1" spans="1:25">
      <c r="A27" s="204" t="s">
        <v>192</v>
      </c>
      <c r="B27" s="204" t="s">
        <v>70</v>
      </c>
      <c r="C27" s="204" t="s">
        <v>221</v>
      </c>
      <c r="D27" s="204" t="s">
        <v>222</v>
      </c>
      <c r="E27" s="204" t="s">
        <v>111</v>
      </c>
      <c r="F27" s="204" t="s">
        <v>112</v>
      </c>
      <c r="G27" s="204" t="s">
        <v>201</v>
      </c>
      <c r="H27" s="204" t="s">
        <v>202</v>
      </c>
      <c r="I27" s="130">
        <v>208320</v>
      </c>
      <c r="J27" s="130">
        <v>208320</v>
      </c>
      <c r="K27" s="211"/>
      <c r="L27" s="211"/>
      <c r="M27" s="211"/>
      <c r="N27" s="130">
        <v>208320</v>
      </c>
      <c r="O27" s="211"/>
      <c r="P27" s="130"/>
      <c r="Q27" s="130"/>
      <c r="R27" s="130"/>
      <c r="S27" s="130"/>
      <c r="T27" s="130"/>
      <c r="U27" s="130"/>
      <c r="V27" s="130"/>
      <c r="W27" s="130"/>
      <c r="X27" s="130"/>
      <c r="Y27" s="130"/>
    </row>
    <row r="28" ht="17.25" customHeight="1" spans="1:25">
      <c r="A28" s="85" t="s">
        <v>163</v>
      </c>
      <c r="B28" s="86"/>
      <c r="C28" s="205"/>
      <c r="D28" s="205"/>
      <c r="E28" s="205"/>
      <c r="F28" s="205"/>
      <c r="G28" s="205"/>
      <c r="H28" s="206"/>
      <c r="I28" s="130">
        <v>4590680.4</v>
      </c>
      <c r="J28" s="130">
        <v>4590680.4</v>
      </c>
      <c r="K28" s="130"/>
      <c r="L28" s="130"/>
      <c r="M28" s="130"/>
      <c r="N28" s="130">
        <v>4590680.4</v>
      </c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28:H2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2"/>
  <sheetViews>
    <sheetView showZeros="0" topLeftCell="A15" workbookViewId="0">
      <selection activeCell="A9" sqref="$A9:$XFD9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95"/>
      <c r="E1" s="54"/>
      <c r="F1" s="54"/>
      <c r="G1" s="54"/>
      <c r="H1" s="54"/>
      <c r="U1" s="195"/>
      <c r="W1" s="199" t="s">
        <v>223</v>
      </c>
    </row>
    <row r="2" ht="46.5" customHeight="1" spans="1:23">
      <c r="A2" s="56" t="str">
        <f>"2025"&amp;"年部门项目支出预算表"</f>
        <v>2025年部门项目支出预算表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ht="13.5" customHeight="1" spans="1:23">
      <c r="A3" s="57" t="str">
        <f>"单位名称："&amp;"昆明市东川区精神病院"</f>
        <v>单位名称：昆明市东川区精神病院</v>
      </c>
      <c r="B3" s="58"/>
      <c r="C3" s="58"/>
      <c r="D3" s="58"/>
      <c r="E3" s="58"/>
      <c r="F3" s="58"/>
      <c r="G3" s="58"/>
      <c r="H3" s="58"/>
      <c r="I3" s="59"/>
      <c r="J3" s="59"/>
      <c r="K3" s="59"/>
      <c r="L3" s="59"/>
      <c r="M3" s="59"/>
      <c r="N3" s="59"/>
      <c r="O3" s="59"/>
      <c r="P3" s="59"/>
      <c r="Q3" s="59"/>
      <c r="U3" s="195"/>
      <c r="W3" s="172" t="s">
        <v>1</v>
      </c>
    </row>
    <row r="4" ht="21.75" customHeight="1" spans="1:23">
      <c r="A4" s="61" t="s">
        <v>224</v>
      </c>
      <c r="B4" s="62" t="s">
        <v>175</v>
      </c>
      <c r="C4" s="61" t="s">
        <v>176</v>
      </c>
      <c r="D4" s="61" t="s">
        <v>225</v>
      </c>
      <c r="E4" s="62" t="s">
        <v>177</v>
      </c>
      <c r="F4" s="62" t="s">
        <v>178</v>
      </c>
      <c r="G4" s="62" t="s">
        <v>226</v>
      </c>
      <c r="H4" s="62" t="s">
        <v>227</v>
      </c>
      <c r="I4" s="80" t="s">
        <v>55</v>
      </c>
      <c r="J4" s="63" t="s">
        <v>228</v>
      </c>
      <c r="K4" s="64"/>
      <c r="L4" s="64"/>
      <c r="M4" s="65"/>
      <c r="N4" s="63" t="s">
        <v>183</v>
      </c>
      <c r="O4" s="64"/>
      <c r="P4" s="65"/>
      <c r="Q4" s="62" t="s">
        <v>61</v>
      </c>
      <c r="R4" s="63" t="s">
        <v>62</v>
      </c>
      <c r="S4" s="64"/>
      <c r="T4" s="64"/>
      <c r="U4" s="64"/>
      <c r="V4" s="64"/>
      <c r="W4" s="65"/>
    </row>
    <row r="5" ht="21.75" customHeight="1" spans="1:23">
      <c r="A5" s="66"/>
      <c r="B5" s="81"/>
      <c r="C5" s="66"/>
      <c r="D5" s="66"/>
      <c r="E5" s="67"/>
      <c r="F5" s="67"/>
      <c r="G5" s="67"/>
      <c r="H5" s="67"/>
      <c r="I5" s="81"/>
      <c r="J5" s="196" t="s">
        <v>58</v>
      </c>
      <c r="K5" s="197"/>
      <c r="L5" s="62" t="s">
        <v>59</v>
      </c>
      <c r="M5" s="62" t="s">
        <v>60</v>
      </c>
      <c r="N5" s="62" t="s">
        <v>58</v>
      </c>
      <c r="O5" s="62" t="s">
        <v>59</v>
      </c>
      <c r="P5" s="62" t="s">
        <v>60</v>
      </c>
      <c r="Q5" s="67"/>
      <c r="R5" s="62" t="s">
        <v>57</v>
      </c>
      <c r="S5" s="62" t="s">
        <v>64</v>
      </c>
      <c r="T5" s="62" t="s">
        <v>189</v>
      </c>
      <c r="U5" s="62" t="s">
        <v>66</v>
      </c>
      <c r="V5" s="62" t="s">
        <v>67</v>
      </c>
      <c r="W5" s="62" t="s">
        <v>68</v>
      </c>
    </row>
    <row r="6" ht="21" customHeight="1" spans="1:23">
      <c r="A6" s="81"/>
      <c r="B6" s="81"/>
      <c r="C6" s="81"/>
      <c r="D6" s="81"/>
      <c r="E6" s="81"/>
      <c r="F6" s="81"/>
      <c r="G6" s="81"/>
      <c r="H6" s="81"/>
      <c r="I6" s="81"/>
      <c r="J6" s="198" t="s">
        <v>57</v>
      </c>
      <c r="K6" s="149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</row>
    <row r="7" ht="39.75" customHeight="1" spans="1:23">
      <c r="A7" s="69"/>
      <c r="B7" s="71"/>
      <c r="C7" s="69"/>
      <c r="D7" s="69"/>
      <c r="E7" s="70"/>
      <c r="F7" s="70"/>
      <c r="G7" s="70"/>
      <c r="H7" s="70"/>
      <c r="I7" s="71"/>
      <c r="J7" s="118" t="s">
        <v>57</v>
      </c>
      <c r="K7" s="118" t="s">
        <v>229</v>
      </c>
      <c r="L7" s="70"/>
      <c r="M7" s="70"/>
      <c r="N7" s="70"/>
      <c r="O7" s="70"/>
      <c r="P7" s="70"/>
      <c r="Q7" s="70"/>
      <c r="R7" s="70"/>
      <c r="S7" s="70"/>
      <c r="T7" s="70"/>
      <c r="U7" s="71"/>
      <c r="V7" s="70"/>
      <c r="W7" s="70"/>
    </row>
    <row r="8" ht="15" customHeight="1" spans="1:23">
      <c r="A8" s="72">
        <v>1</v>
      </c>
      <c r="B8" s="72">
        <v>2</v>
      </c>
      <c r="C8" s="72">
        <v>3</v>
      </c>
      <c r="D8" s="72">
        <v>4</v>
      </c>
      <c r="E8" s="72">
        <v>5</v>
      </c>
      <c r="F8" s="72">
        <v>6</v>
      </c>
      <c r="G8" s="72">
        <v>7</v>
      </c>
      <c r="H8" s="72">
        <v>8</v>
      </c>
      <c r="I8" s="72">
        <v>9</v>
      </c>
      <c r="J8" s="72">
        <v>10</v>
      </c>
      <c r="K8" s="72">
        <v>11</v>
      </c>
      <c r="L8" s="88">
        <v>12</v>
      </c>
      <c r="M8" s="88">
        <v>13</v>
      </c>
      <c r="N8" s="88">
        <v>14</v>
      </c>
      <c r="O8" s="88">
        <v>15</v>
      </c>
      <c r="P8" s="88">
        <v>16</v>
      </c>
      <c r="Q8" s="88">
        <v>17</v>
      </c>
      <c r="R8" s="88">
        <v>18</v>
      </c>
      <c r="S8" s="88">
        <v>19</v>
      </c>
      <c r="T8" s="88">
        <v>20</v>
      </c>
      <c r="U8" s="72">
        <v>21</v>
      </c>
      <c r="V8" s="88">
        <v>22</v>
      </c>
      <c r="W8" s="72">
        <v>23</v>
      </c>
    </row>
    <row r="9" ht="21.75" customHeight="1" spans="1:23">
      <c r="A9" s="120" t="s">
        <v>230</v>
      </c>
      <c r="B9" s="120" t="s">
        <v>231</v>
      </c>
      <c r="C9" s="120" t="s">
        <v>232</v>
      </c>
      <c r="D9" s="120" t="s">
        <v>70</v>
      </c>
      <c r="E9" s="120" t="s">
        <v>111</v>
      </c>
      <c r="F9" s="120" t="s">
        <v>112</v>
      </c>
      <c r="G9" s="120" t="s">
        <v>233</v>
      </c>
      <c r="H9" s="120" t="s">
        <v>234</v>
      </c>
      <c r="I9" s="130">
        <v>101970</v>
      </c>
      <c r="J9" s="130"/>
      <c r="K9" s="130"/>
      <c r="L9" s="130"/>
      <c r="M9" s="130"/>
      <c r="N9" s="130"/>
      <c r="O9" s="130"/>
      <c r="P9" s="130"/>
      <c r="Q9" s="130"/>
      <c r="R9" s="130">
        <v>101970</v>
      </c>
      <c r="S9" s="130">
        <v>101970</v>
      </c>
      <c r="T9" s="130"/>
      <c r="U9" s="130"/>
      <c r="V9" s="130"/>
      <c r="W9" s="130"/>
    </row>
    <row r="10" ht="21.75" customHeight="1" spans="1:23">
      <c r="A10" s="120" t="s">
        <v>230</v>
      </c>
      <c r="B10" s="120" t="s">
        <v>231</v>
      </c>
      <c r="C10" s="120" t="s">
        <v>232</v>
      </c>
      <c r="D10" s="120" t="s">
        <v>70</v>
      </c>
      <c r="E10" s="120" t="s">
        <v>111</v>
      </c>
      <c r="F10" s="120" t="s">
        <v>112</v>
      </c>
      <c r="G10" s="120" t="s">
        <v>235</v>
      </c>
      <c r="H10" s="120" t="s">
        <v>236</v>
      </c>
      <c r="I10" s="130">
        <v>30878</v>
      </c>
      <c r="J10" s="130"/>
      <c r="K10" s="130"/>
      <c r="L10" s="130"/>
      <c r="M10" s="130"/>
      <c r="N10" s="130"/>
      <c r="O10" s="130"/>
      <c r="P10" s="130"/>
      <c r="Q10" s="130"/>
      <c r="R10" s="130">
        <v>30878</v>
      </c>
      <c r="S10" s="130">
        <v>30878</v>
      </c>
      <c r="T10" s="130"/>
      <c r="U10" s="130"/>
      <c r="V10" s="130"/>
      <c r="W10" s="130"/>
    </row>
    <row r="11" ht="21.75" customHeight="1" spans="1:23">
      <c r="A11" s="120" t="s">
        <v>230</v>
      </c>
      <c r="B11" s="120" t="s">
        <v>231</v>
      </c>
      <c r="C11" s="120" t="s">
        <v>232</v>
      </c>
      <c r="D11" s="120" t="s">
        <v>70</v>
      </c>
      <c r="E11" s="120" t="s">
        <v>111</v>
      </c>
      <c r="F11" s="120" t="s">
        <v>112</v>
      </c>
      <c r="G11" s="120" t="s">
        <v>237</v>
      </c>
      <c r="H11" s="120" t="s">
        <v>238</v>
      </c>
      <c r="I11" s="130">
        <v>4842</v>
      </c>
      <c r="J11" s="130"/>
      <c r="K11" s="130"/>
      <c r="L11" s="130"/>
      <c r="M11" s="130"/>
      <c r="N11" s="130"/>
      <c r="O11" s="130"/>
      <c r="P11" s="130"/>
      <c r="Q11" s="130"/>
      <c r="R11" s="130">
        <v>4842</v>
      </c>
      <c r="S11" s="130">
        <v>4842</v>
      </c>
      <c r="T11" s="130"/>
      <c r="U11" s="130"/>
      <c r="V11" s="130"/>
      <c r="W11" s="130"/>
    </row>
    <row r="12" ht="21.75" customHeight="1" spans="1:23">
      <c r="A12" s="120" t="s">
        <v>230</v>
      </c>
      <c r="B12" s="120" t="s">
        <v>231</v>
      </c>
      <c r="C12" s="120" t="s">
        <v>232</v>
      </c>
      <c r="D12" s="120" t="s">
        <v>70</v>
      </c>
      <c r="E12" s="120" t="s">
        <v>111</v>
      </c>
      <c r="F12" s="120" t="s">
        <v>112</v>
      </c>
      <c r="G12" s="120" t="s">
        <v>239</v>
      </c>
      <c r="H12" s="120" t="s">
        <v>240</v>
      </c>
      <c r="I12" s="130">
        <v>317829</v>
      </c>
      <c r="J12" s="130"/>
      <c r="K12" s="130"/>
      <c r="L12" s="130"/>
      <c r="M12" s="130"/>
      <c r="N12" s="130"/>
      <c r="O12" s="130"/>
      <c r="P12" s="130"/>
      <c r="Q12" s="130"/>
      <c r="R12" s="130">
        <v>317829</v>
      </c>
      <c r="S12" s="130">
        <v>317829</v>
      </c>
      <c r="T12" s="130"/>
      <c r="U12" s="130"/>
      <c r="V12" s="130"/>
      <c r="W12" s="130"/>
    </row>
    <row r="13" ht="21.75" customHeight="1" spans="1:23">
      <c r="A13" s="120" t="s">
        <v>230</v>
      </c>
      <c r="B13" s="120" t="s">
        <v>231</v>
      </c>
      <c r="C13" s="120" t="s">
        <v>232</v>
      </c>
      <c r="D13" s="120" t="s">
        <v>70</v>
      </c>
      <c r="E13" s="120" t="s">
        <v>111</v>
      </c>
      <c r="F13" s="120" t="s">
        <v>112</v>
      </c>
      <c r="G13" s="120" t="s">
        <v>241</v>
      </c>
      <c r="H13" s="120" t="s">
        <v>242</v>
      </c>
      <c r="I13" s="130">
        <v>515182</v>
      </c>
      <c r="J13" s="130"/>
      <c r="K13" s="130"/>
      <c r="L13" s="130"/>
      <c r="M13" s="130"/>
      <c r="N13" s="130"/>
      <c r="O13" s="130"/>
      <c r="P13" s="130"/>
      <c r="Q13" s="130"/>
      <c r="R13" s="130">
        <v>515182</v>
      </c>
      <c r="S13" s="130">
        <v>515182</v>
      </c>
      <c r="T13" s="130"/>
      <c r="U13" s="130"/>
      <c r="V13" s="130"/>
      <c r="W13" s="130"/>
    </row>
    <row r="14" ht="21.75" customHeight="1" spans="1:23">
      <c r="A14" s="120" t="s">
        <v>230</v>
      </c>
      <c r="B14" s="120" t="s">
        <v>231</v>
      </c>
      <c r="C14" s="120" t="s">
        <v>232</v>
      </c>
      <c r="D14" s="120" t="s">
        <v>70</v>
      </c>
      <c r="E14" s="120" t="s">
        <v>111</v>
      </c>
      <c r="F14" s="120" t="s">
        <v>112</v>
      </c>
      <c r="G14" s="120" t="s">
        <v>243</v>
      </c>
      <c r="H14" s="120" t="s">
        <v>244</v>
      </c>
      <c r="I14" s="130">
        <v>71862</v>
      </c>
      <c r="J14" s="130"/>
      <c r="K14" s="130"/>
      <c r="L14" s="130"/>
      <c r="M14" s="130"/>
      <c r="N14" s="130"/>
      <c r="O14" s="130"/>
      <c r="P14" s="130"/>
      <c r="Q14" s="130"/>
      <c r="R14" s="130">
        <v>71862</v>
      </c>
      <c r="S14" s="130">
        <v>71862</v>
      </c>
      <c r="T14" s="130"/>
      <c r="U14" s="130"/>
      <c r="V14" s="130"/>
      <c r="W14" s="130"/>
    </row>
    <row r="15" ht="21.75" customHeight="1" spans="1:23">
      <c r="A15" s="120" t="s">
        <v>230</v>
      </c>
      <c r="B15" s="120" t="s">
        <v>231</v>
      </c>
      <c r="C15" s="120" t="s">
        <v>232</v>
      </c>
      <c r="D15" s="120" t="s">
        <v>70</v>
      </c>
      <c r="E15" s="120" t="s">
        <v>111</v>
      </c>
      <c r="F15" s="120" t="s">
        <v>112</v>
      </c>
      <c r="G15" s="120" t="s">
        <v>245</v>
      </c>
      <c r="H15" s="120" t="s">
        <v>246</v>
      </c>
      <c r="I15" s="130">
        <v>120287</v>
      </c>
      <c r="J15" s="130"/>
      <c r="K15" s="130"/>
      <c r="L15" s="130"/>
      <c r="M15" s="130"/>
      <c r="N15" s="130"/>
      <c r="O15" s="130"/>
      <c r="P15" s="130"/>
      <c r="Q15" s="130"/>
      <c r="R15" s="130">
        <v>120287</v>
      </c>
      <c r="S15" s="130">
        <v>120287</v>
      </c>
      <c r="T15" s="130"/>
      <c r="U15" s="130"/>
      <c r="V15" s="130"/>
      <c r="W15" s="130"/>
    </row>
    <row r="16" ht="21.75" customHeight="1" spans="1:23">
      <c r="A16" s="120" t="s">
        <v>230</v>
      </c>
      <c r="B16" s="120" t="s">
        <v>231</v>
      </c>
      <c r="C16" s="120" t="s">
        <v>232</v>
      </c>
      <c r="D16" s="120" t="s">
        <v>70</v>
      </c>
      <c r="E16" s="120" t="s">
        <v>111</v>
      </c>
      <c r="F16" s="120" t="s">
        <v>112</v>
      </c>
      <c r="G16" s="120" t="s">
        <v>247</v>
      </c>
      <c r="H16" s="120" t="s">
        <v>248</v>
      </c>
      <c r="I16" s="130">
        <v>1210320</v>
      </c>
      <c r="J16" s="130"/>
      <c r="K16" s="130"/>
      <c r="L16" s="130"/>
      <c r="M16" s="130"/>
      <c r="N16" s="130"/>
      <c r="O16" s="130"/>
      <c r="P16" s="130"/>
      <c r="Q16" s="130"/>
      <c r="R16" s="130">
        <v>1210320</v>
      </c>
      <c r="S16" s="130">
        <v>1210320</v>
      </c>
      <c r="T16" s="130"/>
      <c r="U16" s="130"/>
      <c r="V16" s="130"/>
      <c r="W16" s="130"/>
    </row>
    <row r="17" ht="21.75" customHeight="1" spans="1:23">
      <c r="A17" s="120" t="s">
        <v>230</v>
      </c>
      <c r="B17" s="120" t="s">
        <v>231</v>
      </c>
      <c r="C17" s="120" t="s">
        <v>232</v>
      </c>
      <c r="D17" s="120" t="s">
        <v>70</v>
      </c>
      <c r="E17" s="120" t="s">
        <v>111</v>
      </c>
      <c r="F17" s="120" t="s">
        <v>112</v>
      </c>
      <c r="G17" s="120" t="s">
        <v>249</v>
      </c>
      <c r="H17" s="120" t="s">
        <v>250</v>
      </c>
      <c r="I17" s="130">
        <v>60000</v>
      </c>
      <c r="J17" s="130"/>
      <c r="K17" s="130"/>
      <c r="L17" s="130"/>
      <c r="M17" s="130"/>
      <c r="N17" s="130"/>
      <c r="O17" s="130"/>
      <c r="P17" s="130"/>
      <c r="Q17" s="130"/>
      <c r="R17" s="130">
        <v>60000</v>
      </c>
      <c r="S17" s="130">
        <v>60000</v>
      </c>
      <c r="T17" s="130"/>
      <c r="U17" s="130"/>
      <c r="V17" s="130"/>
      <c r="W17" s="130"/>
    </row>
    <row r="18" ht="21.75" customHeight="1" spans="1:23">
      <c r="A18" s="120" t="s">
        <v>230</v>
      </c>
      <c r="B18" s="120" t="s">
        <v>231</v>
      </c>
      <c r="C18" s="120" t="s">
        <v>232</v>
      </c>
      <c r="D18" s="120" t="s">
        <v>70</v>
      </c>
      <c r="E18" s="120" t="s">
        <v>111</v>
      </c>
      <c r="F18" s="120" t="s">
        <v>112</v>
      </c>
      <c r="G18" s="120" t="s">
        <v>251</v>
      </c>
      <c r="H18" s="120" t="s">
        <v>252</v>
      </c>
      <c r="I18" s="130">
        <v>1755</v>
      </c>
      <c r="J18" s="130"/>
      <c r="K18" s="130"/>
      <c r="L18" s="130"/>
      <c r="M18" s="130"/>
      <c r="N18" s="130"/>
      <c r="O18" s="130"/>
      <c r="P18" s="130"/>
      <c r="Q18" s="130"/>
      <c r="R18" s="130">
        <v>1755</v>
      </c>
      <c r="S18" s="130">
        <v>1755</v>
      </c>
      <c r="T18" s="130"/>
      <c r="U18" s="130"/>
      <c r="V18" s="130"/>
      <c r="W18" s="130"/>
    </row>
    <row r="19" ht="21.75" customHeight="1" spans="1:23">
      <c r="A19" s="120" t="s">
        <v>230</v>
      </c>
      <c r="B19" s="120" t="s">
        <v>231</v>
      </c>
      <c r="C19" s="120" t="s">
        <v>232</v>
      </c>
      <c r="D19" s="120" t="s">
        <v>70</v>
      </c>
      <c r="E19" s="120" t="s">
        <v>111</v>
      </c>
      <c r="F19" s="120" t="s">
        <v>112</v>
      </c>
      <c r="G19" s="120" t="s">
        <v>253</v>
      </c>
      <c r="H19" s="120" t="s">
        <v>254</v>
      </c>
      <c r="I19" s="130">
        <v>70798</v>
      </c>
      <c r="J19" s="130"/>
      <c r="K19" s="130"/>
      <c r="L19" s="130"/>
      <c r="M19" s="130"/>
      <c r="N19" s="130"/>
      <c r="O19" s="130"/>
      <c r="P19" s="130"/>
      <c r="Q19" s="130"/>
      <c r="R19" s="130">
        <v>70798</v>
      </c>
      <c r="S19" s="130">
        <v>70798</v>
      </c>
      <c r="T19" s="130"/>
      <c r="U19" s="130"/>
      <c r="V19" s="130"/>
      <c r="W19" s="130"/>
    </row>
    <row r="20" ht="21.75" customHeight="1" spans="1:23">
      <c r="A20" s="120" t="s">
        <v>230</v>
      </c>
      <c r="B20" s="120" t="s">
        <v>231</v>
      </c>
      <c r="C20" s="120" t="s">
        <v>232</v>
      </c>
      <c r="D20" s="120" t="s">
        <v>70</v>
      </c>
      <c r="E20" s="120" t="s">
        <v>111</v>
      </c>
      <c r="F20" s="120" t="s">
        <v>112</v>
      </c>
      <c r="G20" s="120" t="s">
        <v>255</v>
      </c>
      <c r="H20" s="120" t="s">
        <v>168</v>
      </c>
      <c r="I20" s="130">
        <v>5000</v>
      </c>
      <c r="J20" s="130"/>
      <c r="K20" s="130"/>
      <c r="L20" s="130"/>
      <c r="M20" s="130"/>
      <c r="N20" s="130"/>
      <c r="O20" s="130"/>
      <c r="P20" s="130"/>
      <c r="Q20" s="130"/>
      <c r="R20" s="130">
        <v>5000</v>
      </c>
      <c r="S20" s="130">
        <v>5000</v>
      </c>
      <c r="T20" s="130"/>
      <c r="U20" s="130"/>
      <c r="V20" s="130"/>
      <c r="W20" s="130"/>
    </row>
    <row r="21" ht="21.75" customHeight="1" spans="1:23">
      <c r="A21" s="120" t="s">
        <v>230</v>
      </c>
      <c r="B21" s="120" t="s">
        <v>231</v>
      </c>
      <c r="C21" s="120" t="s">
        <v>232</v>
      </c>
      <c r="D21" s="120" t="s">
        <v>70</v>
      </c>
      <c r="E21" s="120" t="s">
        <v>111</v>
      </c>
      <c r="F21" s="120" t="s">
        <v>112</v>
      </c>
      <c r="G21" s="120" t="s">
        <v>256</v>
      </c>
      <c r="H21" s="120" t="s">
        <v>257</v>
      </c>
      <c r="I21" s="130">
        <v>3263576</v>
      </c>
      <c r="J21" s="130"/>
      <c r="K21" s="130"/>
      <c r="L21" s="130"/>
      <c r="M21" s="130"/>
      <c r="N21" s="130"/>
      <c r="O21" s="130"/>
      <c r="P21" s="130"/>
      <c r="Q21" s="130"/>
      <c r="R21" s="130">
        <v>3263576</v>
      </c>
      <c r="S21" s="130">
        <v>3263576</v>
      </c>
      <c r="T21" s="130"/>
      <c r="U21" s="130"/>
      <c r="V21" s="130"/>
      <c r="W21" s="130"/>
    </row>
    <row r="22" ht="21.75" customHeight="1" spans="1:23">
      <c r="A22" s="120" t="s">
        <v>230</v>
      </c>
      <c r="B22" s="120" t="s">
        <v>231</v>
      </c>
      <c r="C22" s="120" t="s">
        <v>232</v>
      </c>
      <c r="D22" s="120" t="s">
        <v>70</v>
      </c>
      <c r="E22" s="120" t="s">
        <v>111</v>
      </c>
      <c r="F22" s="120" t="s">
        <v>112</v>
      </c>
      <c r="G22" s="120" t="s">
        <v>258</v>
      </c>
      <c r="H22" s="120" t="s">
        <v>259</v>
      </c>
      <c r="I22" s="130">
        <v>44714</v>
      </c>
      <c r="J22" s="130"/>
      <c r="K22" s="130"/>
      <c r="L22" s="130"/>
      <c r="M22" s="130"/>
      <c r="N22" s="130"/>
      <c r="O22" s="130"/>
      <c r="P22" s="130"/>
      <c r="Q22" s="130"/>
      <c r="R22" s="130">
        <v>44714</v>
      </c>
      <c r="S22" s="130">
        <v>44714</v>
      </c>
      <c r="T22" s="130"/>
      <c r="U22" s="130"/>
      <c r="V22" s="130"/>
      <c r="W22" s="130"/>
    </row>
    <row r="23" ht="21.75" customHeight="1" spans="1:23">
      <c r="A23" s="120" t="s">
        <v>230</v>
      </c>
      <c r="B23" s="120" t="s">
        <v>231</v>
      </c>
      <c r="C23" s="120" t="s">
        <v>232</v>
      </c>
      <c r="D23" s="120" t="s">
        <v>70</v>
      </c>
      <c r="E23" s="120" t="s">
        <v>111</v>
      </c>
      <c r="F23" s="120" t="s">
        <v>112</v>
      </c>
      <c r="G23" s="120" t="s">
        <v>260</v>
      </c>
      <c r="H23" s="120" t="s">
        <v>261</v>
      </c>
      <c r="I23" s="130">
        <v>497336</v>
      </c>
      <c r="J23" s="130"/>
      <c r="K23" s="130"/>
      <c r="L23" s="130"/>
      <c r="M23" s="130"/>
      <c r="N23" s="130"/>
      <c r="O23" s="130"/>
      <c r="P23" s="130"/>
      <c r="Q23" s="130"/>
      <c r="R23" s="130">
        <v>497336</v>
      </c>
      <c r="S23" s="130">
        <v>497336</v>
      </c>
      <c r="T23" s="130"/>
      <c r="U23" s="130"/>
      <c r="V23" s="130"/>
      <c r="W23" s="130"/>
    </row>
    <row r="24" ht="21.75" customHeight="1" spans="1:23">
      <c r="A24" s="120" t="s">
        <v>230</v>
      </c>
      <c r="B24" s="120" t="s">
        <v>231</v>
      </c>
      <c r="C24" s="120" t="s">
        <v>232</v>
      </c>
      <c r="D24" s="120" t="s">
        <v>70</v>
      </c>
      <c r="E24" s="120" t="s">
        <v>111</v>
      </c>
      <c r="F24" s="120" t="s">
        <v>112</v>
      </c>
      <c r="G24" s="120" t="s">
        <v>262</v>
      </c>
      <c r="H24" s="120" t="s">
        <v>263</v>
      </c>
      <c r="I24" s="130">
        <v>314623</v>
      </c>
      <c r="J24" s="130"/>
      <c r="K24" s="130"/>
      <c r="L24" s="130"/>
      <c r="M24" s="130"/>
      <c r="N24" s="130"/>
      <c r="O24" s="130"/>
      <c r="P24" s="130"/>
      <c r="Q24" s="130"/>
      <c r="R24" s="130">
        <v>314623</v>
      </c>
      <c r="S24" s="130">
        <v>314623</v>
      </c>
      <c r="T24" s="130"/>
      <c r="U24" s="130"/>
      <c r="V24" s="130"/>
      <c r="W24" s="130"/>
    </row>
    <row r="25" ht="21.75" customHeight="1" spans="1:23">
      <c r="A25" s="120" t="s">
        <v>230</v>
      </c>
      <c r="B25" s="120" t="s">
        <v>231</v>
      </c>
      <c r="C25" s="120" t="s">
        <v>232</v>
      </c>
      <c r="D25" s="120" t="s">
        <v>70</v>
      </c>
      <c r="E25" s="120" t="s">
        <v>111</v>
      </c>
      <c r="F25" s="120" t="s">
        <v>112</v>
      </c>
      <c r="G25" s="120" t="s">
        <v>264</v>
      </c>
      <c r="H25" s="120" t="s">
        <v>265</v>
      </c>
      <c r="I25" s="130">
        <v>71536</v>
      </c>
      <c r="J25" s="130"/>
      <c r="K25" s="130"/>
      <c r="L25" s="130"/>
      <c r="M25" s="130"/>
      <c r="N25" s="130"/>
      <c r="O25" s="130"/>
      <c r="P25" s="130"/>
      <c r="Q25" s="130"/>
      <c r="R25" s="130">
        <v>71536</v>
      </c>
      <c r="S25" s="130">
        <v>71536</v>
      </c>
      <c r="T25" s="130"/>
      <c r="U25" s="130"/>
      <c r="V25" s="130"/>
      <c r="W25" s="130"/>
    </row>
    <row r="26" ht="21.75" customHeight="1" spans="1:23">
      <c r="A26" s="120" t="s">
        <v>230</v>
      </c>
      <c r="B26" s="120" t="s">
        <v>231</v>
      </c>
      <c r="C26" s="120" t="s">
        <v>232</v>
      </c>
      <c r="D26" s="120" t="s">
        <v>70</v>
      </c>
      <c r="E26" s="120" t="s">
        <v>111</v>
      </c>
      <c r="F26" s="120" t="s">
        <v>112</v>
      </c>
      <c r="G26" s="120" t="s">
        <v>266</v>
      </c>
      <c r="H26" s="120" t="s">
        <v>267</v>
      </c>
      <c r="I26" s="130">
        <v>27830842</v>
      </c>
      <c r="J26" s="130"/>
      <c r="K26" s="130"/>
      <c r="L26" s="130"/>
      <c r="M26" s="130"/>
      <c r="N26" s="130"/>
      <c r="O26" s="130"/>
      <c r="P26" s="130"/>
      <c r="Q26" s="130"/>
      <c r="R26" s="130">
        <v>27830842</v>
      </c>
      <c r="S26" s="130">
        <v>27830842</v>
      </c>
      <c r="T26" s="130"/>
      <c r="U26" s="130"/>
      <c r="V26" s="130"/>
      <c r="W26" s="130"/>
    </row>
    <row r="27" ht="21.75" customHeight="1" spans="1:23">
      <c r="A27" s="120" t="s">
        <v>230</v>
      </c>
      <c r="B27" s="120" t="s">
        <v>231</v>
      </c>
      <c r="C27" s="120" t="s">
        <v>232</v>
      </c>
      <c r="D27" s="120" t="s">
        <v>70</v>
      </c>
      <c r="E27" s="120" t="s">
        <v>111</v>
      </c>
      <c r="F27" s="120" t="s">
        <v>112</v>
      </c>
      <c r="G27" s="120" t="s">
        <v>268</v>
      </c>
      <c r="H27" s="120" t="s">
        <v>269</v>
      </c>
      <c r="I27" s="130">
        <v>248687</v>
      </c>
      <c r="J27" s="130"/>
      <c r="K27" s="130"/>
      <c r="L27" s="130"/>
      <c r="M27" s="130"/>
      <c r="N27" s="130"/>
      <c r="O27" s="130"/>
      <c r="P27" s="130"/>
      <c r="Q27" s="130"/>
      <c r="R27" s="130">
        <v>248687</v>
      </c>
      <c r="S27" s="130">
        <v>248687</v>
      </c>
      <c r="T27" s="130"/>
      <c r="U27" s="130"/>
      <c r="V27" s="130"/>
      <c r="W27" s="130"/>
    </row>
    <row r="28" ht="21.75" customHeight="1" spans="1:23">
      <c r="A28" s="120" t="s">
        <v>230</v>
      </c>
      <c r="B28" s="120" t="s">
        <v>231</v>
      </c>
      <c r="C28" s="120" t="s">
        <v>232</v>
      </c>
      <c r="D28" s="120" t="s">
        <v>70</v>
      </c>
      <c r="E28" s="120" t="s">
        <v>111</v>
      </c>
      <c r="F28" s="120" t="s">
        <v>112</v>
      </c>
      <c r="G28" s="120" t="s">
        <v>270</v>
      </c>
      <c r="H28" s="120" t="s">
        <v>271</v>
      </c>
      <c r="I28" s="130">
        <v>1508090</v>
      </c>
      <c r="J28" s="130"/>
      <c r="K28" s="130"/>
      <c r="L28" s="130"/>
      <c r="M28" s="130"/>
      <c r="N28" s="130"/>
      <c r="O28" s="130"/>
      <c r="P28" s="130"/>
      <c r="Q28" s="130"/>
      <c r="R28" s="130">
        <v>1508090</v>
      </c>
      <c r="S28" s="130">
        <v>1508090</v>
      </c>
      <c r="T28" s="130"/>
      <c r="U28" s="130"/>
      <c r="V28" s="130"/>
      <c r="W28" s="130"/>
    </row>
    <row r="29" ht="21.75" customHeight="1" spans="1:23">
      <c r="A29" s="120" t="s">
        <v>230</v>
      </c>
      <c r="B29" s="120" t="s">
        <v>231</v>
      </c>
      <c r="C29" s="120" t="s">
        <v>232</v>
      </c>
      <c r="D29" s="120" t="s">
        <v>70</v>
      </c>
      <c r="E29" s="120" t="s">
        <v>111</v>
      </c>
      <c r="F29" s="120" t="s">
        <v>112</v>
      </c>
      <c r="G29" s="120" t="s">
        <v>272</v>
      </c>
      <c r="H29" s="120" t="s">
        <v>273</v>
      </c>
      <c r="I29" s="130">
        <v>5258780</v>
      </c>
      <c r="J29" s="130"/>
      <c r="K29" s="130"/>
      <c r="L29" s="130"/>
      <c r="M29" s="130"/>
      <c r="N29" s="130"/>
      <c r="O29" s="130"/>
      <c r="P29" s="130"/>
      <c r="Q29" s="130"/>
      <c r="R29" s="130">
        <v>5258780</v>
      </c>
      <c r="S29" s="130">
        <v>5258780</v>
      </c>
      <c r="T29" s="130"/>
      <c r="U29" s="130"/>
      <c r="V29" s="130"/>
      <c r="W29" s="130"/>
    </row>
    <row r="30" ht="21.75" customHeight="1" spans="1:23">
      <c r="A30" s="120" t="s">
        <v>230</v>
      </c>
      <c r="B30" s="120" t="s">
        <v>231</v>
      </c>
      <c r="C30" s="120" t="s">
        <v>232</v>
      </c>
      <c r="D30" s="120" t="s">
        <v>70</v>
      </c>
      <c r="E30" s="120" t="s">
        <v>111</v>
      </c>
      <c r="F30" s="120" t="s">
        <v>112</v>
      </c>
      <c r="G30" s="120" t="s">
        <v>274</v>
      </c>
      <c r="H30" s="120" t="s">
        <v>275</v>
      </c>
      <c r="I30" s="130">
        <v>2425000</v>
      </c>
      <c r="J30" s="130"/>
      <c r="K30" s="130"/>
      <c r="L30" s="130"/>
      <c r="M30" s="130"/>
      <c r="N30" s="130"/>
      <c r="O30" s="130"/>
      <c r="P30" s="130"/>
      <c r="Q30" s="130"/>
      <c r="R30" s="130">
        <v>2425000</v>
      </c>
      <c r="S30" s="130">
        <v>2425000</v>
      </c>
      <c r="T30" s="130"/>
      <c r="U30" s="130"/>
      <c r="V30" s="130"/>
      <c r="W30" s="130"/>
    </row>
    <row r="31" ht="21.75" customHeight="1" spans="1:23">
      <c r="A31" s="120" t="s">
        <v>230</v>
      </c>
      <c r="B31" s="120" t="s">
        <v>231</v>
      </c>
      <c r="C31" s="120" t="s">
        <v>232</v>
      </c>
      <c r="D31" s="120" t="s">
        <v>70</v>
      </c>
      <c r="E31" s="120" t="s">
        <v>111</v>
      </c>
      <c r="F31" s="120" t="s">
        <v>112</v>
      </c>
      <c r="G31" s="120" t="s">
        <v>276</v>
      </c>
      <c r="H31" s="120" t="s">
        <v>277</v>
      </c>
      <c r="I31" s="130">
        <v>3030000</v>
      </c>
      <c r="J31" s="130"/>
      <c r="K31" s="130"/>
      <c r="L31" s="130"/>
      <c r="M31" s="130"/>
      <c r="N31" s="130"/>
      <c r="O31" s="130"/>
      <c r="P31" s="130"/>
      <c r="Q31" s="130"/>
      <c r="R31" s="130">
        <v>3030000</v>
      </c>
      <c r="S31" s="130">
        <v>3030000</v>
      </c>
      <c r="T31" s="130"/>
      <c r="U31" s="130"/>
      <c r="V31" s="130"/>
      <c r="W31" s="130"/>
    </row>
    <row r="32" ht="18.75" customHeight="1" spans="1:23">
      <c r="A32" s="85" t="s">
        <v>163</v>
      </c>
      <c r="B32" s="86"/>
      <c r="C32" s="86"/>
      <c r="D32" s="86"/>
      <c r="E32" s="86"/>
      <c r="F32" s="86"/>
      <c r="G32" s="86"/>
      <c r="H32" s="87"/>
      <c r="I32" s="130">
        <v>47003907</v>
      </c>
      <c r="J32" s="130"/>
      <c r="K32" s="130"/>
      <c r="L32" s="130"/>
      <c r="M32" s="130"/>
      <c r="N32" s="130"/>
      <c r="O32" s="130"/>
      <c r="P32" s="130"/>
      <c r="Q32" s="130"/>
      <c r="R32" s="130">
        <v>47003907</v>
      </c>
      <c r="S32" s="130">
        <v>47003907</v>
      </c>
      <c r="T32" s="130"/>
      <c r="U32" s="130"/>
      <c r="V32" s="130"/>
      <c r="W32" s="130"/>
    </row>
  </sheetData>
  <mergeCells count="28">
    <mergeCell ref="A2:W2"/>
    <mergeCell ref="A3:H3"/>
    <mergeCell ref="J4:M4"/>
    <mergeCell ref="N4:P4"/>
    <mergeCell ref="R4:W4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topLeftCell="A5" workbookViewId="0">
      <selection activeCell="B7" sqref="B7:B1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55" t="s">
        <v>278</v>
      </c>
    </row>
    <row r="2" ht="39.75" customHeight="1" spans="1:10">
      <c r="A2" s="116" t="str">
        <f>"2025"&amp;"年部门项目支出绩效目标表"</f>
        <v>2025年部门项目支出绩效目标表</v>
      </c>
      <c r="B2" s="56"/>
      <c r="C2" s="56"/>
      <c r="D2" s="56"/>
      <c r="E2" s="56"/>
      <c r="F2" s="117"/>
      <c r="G2" s="56"/>
      <c r="H2" s="117"/>
      <c r="I2" s="117"/>
      <c r="J2" s="56"/>
    </row>
    <row r="3" ht="17.25" customHeight="1" spans="1:1">
      <c r="A3" s="57" t="str">
        <f>"单位名称："&amp;"昆明市东川区精神病院"</f>
        <v>单位名称：昆明市东川区精神病院</v>
      </c>
    </row>
    <row r="4" ht="44.25" customHeight="1" spans="1:10">
      <c r="A4" s="118" t="s">
        <v>176</v>
      </c>
      <c r="B4" s="118" t="s">
        <v>279</v>
      </c>
      <c r="C4" s="118" t="s">
        <v>280</v>
      </c>
      <c r="D4" s="118" t="s">
        <v>281</v>
      </c>
      <c r="E4" s="118" t="s">
        <v>282</v>
      </c>
      <c r="F4" s="119" t="s">
        <v>283</v>
      </c>
      <c r="G4" s="118" t="s">
        <v>284</v>
      </c>
      <c r="H4" s="119" t="s">
        <v>285</v>
      </c>
      <c r="I4" s="119" t="s">
        <v>286</v>
      </c>
      <c r="J4" s="118" t="s">
        <v>287</v>
      </c>
    </row>
    <row r="5" ht="18.75" customHeight="1" spans="1:10">
      <c r="A5" s="193">
        <v>1</v>
      </c>
      <c r="B5" s="193">
        <v>2</v>
      </c>
      <c r="C5" s="193">
        <v>3</v>
      </c>
      <c r="D5" s="193">
        <v>4</v>
      </c>
      <c r="E5" s="193">
        <v>5</v>
      </c>
      <c r="F5" s="88">
        <v>6</v>
      </c>
      <c r="G5" s="193">
        <v>7</v>
      </c>
      <c r="H5" s="88">
        <v>8</v>
      </c>
      <c r="I5" s="88">
        <v>9</v>
      </c>
      <c r="J5" s="193">
        <v>10</v>
      </c>
    </row>
    <row r="6" ht="42" customHeight="1" spans="1:10">
      <c r="A6" s="82" t="s">
        <v>70</v>
      </c>
      <c r="B6" s="120"/>
      <c r="C6" s="120"/>
      <c r="D6" s="120"/>
      <c r="E6" s="106"/>
      <c r="F6" s="121"/>
      <c r="G6" s="106"/>
      <c r="H6" s="121"/>
      <c r="I6" s="121"/>
      <c r="J6" s="106"/>
    </row>
    <row r="7" ht="42" customHeight="1" spans="1:10">
      <c r="A7" s="194" t="s">
        <v>232</v>
      </c>
      <c r="B7" s="73" t="s">
        <v>288</v>
      </c>
      <c r="C7" s="73" t="s">
        <v>289</v>
      </c>
      <c r="D7" s="73" t="s">
        <v>290</v>
      </c>
      <c r="E7" s="82" t="s">
        <v>291</v>
      </c>
      <c r="F7" s="73" t="s">
        <v>292</v>
      </c>
      <c r="G7" s="82" t="s">
        <v>293</v>
      </c>
      <c r="H7" s="73" t="s">
        <v>294</v>
      </c>
      <c r="I7" s="73" t="s">
        <v>295</v>
      </c>
      <c r="J7" s="82" t="s">
        <v>296</v>
      </c>
    </row>
    <row r="8" ht="42" customHeight="1" spans="1:10">
      <c r="A8" s="194" t="s">
        <v>232</v>
      </c>
      <c r="B8" s="73" t="s">
        <v>288</v>
      </c>
      <c r="C8" s="73" t="s">
        <v>289</v>
      </c>
      <c r="D8" s="73" t="s">
        <v>297</v>
      </c>
      <c r="E8" s="82" t="s">
        <v>298</v>
      </c>
      <c r="F8" s="73" t="s">
        <v>292</v>
      </c>
      <c r="G8" s="82" t="s">
        <v>299</v>
      </c>
      <c r="H8" s="73" t="s">
        <v>294</v>
      </c>
      <c r="I8" s="73" t="s">
        <v>295</v>
      </c>
      <c r="J8" s="82" t="s">
        <v>300</v>
      </c>
    </row>
    <row r="9" ht="42" customHeight="1" spans="1:10">
      <c r="A9" s="194" t="s">
        <v>232</v>
      </c>
      <c r="B9" s="73" t="s">
        <v>288</v>
      </c>
      <c r="C9" s="73" t="s">
        <v>289</v>
      </c>
      <c r="D9" s="73" t="s">
        <v>297</v>
      </c>
      <c r="E9" s="82" t="s">
        <v>301</v>
      </c>
      <c r="F9" s="73" t="s">
        <v>302</v>
      </c>
      <c r="G9" s="82" t="s">
        <v>303</v>
      </c>
      <c r="H9" s="73" t="s">
        <v>294</v>
      </c>
      <c r="I9" s="73" t="s">
        <v>304</v>
      </c>
      <c r="J9" s="82" t="s">
        <v>303</v>
      </c>
    </row>
    <row r="10" ht="42" customHeight="1" spans="1:10">
      <c r="A10" s="194" t="s">
        <v>232</v>
      </c>
      <c r="B10" s="73" t="s">
        <v>288</v>
      </c>
      <c r="C10" s="73" t="s">
        <v>289</v>
      </c>
      <c r="D10" s="73" t="s">
        <v>305</v>
      </c>
      <c r="E10" s="82" t="s">
        <v>306</v>
      </c>
      <c r="F10" s="73" t="s">
        <v>292</v>
      </c>
      <c r="G10" s="82" t="s">
        <v>307</v>
      </c>
      <c r="H10" s="73" t="s">
        <v>294</v>
      </c>
      <c r="I10" s="73" t="s">
        <v>295</v>
      </c>
      <c r="J10" s="82" t="s">
        <v>308</v>
      </c>
    </row>
    <row r="11" ht="42" customHeight="1" spans="1:10">
      <c r="A11" s="194" t="s">
        <v>232</v>
      </c>
      <c r="B11" s="73" t="s">
        <v>288</v>
      </c>
      <c r="C11" s="73" t="s">
        <v>289</v>
      </c>
      <c r="D11" s="73" t="s">
        <v>309</v>
      </c>
      <c r="E11" s="82" t="s">
        <v>310</v>
      </c>
      <c r="F11" s="73" t="s">
        <v>311</v>
      </c>
      <c r="G11" s="82" t="s">
        <v>312</v>
      </c>
      <c r="H11" s="73" t="s">
        <v>313</v>
      </c>
      <c r="I11" s="73" t="s">
        <v>295</v>
      </c>
      <c r="J11" s="82" t="s">
        <v>314</v>
      </c>
    </row>
    <row r="12" ht="42" customHeight="1" spans="1:10">
      <c r="A12" s="194" t="s">
        <v>232</v>
      </c>
      <c r="B12" s="73" t="s">
        <v>288</v>
      </c>
      <c r="C12" s="73" t="s">
        <v>315</v>
      </c>
      <c r="D12" s="73" t="s">
        <v>316</v>
      </c>
      <c r="E12" s="82" t="s">
        <v>317</v>
      </c>
      <c r="F12" s="73" t="s">
        <v>318</v>
      </c>
      <c r="G12" s="82" t="s">
        <v>319</v>
      </c>
      <c r="H12" s="73" t="s">
        <v>294</v>
      </c>
      <c r="I12" s="73" t="s">
        <v>295</v>
      </c>
      <c r="J12" s="82" t="s">
        <v>317</v>
      </c>
    </row>
    <row r="13" ht="42" customHeight="1" spans="1:10">
      <c r="A13" s="194" t="s">
        <v>232</v>
      </c>
      <c r="B13" s="73" t="s">
        <v>288</v>
      </c>
      <c r="C13" s="73" t="s">
        <v>315</v>
      </c>
      <c r="D13" s="73" t="s">
        <v>320</v>
      </c>
      <c r="E13" s="82" t="s">
        <v>321</v>
      </c>
      <c r="F13" s="73" t="s">
        <v>292</v>
      </c>
      <c r="G13" s="82" t="s">
        <v>299</v>
      </c>
      <c r="H13" s="73" t="s">
        <v>294</v>
      </c>
      <c r="I13" s="73" t="s">
        <v>295</v>
      </c>
      <c r="J13" s="82" t="s">
        <v>322</v>
      </c>
    </row>
    <row r="14" ht="42" customHeight="1" spans="1:10">
      <c r="A14" s="194" t="s">
        <v>232</v>
      </c>
      <c r="B14" s="73" t="s">
        <v>288</v>
      </c>
      <c r="C14" s="73" t="s">
        <v>315</v>
      </c>
      <c r="D14" s="73" t="s">
        <v>323</v>
      </c>
      <c r="E14" s="82" t="s">
        <v>324</v>
      </c>
      <c r="F14" s="73" t="s">
        <v>302</v>
      </c>
      <c r="G14" s="82" t="s">
        <v>325</v>
      </c>
      <c r="H14" s="73" t="s">
        <v>294</v>
      </c>
      <c r="I14" s="73" t="s">
        <v>295</v>
      </c>
      <c r="J14" s="82" t="s">
        <v>326</v>
      </c>
    </row>
    <row r="15" ht="42" customHeight="1" spans="1:10">
      <c r="A15" s="194" t="s">
        <v>232</v>
      </c>
      <c r="B15" s="73" t="s">
        <v>288</v>
      </c>
      <c r="C15" s="73" t="s">
        <v>327</v>
      </c>
      <c r="D15" s="73" t="s">
        <v>328</v>
      </c>
      <c r="E15" s="82" t="s">
        <v>329</v>
      </c>
      <c r="F15" s="73" t="s">
        <v>302</v>
      </c>
      <c r="G15" s="82" t="s">
        <v>330</v>
      </c>
      <c r="H15" s="73" t="s">
        <v>294</v>
      </c>
      <c r="I15" s="73" t="s">
        <v>295</v>
      </c>
      <c r="J15" s="82" t="s">
        <v>329</v>
      </c>
    </row>
  </sheetData>
  <mergeCells count="4">
    <mergeCell ref="A2:J2"/>
    <mergeCell ref="A3:H3"/>
    <mergeCell ref="A7:A15"/>
    <mergeCell ref="B7:B1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E26" sqref="E26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79">
        <v>1</v>
      </c>
      <c r="B1" s="180">
        <v>0</v>
      </c>
      <c r="C1" s="179">
        <v>1</v>
      </c>
      <c r="D1" s="181"/>
      <c r="E1" s="181"/>
      <c r="F1" s="172" t="s">
        <v>331</v>
      </c>
    </row>
    <row r="2" ht="42" customHeight="1" spans="1:6">
      <c r="A2" s="182" t="str">
        <f>"2025"&amp;"年部门政府性基金预算支出预算表"</f>
        <v>2025年部门政府性基金预算支出预算表</v>
      </c>
      <c r="B2" s="182" t="s">
        <v>332</v>
      </c>
      <c r="C2" s="183"/>
      <c r="D2" s="184"/>
      <c r="E2" s="184"/>
      <c r="F2" s="184"/>
    </row>
    <row r="3" ht="13.5" customHeight="1" spans="1:6">
      <c r="A3" s="57" t="str">
        <f>"单位名称："&amp;"昆明市东川区精神病院"</f>
        <v>单位名称：昆明市东川区精神病院</v>
      </c>
      <c r="B3" s="57" t="s">
        <v>333</v>
      </c>
      <c r="C3" s="179"/>
      <c r="D3" s="181"/>
      <c r="E3" s="181"/>
      <c r="F3" s="172" t="s">
        <v>1</v>
      </c>
    </row>
    <row r="4" ht="19.5" customHeight="1" spans="1:6">
      <c r="A4" s="185" t="s">
        <v>174</v>
      </c>
      <c r="B4" s="186" t="s">
        <v>72</v>
      </c>
      <c r="C4" s="185" t="s">
        <v>73</v>
      </c>
      <c r="D4" s="63" t="s">
        <v>334</v>
      </c>
      <c r="E4" s="64"/>
      <c r="F4" s="65"/>
    </row>
    <row r="5" ht="18.75" customHeight="1" spans="1:6">
      <c r="A5" s="187"/>
      <c r="B5" s="188"/>
      <c r="C5" s="187"/>
      <c r="D5" s="68" t="s">
        <v>55</v>
      </c>
      <c r="E5" s="63" t="s">
        <v>75</v>
      </c>
      <c r="F5" s="68" t="s">
        <v>76</v>
      </c>
    </row>
    <row r="6" ht="18.75" customHeight="1" spans="1:6">
      <c r="A6" s="119">
        <v>1</v>
      </c>
      <c r="B6" s="189" t="s">
        <v>83</v>
      </c>
      <c r="C6" s="119">
        <v>3</v>
      </c>
      <c r="D6" s="190">
        <v>4</v>
      </c>
      <c r="E6" s="190">
        <v>5</v>
      </c>
      <c r="F6" s="190">
        <v>6</v>
      </c>
    </row>
    <row r="7" ht="21" customHeight="1" spans="1:6">
      <c r="A7" s="73"/>
      <c r="B7" s="73"/>
      <c r="C7" s="73"/>
      <c r="D7" s="130"/>
      <c r="E7" s="130"/>
      <c r="F7" s="130"/>
    </row>
    <row r="8" ht="21" customHeight="1" spans="1:6">
      <c r="A8" s="73"/>
      <c r="B8" s="73"/>
      <c r="C8" s="73"/>
      <c r="D8" s="130"/>
      <c r="E8" s="130"/>
      <c r="F8" s="130"/>
    </row>
    <row r="9" ht="18.75" customHeight="1" spans="1:6">
      <c r="A9" s="191" t="s">
        <v>163</v>
      </c>
      <c r="B9" s="191" t="s">
        <v>163</v>
      </c>
      <c r="C9" s="192" t="s">
        <v>163</v>
      </c>
      <c r="D9" s="130"/>
      <c r="E9" s="130"/>
      <c r="F9" s="130"/>
    </row>
    <row r="10" customHeight="1" spans="1:1">
      <c r="A10" s="79" t="s">
        <v>335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76"/>
  <sheetViews>
    <sheetView showZeros="0" topLeftCell="B2" workbookViewId="0">
      <selection activeCell="E22" sqref="E2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34"/>
      <c r="C1" s="134"/>
      <c r="R1" s="55"/>
      <c r="S1" s="55" t="s">
        <v>336</v>
      </c>
    </row>
    <row r="2" ht="41.25" customHeight="1" spans="1:19">
      <c r="A2" s="123" t="str">
        <f>"2025"&amp;"年部门政府采购预算表"</f>
        <v>2025年部门政府采购预算表</v>
      </c>
      <c r="B2" s="117"/>
      <c r="C2" s="117"/>
      <c r="D2" s="56"/>
      <c r="E2" s="56"/>
      <c r="F2" s="56"/>
      <c r="G2" s="56"/>
      <c r="H2" s="56"/>
      <c r="I2" s="56"/>
      <c r="J2" s="56"/>
      <c r="K2" s="56"/>
      <c r="L2" s="56"/>
      <c r="M2" s="117"/>
      <c r="N2" s="56"/>
      <c r="O2" s="56"/>
      <c r="P2" s="117"/>
      <c r="Q2" s="56"/>
      <c r="R2" s="117"/>
      <c r="S2" s="117"/>
    </row>
    <row r="3" ht="18.75" customHeight="1" spans="1:19">
      <c r="A3" s="152" t="str">
        <f>"单位名称："&amp;"昆明市东川区精神病院"</f>
        <v>单位名称：昆明市东川区精神病院</v>
      </c>
      <c r="B3" s="136"/>
      <c r="C3" s="136"/>
      <c r="D3" s="59"/>
      <c r="E3" s="59"/>
      <c r="F3" s="59"/>
      <c r="G3" s="59"/>
      <c r="H3" s="59"/>
      <c r="I3" s="59"/>
      <c r="J3" s="59"/>
      <c r="K3" s="59"/>
      <c r="L3" s="59"/>
      <c r="R3" s="60"/>
      <c r="S3" s="172" t="s">
        <v>1</v>
      </c>
    </row>
    <row r="4" ht="15.75" customHeight="1" spans="1:19">
      <c r="A4" s="62" t="s">
        <v>173</v>
      </c>
      <c r="B4" s="165" t="s">
        <v>174</v>
      </c>
      <c r="C4" s="165" t="s">
        <v>337</v>
      </c>
      <c r="D4" s="138" t="s">
        <v>338</v>
      </c>
      <c r="E4" s="138" t="s">
        <v>339</v>
      </c>
      <c r="F4" s="138" t="s">
        <v>340</v>
      </c>
      <c r="G4" s="138" t="s">
        <v>341</v>
      </c>
      <c r="H4" s="138" t="s">
        <v>342</v>
      </c>
      <c r="I4" s="156" t="s">
        <v>181</v>
      </c>
      <c r="J4" s="156"/>
      <c r="K4" s="156"/>
      <c r="L4" s="156"/>
      <c r="M4" s="157"/>
      <c r="N4" s="156"/>
      <c r="O4" s="156"/>
      <c r="P4" s="170"/>
      <c r="Q4" s="156"/>
      <c r="R4" s="157"/>
      <c r="S4" s="131"/>
    </row>
    <row r="5" ht="17.25" customHeight="1" spans="1:19">
      <c r="A5" s="67"/>
      <c r="B5" s="166"/>
      <c r="C5" s="166"/>
      <c r="D5" s="140"/>
      <c r="E5" s="140"/>
      <c r="F5" s="140"/>
      <c r="G5" s="140"/>
      <c r="H5" s="140"/>
      <c r="I5" s="140" t="s">
        <v>55</v>
      </c>
      <c r="J5" s="140" t="s">
        <v>58</v>
      </c>
      <c r="K5" s="140" t="s">
        <v>343</v>
      </c>
      <c r="L5" s="140" t="s">
        <v>344</v>
      </c>
      <c r="M5" s="139" t="s">
        <v>345</v>
      </c>
      <c r="N5" s="158" t="s">
        <v>346</v>
      </c>
      <c r="O5" s="158"/>
      <c r="P5" s="171"/>
      <c r="Q5" s="158"/>
      <c r="R5" s="164"/>
      <c r="S5" s="143"/>
    </row>
    <row r="6" ht="54" customHeight="1" spans="1:19">
      <c r="A6" s="70"/>
      <c r="B6" s="143"/>
      <c r="C6" s="143"/>
      <c r="D6" s="142"/>
      <c r="E6" s="142"/>
      <c r="F6" s="142"/>
      <c r="G6" s="142"/>
      <c r="H6" s="142"/>
      <c r="I6" s="142"/>
      <c r="J6" s="142" t="s">
        <v>57</v>
      </c>
      <c r="K6" s="142"/>
      <c r="L6" s="142"/>
      <c r="M6" s="141"/>
      <c r="N6" s="142" t="s">
        <v>57</v>
      </c>
      <c r="O6" s="142" t="s">
        <v>64</v>
      </c>
      <c r="P6" s="143" t="s">
        <v>65</v>
      </c>
      <c r="Q6" s="142" t="s">
        <v>66</v>
      </c>
      <c r="R6" s="141" t="s">
        <v>67</v>
      </c>
      <c r="S6" s="143" t="s">
        <v>68</v>
      </c>
    </row>
    <row r="7" ht="18" customHeight="1" spans="1:19">
      <c r="A7" s="167">
        <v>1</v>
      </c>
      <c r="B7" s="167" t="s">
        <v>83</v>
      </c>
      <c r="C7" s="168">
        <v>3</v>
      </c>
      <c r="D7" s="168">
        <v>4</v>
      </c>
      <c r="E7" s="167">
        <v>5</v>
      </c>
      <c r="F7" s="167">
        <v>6</v>
      </c>
      <c r="G7" s="167">
        <v>7</v>
      </c>
      <c r="H7" s="167">
        <v>8</v>
      </c>
      <c r="I7" s="167">
        <v>9</v>
      </c>
      <c r="J7" s="167">
        <v>10</v>
      </c>
      <c r="K7" s="167">
        <v>11</v>
      </c>
      <c r="L7" s="167">
        <v>12</v>
      </c>
      <c r="M7" s="167">
        <v>13</v>
      </c>
      <c r="N7" s="167">
        <v>14</v>
      </c>
      <c r="O7" s="167">
        <v>15</v>
      </c>
      <c r="P7" s="167">
        <v>16</v>
      </c>
      <c r="Q7" s="167">
        <v>17</v>
      </c>
      <c r="R7" s="167">
        <v>18</v>
      </c>
      <c r="S7" s="167">
        <v>19</v>
      </c>
    </row>
    <row r="8" ht="21" customHeight="1" spans="1:19">
      <c r="A8" s="144" t="s">
        <v>192</v>
      </c>
      <c r="B8" s="145" t="s">
        <v>70</v>
      </c>
      <c r="C8" s="145" t="s">
        <v>232</v>
      </c>
      <c r="D8" s="146" t="s">
        <v>347</v>
      </c>
      <c r="E8" s="146" t="s">
        <v>348</v>
      </c>
      <c r="F8" s="146" t="s">
        <v>349</v>
      </c>
      <c r="G8" s="169">
        <v>1</v>
      </c>
      <c r="H8" s="130">
        <v>12900</v>
      </c>
      <c r="I8" s="130">
        <v>12900</v>
      </c>
      <c r="J8" s="130"/>
      <c r="K8" s="130"/>
      <c r="L8" s="130"/>
      <c r="M8" s="130"/>
      <c r="N8" s="130">
        <v>12900</v>
      </c>
      <c r="O8" s="130">
        <v>12900</v>
      </c>
      <c r="P8" s="130"/>
      <c r="Q8" s="130"/>
      <c r="R8" s="130"/>
      <c r="S8" s="130"/>
    </row>
    <row r="9" ht="21" customHeight="1" spans="1:19">
      <c r="A9" s="144" t="s">
        <v>192</v>
      </c>
      <c r="B9" s="145" t="s">
        <v>70</v>
      </c>
      <c r="C9" s="145" t="s">
        <v>232</v>
      </c>
      <c r="D9" s="146" t="s">
        <v>350</v>
      </c>
      <c r="E9" s="146" t="s">
        <v>350</v>
      </c>
      <c r="F9" s="146" t="s">
        <v>351</v>
      </c>
      <c r="G9" s="169">
        <v>40</v>
      </c>
      <c r="H9" s="130">
        <v>13800</v>
      </c>
      <c r="I9" s="130">
        <v>13800</v>
      </c>
      <c r="J9" s="130"/>
      <c r="K9" s="130"/>
      <c r="L9" s="130"/>
      <c r="M9" s="130"/>
      <c r="N9" s="130">
        <v>13800</v>
      </c>
      <c r="O9" s="130">
        <v>13800</v>
      </c>
      <c r="P9" s="130"/>
      <c r="Q9" s="130"/>
      <c r="R9" s="130"/>
      <c r="S9" s="130"/>
    </row>
    <row r="10" ht="21" customHeight="1" spans="1:19">
      <c r="A10" s="144" t="s">
        <v>192</v>
      </c>
      <c r="B10" s="145" t="s">
        <v>70</v>
      </c>
      <c r="C10" s="145" t="s">
        <v>232</v>
      </c>
      <c r="D10" s="146" t="s">
        <v>352</v>
      </c>
      <c r="E10" s="146" t="s">
        <v>352</v>
      </c>
      <c r="F10" s="146" t="s">
        <v>353</v>
      </c>
      <c r="G10" s="169">
        <v>20</v>
      </c>
      <c r="H10" s="130">
        <v>15000</v>
      </c>
      <c r="I10" s="130">
        <v>15000</v>
      </c>
      <c r="J10" s="130"/>
      <c r="K10" s="130"/>
      <c r="L10" s="130"/>
      <c r="M10" s="130"/>
      <c r="N10" s="130">
        <v>15000</v>
      </c>
      <c r="O10" s="130">
        <v>15000</v>
      </c>
      <c r="P10" s="130"/>
      <c r="Q10" s="130"/>
      <c r="R10" s="130"/>
      <c r="S10" s="130"/>
    </row>
    <row r="11" ht="21" customHeight="1" spans="1:19">
      <c r="A11" s="144" t="s">
        <v>192</v>
      </c>
      <c r="B11" s="145" t="s">
        <v>70</v>
      </c>
      <c r="C11" s="145" t="s">
        <v>232</v>
      </c>
      <c r="D11" s="146" t="s">
        <v>354</v>
      </c>
      <c r="E11" s="146" t="s">
        <v>355</v>
      </c>
      <c r="F11" s="146" t="s">
        <v>356</v>
      </c>
      <c r="G11" s="169">
        <v>1</v>
      </c>
      <c r="H11" s="130">
        <v>800</v>
      </c>
      <c r="I11" s="130">
        <v>800</v>
      </c>
      <c r="J11" s="130"/>
      <c r="K11" s="130"/>
      <c r="L11" s="130"/>
      <c r="M11" s="130"/>
      <c r="N11" s="130">
        <v>800</v>
      </c>
      <c r="O11" s="130">
        <v>800</v>
      </c>
      <c r="P11" s="130"/>
      <c r="Q11" s="130"/>
      <c r="R11" s="130"/>
      <c r="S11" s="130"/>
    </row>
    <row r="12" ht="21" customHeight="1" spans="1:19">
      <c r="A12" s="144" t="s">
        <v>192</v>
      </c>
      <c r="B12" s="145" t="s">
        <v>70</v>
      </c>
      <c r="C12" s="145" t="s">
        <v>232</v>
      </c>
      <c r="D12" s="146" t="s">
        <v>357</v>
      </c>
      <c r="E12" s="146" t="s">
        <v>355</v>
      </c>
      <c r="F12" s="146" t="s">
        <v>356</v>
      </c>
      <c r="G12" s="169">
        <v>3</v>
      </c>
      <c r="H12" s="130">
        <v>2040</v>
      </c>
      <c r="I12" s="130">
        <v>2040</v>
      </c>
      <c r="J12" s="130"/>
      <c r="K12" s="130"/>
      <c r="L12" s="130"/>
      <c r="M12" s="130"/>
      <c r="N12" s="130">
        <v>2040</v>
      </c>
      <c r="O12" s="130">
        <v>2040</v>
      </c>
      <c r="P12" s="130"/>
      <c r="Q12" s="130"/>
      <c r="R12" s="130"/>
      <c r="S12" s="130"/>
    </row>
    <row r="13" ht="21" customHeight="1" spans="1:19">
      <c r="A13" s="144" t="s">
        <v>192</v>
      </c>
      <c r="B13" s="145" t="s">
        <v>70</v>
      </c>
      <c r="C13" s="145" t="s">
        <v>232</v>
      </c>
      <c r="D13" s="146" t="s">
        <v>358</v>
      </c>
      <c r="E13" s="146" t="s">
        <v>359</v>
      </c>
      <c r="F13" s="146" t="s">
        <v>360</v>
      </c>
      <c r="G13" s="169">
        <v>1</v>
      </c>
      <c r="H13" s="130"/>
      <c r="I13" s="130">
        <v>30000</v>
      </c>
      <c r="J13" s="130"/>
      <c r="K13" s="130"/>
      <c r="L13" s="130"/>
      <c r="M13" s="130"/>
      <c r="N13" s="130">
        <v>30000</v>
      </c>
      <c r="O13" s="130">
        <v>30000</v>
      </c>
      <c r="P13" s="130"/>
      <c r="Q13" s="130"/>
      <c r="R13" s="130"/>
      <c r="S13" s="130"/>
    </row>
    <row r="14" ht="21" customHeight="1" spans="1:19">
      <c r="A14" s="144" t="s">
        <v>192</v>
      </c>
      <c r="B14" s="145" t="s">
        <v>70</v>
      </c>
      <c r="C14" s="145" t="s">
        <v>232</v>
      </c>
      <c r="D14" s="146" t="s">
        <v>361</v>
      </c>
      <c r="E14" s="146" t="s">
        <v>362</v>
      </c>
      <c r="F14" s="146" t="s">
        <v>363</v>
      </c>
      <c r="G14" s="169">
        <v>10</v>
      </c>
      <c r="H14" s="130"/>
      <c r="I14" s="130">
        <v>13000</v>
      </c>
      <c r="J14" s="130"/>
      <c r="K14" s="130"/>
      <c r="L14" s="130"/>
      <c r="M14" s="130"/>
      <c r="N14" s="130">
        <v>13000</v>
      </c>
      <c r="O14" s="130">
        <v>13000</v>
      </c>
      <c r="P14" s="130"/>
      <c r="Q14" s="130"/>
      <c r="R14" s="130"/>
      <c r="S14" s="130"/>
    </row>
    <row r="15" ht="21" customHeight="1" spans="1:19">
      <c r="A15" s="144" t="s">
        <v>192</v>
      </c>
      <c r="B15" s="145" t="s">
        <v>70</v>
      </c>
      <c r="C15" s="145" t="s">
        <v>232</v>
      </c>
      <c r="D15" s="146" t="s">
        <v>364</v>
      </c>
      <c r="E15" s="146" t="s">
        <v>364</v>
      </c>
      <c r="F15" s="146" t="s">
        <v>356</v>
      </c>
      <c r="G15" s="169">
        <v>2</v>
      </c>
      <c r="H15" s="130">
        <v>1570</v>
      </c>
      <c r="I15" s="130">
        <v>1570</v>
      </c>
      <c r="J15" s="130"/>
      <c r="K15" s="130"/>
      <c r="L15" s="130"/>
      <c r="M15" s="130"/>
      <c r="N15" s="130">
        <v>1570</v>
      </c>
      <c r="O15" s="130">
        <v>1570</v>
      </c>
      <c r="P15" s="130"/>
      <c r="Q15" s="130"/>
      <c r="R15" s="130"/>
      <c r="S15" s="130"/>
    </row>
    <row r="16" ht="21" customHeight="1" spans="1:19">
      <c r="A16" s="144" t="s">
        <v>192</v>
      </c>
      <c r="B16" s="145" t="s">
        <v>70</v>
      </c>
      <c r="C16" s="145" t="s">
        <v>232</v>
      </c>
      <c r="D16" s="146" t="s">
        <v>365</v>
      </c>
      <c r="E16" s="146" t="s">
        <v>364</v>
      </c>
      <c r="F16" s="146" t="s">
        <v>366</v>
      </c>
      <c r="G16" s="169">
        <v>2</v>
      </c>
      <c r="H16" s="130">
        <v>1550</v>
      </c>
      <c r="I16" s="130">
        <v>1550</v>
      </c>
      <c r="J16" s="130"/>
      <c r="K16" s="130"/>
      <c r="L16" s="130"/>
      <c r="M16" s="130"/>
      <c r="N16" s="130">
        <v>1550</v>
      </c>
      <c r="O16" s="130">
        <v>1550</v>
      </c>
      <c r="P16" s="130"/>
      <c r="Q16" s="130"/>
      <c r="R16" s="130"/>
      <c r="S16" s="130"/>
    </row>
    <row r="17" ht="21" customHeight="1" spans="1:19">
      <c r="A17" s="144" t="s">
        <v>192</v>
      </c>
      <c r="B17" s="145" t="s">
        <v>70</v>
      </c>
      <c r="C17" s="145" t="s">
        <v>232</v>
      </c>
      <c r="D17" s="146" t="s">
        <v>367</v>
      </c>
      <c r="E17" s="146" t="s">
        <v>364</v>
      </c>
      <c r="F17" s="146" t="s">
        <v>356</v>
      </c>
      <c r="G17" s="169">
        <v>2</v>
      </c>
      <c r="H17" s="130">
        <v>1500</v>
      </c>
      <c r="I17" s="130">
        <v>1500</v>
      </c>
      <c r="J17" s="130"/>
      <c r="K17" s="130"/>
      <c r="L17" s="130"/>
      <c r="M17" s="130"/>
      <c r="N17" s="130">
        <v>1500</v>
      </c>
      <c r="O17" s="130">
        <v>1500</v>
      </c>
      <c r="P17" s="130"/>
      <c r="Q17" s="130"/>
      <c r="R17" s="130"/>
      <c r="S17" s="130"/>
    </row>
    <row r="18" ht="21" customHeight="1" spans="1:19">
      <c r="A18" s="144" t="s">
        <v>192</v>
      </c>
      <c r="B18" s="145" t="s">
        <v>70</v>
      </c>
      <c r="C18" s="145" t="s">
        <v>232</v>
      </c>
      <c r="D18" s="146" t="s">
        <v>368</v>
      </c>
      <c r="E18" s="146" t="s">
        <v>364</v>
      </c>
      <c r="F18" s="146" t="s">
        <v>356</v>
      </c>
      <c r="G18" s="169">
        <v>3</v>
      </c>
      <c r="H18" s="130">
        <v>2970</v>
      </c>
      <c r="I18" s="130">
        <v>2970</v>
      </c>
      <c r="J18" s="130"/>
      <c r="K18" s="130"/>
      <c r="L18" s="130"/>
      <c r="M18" s="130"/>
      <c r="N18" s="130">
        <v>2970</v>
      </c>
      <c r="O18" s="130">
        <v>2970</v>
      </c>
      <c r="P18" s="130"/>
      <c r="Q18" s="130"/>
      <c r="R18" s="130"/>
      <c r="S18" s="130"/>
    </row>
    <row r="19" ht="21" customHeight="1" spans="1:19">
      <c r="A19" s="144" t="s">
        <v>192</v>
      </c>
      <c r="B19" s="145" t="s">
        <v>70</v>
      </c>
      <c r="C19" s="145" t="s">
        <v>232</v>
      </c>
      <c r="D19" s="146" t="s">
        <v>369</v>
      </c>
      <c r="E19" s="146" t="s">
        <v>369</v>
      </c>
      <c r="F19" s="146" t="s">
        <v>349</v>
      </c>
      <c r="G19" s="169">
        <v>1</v>
      </c>
      <c r="H19" s="130">
        <v>1900</v>
      </c>
      <c r="I19" s="130">
        <v>1900</v>
      </c>
      <c r="J19" s="130"/>
      <c r="K19" s="130"/>
      <c r="L19" s="130"/>
      <c r="M19" s="130"/>
      <c r="N19" s="130">
        <v>1900</v>
      </c>
      <c r="O19" s="130">
        <v>1900</v>
      </c>
      <c r="P19" s="130"/>
      <c r="Q19" s="130"/>
      <c r="R19" s="130"/>
      <c r="S19" s="130"/>
    </row>
    <row r="20" ht="21" customHeight="1" spans="1:19">
      <c r="A20" s="144" t="s">
        <v>192</v>
      </c>
      <c r="B20" s="145" t="s">
        <v>70</v>
      </c>
      <c r="C20" s="145" t="s">
        <v>232</v>
      </c>
      <c r="D20" s="146" t="s">
        <v>370</v>
      </c>
      <c r="E20" s="146" t="s">
        <v>370</v>
      </c>
      <c r="F20" s="146" t="s">
        <v>360</v>
      </c>
      <c r="G20" s="169">
        <v>1</v>
      </c>
      <c r="H20" s="130">
        <v>50000</v>
      </c>
      <c r="I20" s="130">
        <v>50000</v>
      </c>
      <c r="J20" s="130"/>
      <c r="K20" s="130"/>
      <c r="L20" s="130"/>
      <c r="M20" s="130"/>
      <c r="N20" s="130">
        <v>50000</v>
      </c>
      <c r="O20" s="130">
        <v>50000</v>
      </c>
      <c r="P20" s="130"/>
      <c r="Q20" s="130"/>
      <c r="R20" s="130"/>
      <c r="S20" s="130"/>
    </row>
    <row r="21" ht="21" customHeight="1" spans="1:19">
      <c r="A21" s="144" t="s">
        <v>192</v>
      </c>
      <c r="B21" s="145" t="s">
        <v>70</v>
      </c>
      <c r="C21" s="145" t="s">
        <v>232</v>
      </c>
      <c r="D21" s="146" t="s">
        <v>371</v>
      </c>
      <c r="E21" s="146" t="s">
        <v>370</v>
      </c>
      <c r="F21" s="146" t="s">
        <v>372</v>
      </c>
      <c r="G21" s="169">
        <v>5</v>
      </c>
      <c r="H21" s="130">
        <v>840</v>
      </c>
      <c r="I21" s="130">
        <v>840</v>
      </c>
      <c r="J21" s="130"/>
      <c r="K21" s="130"/>
      <c r="L21" s="130"/>
      <c r="M21" s="130"/>
      <c r="N21" s="130">
        <v>840</v>
      </c>
      <c r="O21" s="130">
        <v>840</v>
      </c>
      <c r="P21" s="130"/>
      <c r="Q21" s="130"/>
      <c r="R21" s="130"/>
      <c r="S21" s="130"/>
    </row>
    <row r="22" ht="21" customHeight="1" spans="1:19">
      <c r="A22" s="144" t="s">
        <v>192</v>
      </c>
      <c r="B22" s="145" t="s">
        <v>70</v>
      </c>
      <c r="C22" s="145" t="s">
        <v>232</v>
      </c>
      <c r="D22" s="146" t="s">
        <v>373</v>
      </c>
      <c r="E22" s="146" t="s">
        <v>370</v>
      </c>
      <c r="F22" s="146" t="s">
        <v>372</v>
      </c>
      <c r="G22" s="169">
        <v>13</v>
      </c>
      <c r="H22" s="130">
        <v>1950</v>
      </c>
      <c r="I22" s="130">
        <v>1950</v>
      </c>
      <c r="J22" s="130"/>
      <c r="K22" s="130"/>
      <c r="L22" s="130"/>
      <c r="M22" s="130"/>
      <c r="N22" s="130">
        <v>1950</v>
      </c>
      <c r="O22" s="130">
        <v>1950</v>
      </c>
      <c r="P22" s="130"/>
      <c r="Q22" s="130"/>
      <c r="R22" s="130"/>
      <c r="S22" s="130"/>
    </row>
    <row r="23" ht="21" customHeight="1" spans="1:19">
      <c r="A23" s="144" t="s">
        <v>192</v>
      </c>
      <c r="B23" s="145" t="s">
        <v>70</v>
      </c>
      <c r="C23" s="145" t="s">
        <v>232</v>
      </c>
      <c r="D23" s="146" t="s">
        <v>374</v>
      </c>
      <c r="E23" s="146" t="s">
        <v>375</v>
      </c>
      <c r="F23" s="146" t="s">
        <v>376</v>
      </c>
      <c r="G23" s="169">
        <v>2</v>
      </c>
      <c r="H23" s="130"/>
      <c r="I23" s="130">
        <v>12000</v>
      </c>
      <c r="J23" s="130"/>
      <c r="K23" s="130"/>
      <c r="L23" s="130"/>
      <c r="M23" s="130"/>
      <c r="N23" s="130">
        <v>12000</v>
      </c>
      <c r="O23" s="130">
        <v>12000</v>
      </c>
      <c r="P23" s="130"/>
      <c r="Q23" s="130"/>
      <c r="R23" s="130"/>
      <c r="S23" s="130"/>
    </row>
    <row r="24" ht="21" customHeight="1" spans="1:19">
      <c r="A24" s="144" t="s">
        <v>192</v>
      </c>
      <c r="B24" s="145" t="s">
        <v>70</v>
      </c>
      <c r="C24" s="145" t="s">
        <v>232</v>
      </c>
      <c r="D24" s="146" t="s">
        <v>377</v>
      </c>
      <c r="E24" s="146" t="s">
        <v>378</v>
      </c>
      <c r="F24" s="146" t="s">
        <v>349</v>
      </c>
      <c r="G24" s="169">
        <v>7</v>
      </c>
      <c r="H24" s="130">
        <v>54600</v>
      </c>
      <c r="I24" s="130">
        <v>54600</v>
      </c>
      <c r="J24" s="130"/>
      <c r="K24" s="130"/>
      <c r="L24" s="130"/>
      <c r="M24" s="130"/>
      <c r="N24" s="130">
        <v>54600</v>
      </c>
      <c r="O24" s="130">
        <v>54600</v>
      </c>
      <c r="P24" s="130"/>
      <c r="Q24" s="130"/>
      <c r="R24" s="130"/>
      <c r="S24" s="130"/>
    </row>
    <row r="25" ht="21" customHeight="1" spans="1:19">
      <c r="A25" s="144" t="s">
        <v>192</v>
      </c>
      <c r="B25" s="145" t="s">
        <v>70</v>
      </c>
      <c r="C25" s="145" t="s">
        <v>232</v>
      </c>
      <c r="D25" s="146" t="s">
        <v>379</v>
      </c>
      <c r="E25" s="146" t="s">
        <v>378</v>
      </c>
      <c r="F25" s="146" t="s">
        <v>349</v>
      </c>
      <c r="G25" s="169">
        <v>12</v>
      </c>
      <c r="H25" s="130">
        <v>300000</v>
      </c>
      <c r="I25" s="130">
        <v>300000</v>
      </c>
      <c r="J25" s="130"/>
      <c r="K25" s="130"/>
      <c r="L25" s="130"/>
      <c r="M25" s="130"/>
      <c r="N25" s="130">
        <v>300000</v>
      </c>
      <c r="O25" s="130">
        <v>300000</v>
      </c>
      <c r="P25" s="130"/>
      <c r="Q25" s="130"/>
      <c r="R25" s="130"/>
      <c r="S25" s="130"/>
    </row>
    <row r="26" ht="21" customHeight="1" spans="1:19">
      <c r="A26" s="144" t="s">
        <v>192</v>
      </c>
      <c r="B26" s="145" t="s">
        <v>70</v>
      </c>
      <c r="C26" s="145" t="s">
        <v>232</v>
      </c>
      <c r="D26" s="146" t="s">
        <v>380</v>
      </c>
      <c r="E26" s="146" t="s">
        <v>381</v>
      </c>
      <c r="F26" s="146" t="s">
        <v>349</v>
      </c>
      <c r="G26" s="169">
        <v>2</v>
      </c>
      <c r="H26" s="130">
        <v>1960</v>
      </c>
      <c r="I26" s="130">
        <v>1960</v>
      </c>
      <c r="J26" s="130"/>
      <c r="K26" s="130"/>
      <c r="L26" s="130"/>
      <c r="M26" s="130"/>
      <c r="N26" s="130">
        <v>1960</v>
      </c>
      <c r="O26" s="130">
        <v>1960</v>
      </c>
      <c r="P26" s="130"/>
      <c r="Q26" s="130"/>
      <c r="R26" s="130"/>
      <c r="S26" s="130"/>
    </row>
    <row r="27" ht="21" customHeight="1" spans="1:19">
      <c r="A27" s="144" t="s">
        <v>192</v>
      </c>
      <c r="B27" s="145" t="s">
        <v>70</v>
      </c>
      <c r="C27" s="145" t="s">
        <v>232</v>
      </c>
      <c r="D27" s="146" t="s">
        <v>382</v>
      </c>
      <c r="E27" s="146" t="s">
        <v>383</v>
      </c>
      <c r="F27" s="146" t="s">
        <v>349</v>
      </c>
      <c r="G27" s="169">
        <v>5</v>
      </c>
      <c r="H27" s="130">
        <v>75000</v>
      </c>
      <c r="I27" s="130">
        <v>75000</v>
      </c>
      <c r="J27" s="130"/>
      <c r="K27" s="130"/>
      <c r="L27" s="130"/>
      <c r="M27" s="130"/>
      <c r="N27" s="130">
        <v>75000</v>
      </c>
      <c r="O27" s="130">
        <v>75000</v>
      </c>
      <c r="P27" s="130"/>
      <c r="Q27" s="130"/>
      <c r="R27" s="130"/>
      <c r="S27" s="130"/>
    </row>
    <row r="28" ht="21" customHeight="1" spans="1:19">
      <c r="A28" s="144" t="s">
        <v>192</v>
      </c>
      <c r="B28" s="145" t="s">
        <v>70</v>
      </c>
      <c r="C28" s="145" t="s">
        <v>232</v>
      </c>
      <c r="D28" s="146" t="s">
        <v>384</v>
      </c>
      <c r="E28" s="146" t="s">
        <v>385</v>
      </c>
      <c r="F28" s="146" t="s">
        <v>349</v>
      </c>
      <c r="G28" s="169">
        <v>1</v>
      </c>
      <c r="H28" s="130">
        <v>30000</v>
      </c>
      <c r="I28" s="130">
        <v>30000</v>
      </c>
      <c r="J28" s="130"/>
      <c r="K28" s="130"/>
      <c r="L28" s="130"/>
      <c r="M28" s="130"/>
      <c r="N28" s="130">
        <v>30000</v>
      </c>
      <c r="O28" s="130">
        <v>30000</v>
      </c>
      <c r="P28" s="130"/>
      <c r="Q28" s="130"/>
      <c r="R28" s="130"/>
      <c r="S28" s="130"/>
    </row>
    <row r="29" ht="21" customHeight="1" spans="1:19">
      <c r="A29" s="144" t="s">
        <v>192</v>
      </c>
      <c r="B29" s="145" t="s">
        <v>70</v>
      </c>
      <c r="C29" s="145" t="s">
        <v>232</v>
      </c>
      <c r="D29" s="146" t="s">
        <v>386</v>
      </c>
      <c r="E29" s="146" t="s">
        <v>387</v>
      </c>
      <c r="F29" s="146" t="s">
        <v>356</v>
      </c>
      <c r="G29" s="169">
        <v>35</v>
      </c>
      <c r="H29" s="130">
        <v>19600</v>
      </c>
      <c r="I29" s="130">
        <v>19600</v>
      </c>
      <c r="J29" s="130"/>
      <c r="K29" s="130"/>
      <c r="L29" s="130"/>
      <c r="M29" s="130"/>
      <c r="N29" s="130">
        <v>19600</v>
      </c>
      <c r="O29" s="130">
        <v>19600</v>
      </c>
      <c r="P29" s="130"/>
      <c r="Q29" s="130"/>
      <c r="R29" s="130"/>
      <c r="S29" s="130"/>
    </row>
    <row r="30" ht="21" customHeight="1" spans="1:19">
      <c r="A30" s="144" t="s">
        <v>192</v>
      </c>
      <c r="B30" s="145" t="s">
        <v>70</v>
      </c>
      <c r="C30" s="145" t="s">
        <v>232</v>
      </c>
      <c r="D30" s="146" t="s">
        <v>388</v>
      </c>
      <c r="E30" s="146" t="s">
        <v>389</v>
      </c>
      <c r="F30" s="146" t="s">
        <v>390</v>
      </c>
      <c r="G30" s="169">
        <v>10</v>
      </c>
      <c r="H30" s="130">
        <v>25000</v>
      </c>
      <c r="I30" s="130">
        <v>25000</v>
      </c>
      <c r="J30" s="130"/>
      <c r="K30" s="130"/>
      <c r="L30" s="130"/>
      <c r="M30" s="130"/>
      <c r="N30" s="130">
        <v>25000</v>
      </c>
      <c r="O30" s="130">
        <v>25000</v>
      </c>
      <c r="P30" s="130"/>
      <c r="Q30" s="130"/>
      <c r="R30" s="130"/>
      <c r="S30" s="130"/>
    </row>
    <row r="31" ht="21" customHeight="1" spans="1:19">
      <c r="A31" s="144" t="s">
        <v>192</v>
      </c>
      <c r="B31" s="145" t="s">
        <v>70</v>
      </c>
      <c r="C31" s="145" t="s">
        <v>232</v>
      </c>
      <c r="D31" s="146" t="s">
        <v>391</v>
      </c>
      <c r="E31" s="146" t="s">
        <v>389</v>
      </c>
      <c r="F31" s="146" t="s">
        <v>390</v>
      </c>
      <c r="G31" s="169">
        <v>1</v>
      </c>
      <c r="H31" s="130"/>
      <c r="I31" s="130">
        <v>2400000</v>
      </c>
      <c r="J31" s="130"/>
      <c r="K31" s="130"/>
      <c r="L31" s="130"/>
      <c r="M31" s="130"/>
      <c r="N31" s="130">
        <v>2400000</v>
      </c>
      <c r="O31" s="130">
        <v>2400000</v>
      </c>
      <c r="P31" s="130"/>
      <c r="Q31" s="130"/>
      <c r="R31" s="130"/>
      <c r="S31" s="130"/>
    </row>
    <row r="32" ht="21" customHeight="1" spans="1:19">
      <c r="A32" s="144" t="s">
        <v>192</v>
      </c>
      <c r="B32" s="145" t="s">
        <v>70</v>
      </c>
      <c r="C32" s="145" t="s">
        <v>232</v>
      </c>
      <c r="D32" s="146" t="s">
        <v>392</v>
      </c>
      <c r="E32" s="146" t="s">
        <v>393</v>
      </c>
      <c r="F32" s="146" t="s">
        <v>356</v>
      </c>
      <c r="G32" s="169">
        <v>1</v>
      </c>
      <c r="H32" s="130">
        <v>2000</v>
      </c>
      <c r="I32" s="130">
        <v>2000</v>
      </c>
      <c r="J32" s="130"/>
      <c r="K32" s="130"/>
      <c r="L32" s="130"/>
      <c r="M32" s="130"/>
      <c r="N32" s="130">
        <v>2000</v>
      </c>
      <c r="O32" s="130">
        <v>2000</v>
      </c>
      <c r="P32" s="130"/>
      <c r="Q32" s="130"/>
      <c r="R32" s="130"/>
      <c r="S32" s="130"/>
    </row>
    <row r="33" ht="21" customHeight="1" spans="1:19">
      <c r="A33" s="144" t="s">
        <v>192</v>
      </c>
      <c r="B33" s="145" t="s">
        <v>70</v>
      </c>
      <c r="C33" s="145" t="s">
        <v>232</v>
      </c>
      <c r="D33" s="146" t="s">
        <v>392</v>
      </c>
      <c r="E33" s="146" t="s">
        <v>393</v>
      </c>
      <c r="F33" s="146" t="s">
        <v>366</v>
      </c>
      <c r="G33" s="169">
        <v>1</v>
      </c>
      <c r="H33" s="130">
        <v>1950</v>
      </c>
      <c r="I33" s="130">
        <v>1950</v>
      </c>
      <c r="J33" s="130"/>
      <c r="K33" s="130"/>
      <c r="L33" s="130"/>
      <c r="M33" s="130"/>
      <c r="N33" s="130">
        <v>1950</v>
      </c>
      <c r="O33" s="130">
        <v>1950</v>
      </c>
      <c r="P33" s="130"/>
      <c r="Q33" s="130"/>
      <c r="R33" s="130"/>
      <c r="S33" s="130"/>
    </row>
    <row r="34" ht="21" customHeight="1" spans="1:19">
      <c r="A34" s="144" t="s">
        <v>192</v>
      </c>
      <c r="B34" s="145" t="s">
        <v>70</v>
      </c>
      <c r="C34" s="145" t="s">
        <v>232</v>
      </c>
      <c r="D34" s="146" t="s">
        <v>394</v>
      </c>
      <c r="E34" s="146" t="s">
        <v>395</v>
      </c>
      <c r="F34" s="146" t="s">
        <v>349</v>
      </c>
      <c r="G34" s="169">
        <v>1</v>
      </c>
      <c r="H34" s="130">
        <v>4900</v>
      </c>
      <c r="I34" s="130">
        <v>4900</v>
      </c>
      <c r="J34" s="130"/>
      <c r="K34" s="130"/>
      <c r="L34" s="130"/>
      <c r="M34" s="130"/>
      <c r="N34" s="130">
        <v>4900</v>
      </c>
      <c r="O34" s="130">
        <v>4900</v>
      </c>
      <c r="P34" s="130"/>
      <c r="Q34" s="130"/>
      <c r="R34" s="130"/>
      <c r="S34" s="130"/>
    </row>
    <row r="35" ht="21" customHeight="1" spans="1:19">
      <c r="A35" s="144" t="s">
        <v>192</v>
      </c>
      <c r="B35" s="145" t="s">
        <v>70</v>
      </c>
      <c r="C35" s="145" t="s">
        <v>232</v>
      </c>
      <c r="D35" s="146" t="s">
        <v>396</v>
      </c>
      <c r="E35" s="146" t="s">
        <v>395</v>
      </c>
      <c r="F35" s="146" t="s">
        <v>351</v>
      </c>
      <c r="G35" s="169">
        <v>1</v>
      </c>
      <c r="H35" s="130">
        <v>280</v>
      </c>
      <c r="I35" s="130">
        <v>280</v>
      </c>
      <c r="J35" s="130"/>
      <c r="K35" s="130"/>
      <c r="L35" s="130"/>
      <c r="M35" s="130"/>
      <c r="N35" s="130">
        <v>280</v>
      </c>
      <c r="O35" s="130">
        <v>280</v>
      </c>
      <c r="P35" s="130"/>
      <c r="Q35" s="130"/>
      <c r="R35" s="130"/>
      <c r="S35" s="130"/>
    </row>
    <row r="36" ht="21" customHeight="1" spans="1:19">
      <c r="A36" s="144" t="s">
        <v>192</v>
      </c>
      <c r="B36" s="145" t="s">
        <v>70</v>
      </c>
      <c r="C36" s="145" t="s">
        <v>232</v>
      </c>
      <c r="D36" s="146" t="s">
        <v>397</v>
      </c>
      <c r="E36" s="146" t="s">
        <v>398</v>
      </c>
      <c r="F36" s="146" t="s">
        <v>349</v>
      </c>
      <c r="G36" s="169">
        <v>1</v>
      </c>
      <c r="H36" s="130">
        <v>480000</v>
      </c>
      <c r="I36" s="130">
        <v>480000</v>
      </c>
      <c r="J36" s="130"/>
      <c r="K36" s="130"/>
      <c r="L36" s="130"/>
      <c r="M36" s="130"/>
      <c r="N36" s="130">
        <v>480000</v>
      </c>
      <c r="O36" s="130">
        <v>480000</v>
      </c>
      <c r="P36" s="130"/>
      <c r="Q36" s="130"/>
      <c r="R36" s="130"/>
      <c r="S36" s="130"/>
    </row>
    <row r="37" ht="21" customHeight="1" spans="1:19">
      <c r="A37" s="144" t="s">
        <v>192</v>
      </c>
      <c r="B37" s="145" t="s">
        <v>70</v>
      </c>
      <c r="C37" s="145" t="s">
        <v>232</v>
      </c>
      <c r="D37" s="146" t="s">
        <v>399</v>
      </c>
      <c r="E37" s="146" t="s">
        <v>398</v>
      </c>
      <c r="F37" s="146" t="s">
        <v>349</v>
      </c>
      <c r="G37" s="169">
        <v>1</v>
      </c>
      <c r="H37" s="130">
        <v>4480</v>
      </c>
      <c r="I37" s="130">
        <v>4480</v>
      </c>
      <c r="J37" s="130"/>
      <c r="K37" s="130"/>
      <c r="L37" s="130"/>
      <c r="M37" s="130"/>
      <c r="N37" s="130">
        <v>4480</v>
      </c>
      <c r="O37" s="130">
        <v>4480</v>
      </c>
      <c r="P37" s="130"/>
      <c r="Q37" s="130"/>
      <c r="R37" s="130"/>
      <c r="S37" s="130"/>
    </row>
    <row r="38" ht="21" customHeight="1" spans="1:19">
      <c r="A38" s="144" t="s">
        <v>192</v>
      </c>
      <c r="B38" s="145" t="s">
        <v>70</v>
      </c>
      <c r="C38" s="145" t="s">
        <v>232</v>
      </c>
      <c r="D38" s="146" t="s">
        <v>400</v>
      </c>
      <c r="E38" s="146" t="s">
        <v>398</v>
      </c>
      <c r="F38" s="146" t="s">
        <v>349</v>
      </c>
      <c r="G38" s="169">
        <v>3</v>
      </c>
      <c r="H38" s="130">
        <v>105000</v>
      </c>
      <c r="I38" s="130">
        <v>105000</v>
      </c>
      <c r="J38" s="130"/>
      <c r="K38" s="130"/>
      <c r="L38" s="130"/>
      <c r="M38" s="130"/>
      <c r="N38" s="130">
        <v>105000</v>
      </c>
      <c r="O38" s="130">
        <v>105000</v>
      </c>
      <c r="P38" s="130"/>
      <c r="Q38" s="130"/>
      <c r="R38" s="130"/>
      <c r="S38" s="130"/>
    </row>
    <row r="39" ht="21" customHeight="1" spans="1:19">
      <c r="A39" s="144" t="s">
        <v>192</v>
      </c>
      <c r="B39" s="145" t="s">
        <v>70</v>
      </c>
      <c r="C39" s="145" t="s">
        <v>232</v>
      </c>
      <c r="D39" s="146" t="s">
        <v>401</v>
      </c>
      <c r="E39" s="146" t="s">
        <v>398</v>
      </c>
      <c r="F39" s="146" t="s">
        <v>349</v>
      </c>
      <c r="G39" s="169">
        <v>1</v>
      </c>
      <c r="H39" s="130">
        <v>3000</v>
      </c>
      <c r="I39" s="130">
        <v>3000</v>
      </c>
      <c r="J39" s="130"/>
      <c r="K39" s="130"/>
      <c r="L39" s="130"/>
      <c r="M39" s="130"/>
      <c r="N39" s="130">
        <v>3000</v>
      </c>
      <c r="O39" s="130">
        <v>3000</v>
      </c>
      <c r="P39" s="130"/>
      <c r="Q39" s="130"/>
      <c r="R39" s="130"/>
      <c r="S39" s="130"/>
    </row>
    <row r="40" ht="21" customHeight="1" spans="1:19">
      <c r="A40" s="144" t="s">
        <v>192</v>
      </c>
      <c r="B40" s="145" t="s">
        <v>70</v>
      </c>
      <c r="C40" s="145" t="s">
        <v>232</v>
      </c>
      <c r="D40" s="146" t="s">
        <v>402</v>
      </c>
      <c r="E40" s="146" t="s">
        <v>398</v>
      </c>
      <c r="F40" s="146" t="s">
        <v>349</v>
      </c>
      <c r="G40" s="169">
        <v>1</v>
      </c>
      <c r="H40" s="130">
        <v>500000</v>
      </c>
      <c r="I40" s="130">
        <v>500000</v>
      </c>
      <c r="J40" s="130"/>
      <c r="K40" s="130"/>
      <c r="L40" s="130"/>
      <c r="M40" s="130"/>
      <c r="N40" s="130">
        <v>500000</v>
      </c>
      <c r="O40" s="130">
        <v>500000</v>
      </c>
      <c r="P40" s="130"/>
      <c r="Q40" s="130"/>
      <c r="R40" s="130"/>
      <c r="S40" s="130"/>
    </row>
    <row r="41" ht="21" customHeight="1" spans="1:19">
      <c r="A41" s="144" t="s">
        <v>192</v>
      </c>
      <c r="B41" s="145" t="s">
        <v>70</v>
      </c>
      <c r="C41" s="145" t="s">
        <v>232</v>
      </c>
      <c r="D41" s="146" t="s">
        <v>403</v>
      </c>
      <c r="E41" s="146" t="s">
        <v>398</v>
      </c>
      <c r="F41" s="146" t="s">
        <v>349</v>
      </c>
      <c r="G41" s="169">
        <v>1</v>
      </c>
      <c r="H41" s="130">
        <v>500000</v>
      </c>
      <c r="I41" s="130">
        <v>500000</v>
      </c>
      <c r="J41" s="130"/>
      <c r="K41" s="130"/>
      <c r="L41" s="130"/>
      <c r="M41" s="130"/>
      <c r="N41" s="130">
        <v>500000</v>
      </c>
      <c r="O41" s="130">
        <v>500000</v>
      </c>
      <c r="P41" s="130"/>
      <c r="Q41" s="130"/>
      <c r="R41" s="130"/>
      <c r="S41" s="130"/>
    </row>
    <row r="42" ht="21" customHeight="1" spans="1:19">
      <c r="A42" s="144" t="s">
        <v>192</v>
      </c>
      <c r="B42" s="145" t="s">
        <v>70</v>
      </c>
      <c r="C42" s="145" t="s">
        <v>232</v>
      </c>
      <c r="D42" s="146" t="s">
        <v>404</v>
      </c>
      <c r="E42" s="146" t="s">
        <v>398</v>
      </c>
      <c r="F42" s="146" t="s">
        <v>390</v>
      </c>
      <c r="G42" s="169">
        <v>1</v>
      </c>
      <c r="H42" s="130">
        <v>30000</v>
      </c>
      <c r="I42" s="130">
        <v>30000</v>
      </c>
      <c r="J42" s="130"/>
      <c r="K42" s="130"/>
      <c r="L42" s="130"/>
      <c r="M42" s="130"/>
      <c r="N42" s="130">
        <v>30000</v>
      </c>
      <c r="O42" s="130">
        <v>30000</v>
      </c>
      <c r="P42" s="130"/>
      <c r="Q42" s="130"/>
      <c r="R42" s="130"/>
      <c r="S42" s="130"/>
    </row>
    <row r="43" ht="21" customHeight="1" spans="1:19">
      <c r="A43" s="144" t="s">
        <v>192</v>
      </c>
      <c r="B43" s="145" t="s">
        <v>70</v>
      </c>
      <c r="C43" s="145" t="s">
        <v>232</v>
      </c>
      <c r="D43" s="146" t="s">
        <v>405</v>
      </c>
      <c r="E43" s="146" t="s">
        <v>398</v>
      </c>
      <c r="F43" s="146" t="s">
        <v>349</v>
      </c>
      <c r="G43" s="169">
        <v>6</v>
      </c>
      <c r="H43" s="130">
        <v>108000</v>
      </c>
      <c r="I43" s="130">
        <v>108000</v>
      </c>
      <c r="J43" s="130"/>
      <c r="K43" s="130"/>
      <c r="L43" s="130"/>
      <c r="M43" s="130"/>
      <c r="N43" s="130">
        <v>108000</v>
      </c>
      <c r="O43" s="130">
        <v>108000</v>
      </c>
      <c r="P43" s="130"/>
      <c r="Q43" s="130"/>
      <c r="R43" s="130"/>
      <c r="S43" s="130"/>
    </row>
    <row r="44" ht="21" customHeight="1" spans="1:19">
      <c r="A44" s="144" t="s">
        <v>192</v>
      </c>
      <c r="B44" s="145" t="s">
        <v>70</v>
      </c>
      <c r="C44" s="145" t="s">
        <v>232</v>
      </c>
      <c r="D44" s="146" t="s">
        <v>406</v>
      </c>
      <c r="E44" s="146" t="s">
        <v>398</v>
      </c>
      <c r="F44" s="146" t="s">
        <v>349</v>
      </c>
      <c r="G44" s="169">
        <v>1</v>
      </c>
      <c r="H44" s="130">
        <v>500000</v>
      </c>
      <c r="I44" s="130">
        <v>500000</v>
      </c>
      <c r="J44" s="130"/>
      <c r="K44" s="130"/>
      <c r="L44" s="130"/>
      <c r="M44" s="130"/>
      <c r="N44" s="130">
        <v>500000</v>
      </c>
      <c r="O44" s="130">
        <v>500000</v>
      </c>
      <c r="P44" s="130"/>
      <c r="Q44" s="130"/>
      <c r="R44" s="130"/>
      <c r="S44" s="130"/>
    </row>
    <row r="45" ht="21" customHeight="1" spans="1:19">
      <c r="A45" s="144" t="s">
        <v>192</v>
      </c>
      <c r="B45" s="145" t="s">
        <v>70</v>
      </c>
      <c r="C45" s="145" t="s">
        <v>232</v>
      </c>
      <c r="D45" s="146" t="s">
        <v>407</v>
      </c>
      <c r="E45" s="146" t="s">
        <v>398</v>
      </c>
      <c r="F45" s="146" t="s">
        <v>349</v>
      </c>
      <c r="G45" s="169">
        <v>1</v>
      </c>
      <c r="H45" s="130">
        <v>350000</v>
      </c>
      <c r="I45" s="130">
        <v>350000</v>
      </c>
      <c r="J45" s="130"/>
      <c r="K45" s="130"/>
      <c r="L45" s="130"/>
      <c r="M45" s="130"/>
      <c r="N45" s="130">
        <v>350000</v>
      </c>
      <c r="O45" s="130">
        <v>350000</v>
      </c>
      <c r="P45" s="130"/>
      <c r="Q45" s="130"/>
      <c r="R45" s="130"/>
      <c r="S45" s="130"/>
    </row>
    <row r="46" ht="21" customHeight="1" spans="1:19">
      <c r="A46" s="144" t="s">
        <v>192</v>
      </c>
      <c r="B46" s="145" t="s">
        <v>70</v>
      </c>
      <c r="C46" s="145" t="s">
        <v>232</v>
      </c>
      <c r="D46" s="146" t="s">
        <v>408</v>
      </c>
      <c r="E46" s="146" t="s">
        <v>398</v>
      </c>
      <c r="F46" s="146" t="s">
        <v>349</v>
      </c>
      <c r="G46" s="169">
        <v>7</v>
      </c>
      <c r="H46" s="130">
        <v>210000</v>
      </c>
      <c r="I46" s="130">
        <v>210000</v>
      </c>
      <c r="J46" s="130"/>
      <c r="K46" s="130"/>
      <c r="L46" s="130"/>
      <c r="M46" s="130"/>
      <c r="N46" s="130">
        <v>210000</v>
      </c>
      <c r="O46" s="130">
        <v>210000</v>
      </c>
      <c r="P46" s="130"/>
      <c r="Q46" s="130"/>
      <c r="R46" s="130"/>
      <c r="S46" s="130"/>
    </row>
    <row r="47" ht="21" customHeight="1" spans="1:19">
      <c r="A47" s="144" t="s">
        <v>192</v>
      </c>
      <c r="B47" s="145" t="s">
        <v>70</v>
      </c>
      <c r="C47" s="145" t="s">
        <v>232</v>
      </c>
      <c r="D47" s="146" t="s">
        <v>409</v>
      </c>
      <c r="E47" s="146" t="s">
        <v>398</v>
      </c>
      <c r="F47" s="146" t="s">
        <v>349</v>
      </c>
      <c r="G47" s="169">
        <v>1</v>
      </c>
      <c r="H47" s="130">
        <v>290000</v>
      </c>
      <c r="I47" s="130">
        <v>290000</v>
      </c>
      <c r="J47" s="130"/>
      <c r="K47" s="130"/>
      <c r="L47" s="130"/>
      <c r="M47" s="130"/>
      <c r="N47" s="130">
        <v>290000</v>
      </c>
      <c r="O47" s="130">
        <v>290000</v>
      </c>
      <c r="P47" s="130"/>
      <c r="Q47" s="130"/>
      <c r="R47" s="130"/>
      <c r="S47" s="130"/>
    </row>
    <row r="48" ht="21" customHeight="1" spans="1:19">
      <c r="A48" s="144" t="s">
        <v>192</v>
      </c>
      <c r="B48" s="145" t="s">
        <v>70</v>
      </c>
      <c r="C48" s="145" t="s">
        <v>232</v>
      </c>
      <c r="D48" s="146" t="s">
        <v>410</v>
      </c>
      <c r="E48" s="146" t="s">
        <v>398</v>
      </c>
      <c r="F48" s="146" t="s">
        <v>390</v>
      </c>
      <c r="G48" s="169">
        <v>1</v>
      </c>
      <c r="H48" s="130">
        <v>21000</v>
      </c>
      <c r="I48" s="130">
        <v>21000</v>
      </c>
      <c r="J48" s="130"/>
      <c r="K48" s="130"/>
      <c r="L48" s="130"/>
      <c r="M48" s="130"/>
      <c r="N48" s="130">
        <v>21000</v>
      </c>
      <c r="O48" s="130">
        <v>21000</v>
      </c>
      <c r="P48" s="130"/>
      <c r="Q48" s="130"/>
      <c r="R48" s="130"/>
      <c r="S48" s="130"/>
    </row>
    <row r="49" ht="21" customHeight="1" spans="1:19">
      <c r="A49" s="144" t="s">
        <v>192</v>
      </c>
      <c r="B49" s="145" t="s">
        <v>70</v>
      </c>
      <c r="C49" s="145" t="s">
        <v>232</v>
      </c>
      <c r="D49" s="146" t="s">
        <v>411</v>
      </c>
      <c r="E49" s="146" t="s">
        <v>398</v>
      </c>
      <c r="F49" s="146" t="s">
        <v>390</v>
      </c>
      <c r="G49" s="169">
        <v>1</v>
      </c>
      <c r="H49" s="130">
        <v>220000</v>
      </c>
      <c r="I49" s="130">
        <v>220000</v>
      </c>
      <c r="J49" s="130"/>
      <c r="K49" s="130"/>
      <c r="L49" s="130"/>
      <c r="M49" s="130"/>
      <c r="N49" s="130">
        <v>220000</v>
      </c>
      <c r="O49" s="130">
        <v>220000</v>
      </c>
      <c r="P49" s="130"/>
      <c r="Q49" s="130"/>
      <c r="R49" s="130"/>
      <c r="S49" s="130"/>
    </row>
    <row r="50" ht="21" customHeight="1" spans="1:19">
      <c r="A50" s="144" t="s">
        <v>192</v>
      </c>
      <c r="B50" s="145" t="s">
        <v>70</v>
      </c>
      <c r="C50" s="145" t="s">
        <v>232</v>
      </c>
      <c r="D50" s="146" t="s">
        <v>412</v>
      </c>
      <c r="E50" s="146" t="s">
        <v>398</v>
      </c>
      <c r="F50" s="146" t="s">
        <v>390</v>
      </c>
      <c r="G50" s="169">
        <v>1</v>
      </c>
      <c r="H50" s="130">
        <v>320000</v>
      </c>
      <c r="I50" s="130">
        <v>320000</v>
      </c>
      <c r="J50" s="130"/>
      <c r="K50" s="130"/>
      <c r="L50" s="130"/>
      <c r="M50" s="130"/>
      <c r="N50" s="130">
        <v>320000</v>
      </c>
      <c r="O50" s="130">
        <v>320000</v>
      </c>
      <c r="P50" s="130"/>
      <c r="Q50" s="130"/>
      <c r="R50" s="130"/>
      <c r="S50" s="130"/>
    </row>
    <row r="51" ht="21" customHeight="1" spans="1:19">
      <c r="A51" s="144" t="s">
        <v>192</v>
      </c>
      <c r="B51" s="145" t="s">
        <v>70</v>
      </c>
      <c r="C51" s="145" t="s">
        <v>232</v>
      </c>
      <c r="D51" s="146" t="s">
        <v>413</v>
      </c>
      <c r="E51" s="146" t="s">
        <v>398</v>
      </c>
      <c r="F51" s="146" t="s">
        <v>349</v>
      </c>
      <c r="G51" s="169">
        <v>1</v>
      </c>
      <c r="H51" s="130">
        <v>20000</v>
      </c>
      <c r="I51" s="130">
        <v>20000</v>
      </c>
      <c r="J51" s="130"/>
      <c r="K51" s="130"/>
      <c r="L51" s="130"/>
      <c r="M51" s="130"/>
      <c r="N51" s="130">
        <v>20000</v>
      </c>
      <c r="O51" s="130">
        <v>20000</v>
      </c>
      <c r="P51" s="130"/>
      <c r="Q51" s="130"/>
      <c r="R51" s="130"/>
      <c r="S51" s="130"/>
    </row>
    <row r="52" ht="21" customHeight="1" spans="1:19">
      <c r="A52" s="144" t="s">
        <v>192</v>
      </c>
      <c r="B52" s="145" t="s">
        <v>70</v>
      </c>
      <c r="C52" s="145" t="s">
        <v>232</v>
      </c>
      <c r="D52" s="146" t="s">
        <v>414</v>
      </c>
      <c r="E52" s="146" t="s">
        <v>398</v>
      </c>
      <c r="F52" s="146" t="s">
        <v>349</v>
      </c>
      <c r="G52" s="169">
        <v>3</v>
      </c>
      <c r="H52" s="130">
        <v>39000</v>
      </c>
      <c r="I52" s="130">
        <v>39000</v>
      </c>
      <c r="J52" s="130"/>
      <c r="K52" s="130"/>
      <c r="L52" s="130"/>
      <c r="M52" s="130"/>
      <c r="N52" s="130">
        <v>39000</v>
      </c>
      <c r="O52" s="130">
        <v>39000</v>
      </c>
      <c r="P52" s="130"/>
      <c r="Q52" s="130"/>
      <c r="R52" s="130"/>
      <c r="S52" s="130"/>
    </row>
    <row r="53" ht="21" customHeight="1" spans="1:19">
      <c r="A53" s="144" t="s">
        <v>192</v>
      </c>
      <c r="B53" s="145" t="s">
        <v>70</v>
      </c>
      <c r="C53" s="145" t="s">
        <v>232</v>
      </c>
      <c r="D53" s="146" t="s">
        <v>415</v>
      </c>
      <c r="E53" s="146" t="s">
        <v>398</v>
      </c>
      <c r="F53" s="146" t="s">
        <v>390</v>
      </c>
      <c r="G53" s="169">
        <v>1</v>
      </c>
      <c r="H53" s="130">
        <v>600000</v>
      </c>
      <c r="I53" s="130">
        <v>600000</v>
      </c>
      <c r="J53" s="130"/>
      <c r="K53" s="130"/>
      <c r="L53" s="130"/>
      <c r="M53" s="130"/>
      <c r="N53" s="130">
        <v>600000</v>
      </c>
      <c r="O53" s="130">
        <v>600000</v>
      </c>
      <c r="P53" s="130"/>
      <c r="Q53" s="130"/>
      <c r="R53" s="130"/>
      <c r="S53" s="130"/>
    </row>
    <row r="54" ht="21" customHeight="1" spans="1:19">
      <c r="A54" s="144" t="s">
        <v>192</v>
      </c>
      <c r="B54" s="145" t="s">
        <v>70</v>
      </c>
      <c r="C54" s="145" t="s">
        <v>232</v>
      </c>
      <c r="D54" s="146" t="s">
        <v>416</v>
      </c>
      <c r="E54" s="146" t="s">
        <v>398</v>
      </c>
      <c r="F54" s="146" t="s">
        <v>349</v>
      </c>
      <c r="G54" s="169">
        <v>2</v>
      </c>
      <c r="H54" s="130">
        <v>10000</v>
      </c>
      <c r="I54" s="130">
        <v>10000</v>
      </c>
      <c r="J54" s="130"/>
      <c r="K54" s="130"/>
      <c r="L54" s="130"/>
      <c r="M54" s="130"/>
      <c r="N54" s="130">
        <v>10000</v>
      </c>
      <c r="O54" s="130">
        <v>10000</v>
      </c>
      <c r="P54" s="130"/>
      <c r="Q54" s="130"/>
      <c r="R54" s="130"/>
      <c r="S54" s="130"/>
    </row>
    <row r="55" ht="21" customHeight="1" spans="1:19">
      <c r="A55" s="144" t="s">
        <v>192</v>
      </c>
      <c r="B55" s="145" t="s">
        <v>70</v>
      </c>
      <c r="C55" s="145" t="s">
        <v>232</v>
      </c>
      <c r="D55" s="146" t="s">
        <v>417</v>
      </c>
      <c r="E55" s="146" t="s">
        <v>398</v>
      </c>
      <c r="F55" s="146" t="s">
        <v>349</v>
      </c>
      <c r="G55" s="169">
        <v>1</v>
      </c>
      <c r="H55" s="130">
        <v>20000</v>
      </c>
      <c r="I55" s="130">
        <v>20000</v>
      </c>
      <c r="J55" s="130"/>
      <c r="K55" s="130"/>
      <c r="L55" s="130"/>
      <c r="M55" s="130"/>
      <c r="N55" s="130">
        <v>20000</v>
      </c>
      <c r="O55" s="130">
        <v>20000</v>
      </c>
      <c r="P55" s="130"/>
      <c r="Q55" s="130"/>
      <c r="R55" s="130"/>
      <c r="S55" s="130"/>
    </row>
    <row r="56" ht="21" customHeight="1" spans="1:19">
      <c r="A56" s="144" t="s">
        <v>192</v>
      </c>
      <c r="B56" s="145" t="s">
        <v>70</v>
      </c>
      <c r="C56" s="145" t="s">
        <v>232</v>
      </c>
      <c r="D56" s="146" t="s">
        <v>418</v>
      </c>
      <c r="E56" s="146" t="s">
        <v>398</v>
      </c>
      <c r="F56" s="146" t="s">
        <v>349</v>
      </c>
      <c r="G56" s="169">
        <v>1</v>
      </c>
      <c r="H56" s="130">
        <v>500000</v>
      </c>
      <c r="I56" s="130">
        <v>500000</v>
      </c>
      <c r="J56" s="130"/>
      <c r="K56" s="130"/>
      <c r="L56" s="130"/>
      <c r="M56" s="130"/>
      <c r="N56" s="130">
        <v>500000</v>
      </c>
      <c r="O56" s="130">
        <v>500000</v>
      </c>
      <c r="P56" s="130"/>
      <c r="Q56" s="130"/>
      <c r="R56" s="130"/>
      <c r="S56" s="130"/>
    </row>
    <row r="57" ht="21" customHeight="1" spans="1:19">
      <c r="A57" s="144" t="s">
        <v>192</v>
      </c>
      <c r="B57" s="145" t="s">
        <v>70</v>
      </c>
      <c r="C57" s="145" t="s">
        <v>232</v>
      </c>
      <c r="D57" s="146" t="s">
        <v>419</v>
      </c>
      <c r="E57" s="146" t="s">
        <v>420</v>
      </c>
      <c r="F57" s="146" t="s">
        <v>421</v>
      </c>
      <c r="G57" s="169">
        <v>6</v>
      </c>
      <c r="H57" s="130">
        <v>4500</v>
      </c>
      <c r="I57" s="130">
        <v>4500</v>
      </c>
      <c r="J57" s="130"/>
      <c r="K57" s="130"/>
      <c r="L57" s="130"/>
      <c r="M57" s="130"/>
      <c r="N57" s="130">
        <v>4500</v>
      </c>
      <c r="O57" s="130">
        <v>4500</v>
      </c>
      <c r="P57" s="130"/>
      <c r="Q57" s="130"/>
      <c r="R57" s="130"/>
      <c r="S57" s="130"/>
    </row>
    <row r="58" ht="21" customHeight="1" spans="1:19">
      <c r="A58" s="144" t="s">
        <v>192</v>
      </c>
      <c r="B58" s="145" t="s">
        <v>70</v>
      </c>
      <c r="C58" s="145" t="s">
        <v>232</v>
      </c>
      <c r="D58" s="146" t="s">
        <v>422</v>
      </c>
      <c r="E58" s="146" t="s">
        <v>423</v>
      </c>
      <c r="F58" s="146" t="s">
        <v>360</v>
      </c>
      <c r="G58" s="169">
        <v>10</v>
      </c>
      <c r="H58" s="130">
        <v>20000</v>
      </c>
      <c r="I58" s="130">
        <v>20000</v>
      </c>
      <c r="J58" s="130"/>
      <c r="K58" s="130"/>
      <c r="L58" s="130"/>
      <c r="M58" s="130"/>
      <c r="N58" s="130">
        <v>20000</v>
      </c>
      <c r="O58" s="130">
        <v>20000</v>
      </c>
      <c r="P58" s="130"/>
      <c r="Q58" s="130"/>
      <c r="R58" s="130"/>
      <c r="S58" s="130"/>
    </row>
    <row r="59" ht="21" customHeight="1" spans="1:19">
      <c r="A59" s="144" t="s">
        <v>192</v>
      </c>
      <c r="B59" s="145" t="s">
        <v>70</v>
      </c>
      <c r="C59" s="145" t="s">
        <v>232</v>
      </c>
      <c r="D59" s="146" t="s">
        <v>424</v>
      </c>
      <c r="E59" s="146" t="s">
        <v>425</v>
      </c>
      <c r="F59" s="146" t="s">
        <v>349</v>
      </c>
      <c r="G59" s="169">
        <v>6</v>
      </c>
      <c r="H59" s="130">
        <v>24000</v>
      </c>
      <c r="I59" s="130">
        <v>24000</v>
      </c>
      <c r="J59" s="130"/>
      <c r="K59" s="130"/>
      <c r="L59" s="130"/>
      <c r="M59" s="130"/>
      <c r="N59" s="130">
        <v>24000</v>
      </c>
      <c r="O59" s="130">
        <v>24000</v>
      </c>
      <c r="P59" s="130"/>
      <c r="Q59" s="130"/>
      <c r="R59" s="130"/>
      <c r="S59" s="130"/>
    </row>
    <row r="60" ht="21" customHeight="1" spans="1:19">
      <c r="A60" s="144" t="s">
        <v>192</v>
      </c>
      <c r="B60" s="145" t="s">
        <v>70</v>
      </c>
      <c r="C60" s="145" t="s">
        <v>232</v>
      </c>
      <c r="D60" s="146" t="s">
        <v>392</v>
      </c>
      <c r="E60" s="146" t="s">
        <v>426</v>
      </c>
      <c r="F60" s="146" t="s">
        <v>356</v>
      </c>
      <c r="G60" s="169">
        <v>1</v>
      </c>
      <c r="H60" s="130">
        <v>1980</v>
      </c>
      <c r="I60" s="130">
        <v>1980</v>
      </c>
      <c r="J60" s="130"/>
      <c r="K60" s="130"/>
      <c r="L60" s="130"/>
      <c r="M60" s="130"/>
      <c r="N60" s="130">
        <v>1980</v>
      </c>
      <c r="O60" s="130">
        <v>1980</v>
      </c>
      <c r="P60" s="130"/>
      <c r="Q60" s="130"/>
      <c r="R60" s="130"/>
      <c r="S60" s="130"/>
    </row>
    <row r="61" ht="21" customHeight="1" spans="1:19">
      <c r="A61" s="144" t="s">
        <v>192</v>
      </c>
      <c r="B61" s="145" t="s">
        <v>70</v>
      </c>
      <c r="C61" s="145" t="s">
        <v>232</v>
      </c>
      <c r="D61" s="146" t="s">
        <v>427</v>
      </c>
      <c r="E61" s="146" t="s">
        <v>428</v>
      </c>
      <c r="F61" s="146" t="s">
        <v>390</v>
      </c>
      <c r="G61" s="169">
        <v>1</v>
      </c>
      <c r="H61" s="130">
        <v>80000</v>
      </c>
      <c r="I61" s="130">
        <v>80000</v>
      </c>
      <c r="J61" s="130"/>
      <c r="K61" s="130"/>
      <c r="L61" s="130"/>
      <c r="M61" s="130"/>
      <c r="N61" s="130">
        <v>80000</v>
      </c>
      <c r="O61" s="130">
        <v>80000</v>
      </c>
      <c r="P61" s="130"/>
      <c r="Q61" s="130"/>
      <c r="R61" s="130"/>
      <c r="S61" s="130"/>
    </row>
    <row r="62" ht="21" customHeight="1" spans="1:19">
      <c r="A62" s="144" t="s">
        <v>192</v>
      </c>
      <c r="B62" s="145" t="s">
        <v>70</v>
      </c>
      <c r="C62" s="145" t="s">
        <v>232</v>
      </c>
      <c r="D62" s="146" t="s">
        <v>429</v>
      </c>
      <c r="E62" s="146" t="s">
        <v>428</v>
      </c>
      <c r="F62" s="146" t="s">
        <v>390</v>
      </c>
      <c r="G62" s="169">
        <v>1</v>
      </c>
      <c r="H62" s="130">
        <v>35000</v>
      </c>
      <c r="I62" s="130">
        <v>35000</v>
      </c>
      <c r="J62" s="130"/>
      <c r="K62" s="130"/>
      <c r="L62" s="130"/>
      <c r="M62" s="130"/>
      <c r="N62" s="130">
        <v>35000</v>
      </c>
      <c r="O62" s="130">
        <v>35000</v>
      </c>
      <c r="P62" s="130"/>
      <c r="Q62" s="130"/>
      <c r="R62" s="130"/>
      <c r="S62" s="130"/>
    </row>
    <row r="63" ht="21" customHeight="1" spans="1:19">
      <c r="A63" s="144" t="s">
        <v>192</v>
      </c>
      <c r="B63" s="145" t="s">
        <v>70</v>
      </c>
      <c r="C63" s="145" t="s">
        <v>232</v>
      </c>
      <c r="D63" s="146" t="s">
        <v>386</v>
      </c>
      <c r="E63" s="146" t="s">
        <v>430</v>
      </c>
      <c r="F63" s="146" t="s">
        <v>356</v>
      </c>
      <c r="G63" s="169">
        <v>30</v>
      </c>
      <c r="H63" s="130">
        <v>25500</v>
      </c>
      <c r="I63" s="130">
        <v>25500</v>
      </c>
      <c r="J63" s="130"/>
      <c r="K63" s="130"/>
      <c r="L63" s="130"/>
      <c r="M63" s="130"/>
      <c r="N63" s="130">
        <v>25500</v>
      </c>
      <c r="O63" s="130">
        <v>25500</v>
      </c>
      <c r="P63" s="130"/>
      <c r="Q63" s="130"/>
      <c r="R63" s="130"/>
      <c r="S63" s="130"/>
    </row>
    <row r="64" ht="21" customHeight="1" spans="1:19">
      <c r="A64" s="144" t="s">
        <v>192</v>
      </c>
      <c r="B64" s="145" t="s">
        <v>70</v>
      </c>
      <c r="C64" s="145" t="s">
        <v>232</v>
      </c>
      <c r="D64" s="146" t="s">
        <v>431</v>
      </c>
      <c r="E64" s="146" t="s">
        <v>432</v>
      </c>
      <c r="F64" s="146" t="s">
        <v>360</v>
      </c>
      <c r="G64" s="169">
        <v>1</v>
      </c>
      <c r="H64" s="130">
        <v>150000</v>
      </c>
      <c r="I64" s="130">
        <v>150000</v>
      </c>
      <c r="J64" s="130"/>
      <c r="K64" s="130"/>
      <c r="L64" s="130"/>
      <c r="M64" s="130"/>
      <c r="N64" s="130">
        <v>150000</v>
      </c>
      <c r="O64" s="130">
        <v>150000</v>
      </c>
      <c r="P64" s="130"/>
      <c r="Q64" s="130"/>
      <c r="R64" s="130"/>
      <c r="S64" s="130"/>
    </row>
    <row r="65" ht="21" customHeight="1" spans="1:19">
      <c r="A65" s="144" t="s">
        <v>192</v>
      </c>
      <c r="B65" s="145" t="s">
        <v>70</v>
      </c>
      <c r="C65" s="145" t="s">
        <v>232</v>
      </c>
      <c r="D65" s="146" t="s">
        <v>433</v>
      </c>
      <c r="E65" s="146" t="s">
        <v>432</v>
      </c>
      <c r="F65" s="146" t="s">
        <v>360</v>
      </c>
      <c r="G65" s="169">
        <v>1</v>
      </c>
      <c r="H65" s="130">
        <v>100000</v>
      </c>
      <c r="I65" s="130">
        <v>100000</v>
      </c>
      <c r="J65" s="130"/>
      <c r="K65" s="130"/>
      <c r="L65" s="130"/>
      <c r="M65" s="130"/>
      <c r="N65" s="130">
        <v>100000</v>
      </c>
      <c r="O65" s="130">
        <v>100000</v>
      </c>
      <c r="P65" s="130"/>
      <c r="Q65" s="130"/>
      <c r="R65" s="130"/>
      <c r="S65" s="130"/>
    </row>
    <row r="66" ht="21" customHeight="1" spans="1:19">
      <c r="A66" s="144" t="s">
        <v>192</v>
      </c>
      <c r="B66" s="145" t="s">
        <v>70</v>
      </c>
      <c r="C66" s="145" t="s">
        <v>232</v>
      </c>
      <c r="D66" s="146" t="s">
        <v>434</v>
      </c>
      <c r="E66" s="146" t="s">
        <v>435</v>
      </c>
      <c r="F66" s="146" t="s">
        <v>349</v>
      </c>
      <c r="G66" s="169">
        <v>2</v>
      </c>
      <c r="H66" s="130">
        <v>200000</v>
      </c>
      <c r="I66" s="130">
        <v>200000</v>
      </c>
      <c r="J66" s="130"/>
      <c r="K66" s="130"/>
      <c r="L66" s="130"/>
      <c r="M66" s="130"/>
      <c r="N66" s="130">
        <v>200000</v>
      </c>
      <c r="O66" s="130">
        <v>200000</v>
      </c>
      <c r="P66" s="130"/>
      <c r="Q66" s="130"/>
      <c r="R66" s="130"/>
      <c r="S66" s="130"/>
    </row>
    <row r="67" ht="21" customHeight="1" spans="1:19">
      <c r="A67" s="144" t="s">
        <v>192</v>
      </c>
      <c r="B67" s="145" t="s">
        <v>70</v>
      </c>
      <c r="C67" s="145" t="s">
        <v>232</v>
      </c>
      <c r="D67" s="146" t="s">
        <v>436</v>
      </c>
      <c r="E67" s="146" t="s">
        <v>437</v>
      </c>
      <c r="F67" s="146" t="s">
        <v>390</v>
      </c>
      <c r="G67" s="169">
        <v>1</v>
      </c>
      <c r="H67" s="130">
        <v>300000</v>
      </c>
      <c r="I67" s="130">
        <v>300000</v>
      </c>
      <c r="J67" s="130"/>
      <c r="K67" s="130"/>
      <c r="L67" s="130"/>
      <c r="M67" s="130"/>
      <c r="N67" s="130">
        <v>300000</v>
      </c>
      <c r="O67" s="130">
        <v>300000</v>
      </c>
      <c r="P67" s="130"/>
      <c r="Q67" s="130"/>
      <c r="R67" s="130"/>
      <c r="S67" s="130"/>
    </row>
    <row r="68" ht="21" customHeight="1" spans="1:19">
      <c r="A68" s="144" t="s">
        <v>192</v>
      </c>
      <c r="B68" s="145" t="s">
        <v>70</v>
      </c>
      <c r="C68" s="145" t="s">
        <v>232</v>
      </c>
      <c r="D68" s="146" t="s">
        <v>438</v>
      </c>
      <c r="E68" s="146" t="s">
        <v>439</v>
      </c>
      <c r="F68" s="146" t="s">
        <v>349</v>
      </c>
      <c r="G68" s="169">
        <v>1</v>
      </c>
      <c r="H68" s="130">
        <v>31800</v>
      </c>
      <c r="I68" s="130">
        <v>31800</v>
      </c>
      <c r="J68" s="130"/>
      <c r="K68" s="130"/>
      <c r="L68" s="130"/>
      <c r="M68" s="130"/>
      <c r="N68" s="130">
        <v>31800</v>
      </c>
      <c r="O68" s="130">
        <v>31800</v>
      </c>
      <c r="P68" s="130"/>
      <c r="Q68" s="130"/>
      <c r="R68" s="130"/>
      <c r="S68" s="130"/>
    </row>
    <row r="69" ht="21" customHeight="1" spans="1:19">
      <c r="A69" s="144" t="s">
        <v>192</v>
      </c>
      <c r="B69" s="145" t="s">
        <v>70</v>
      </c>
      <c r="C69" s="145" t="s">
        <v>232</v>
      </c>
      <c r="D69" s="146" t="s">
        <v>440</v>
      </c>
      <c r="E69" s="146" t="s">
        <v>439</v>
      </c>
      <c r="F69" s="146" t="s">
        <v>349</v>
      </c>
      <c r="G69" s="169">
        <v>1</v>
      </c>
      <c r="H69" s="130">
        <v>15500</v>
      </c>
      <c r="I69" s="130">
        <v>15500</v>
      </c>
      <c r="J69" s="130"/>
      <c r="K69" s="130"/>
      <c r="L69" s="130"/>
      <c r="M69" s="130"/>
      <c r="N69" s="130">
        <v>15500</v>
      </c>
      <c r="O69" s="130">
        <v>15500</v>
      </c>
      <c r="P69" s="130"/>
      <c r="Q69" s="130"/>
      <c r="R69" s="130"/>
      <c r="S69" s="130"/>
    </row>
    <row r="70" ht="21" customHeight="1" spans="1:19">
      <c r="A70" s="144" t="s">
        <v>192</v>
      </c>
      <c r="B70" s="145" t="s">
        <v>70</v>
      </c>
      <c r="C70" s="145" t="s">
        <v>232</v>
      </c>
      <c r="D70" s="146" t="s">
        <v>441</v>
      </c>
      <c r="E70" s="146" t="s">
        <v>439</v>
      </c>
      <c r="F70" s="146" t="s">
        <v>349</v>
      </c>
      <c r="G70" s="169">
        <v>4</v>
      </c>
      <c r="H70" s="130">
        <v>51200</v>
      </c>
      <c r="I70" s="130">
        <v>51200</v>
      </c>
      <c r="J70" s="130"/>
      <c r="K70" s="130"/>
      <c r="L70" s="130"/>
      <c r="M70" s="130"/>
      <c r="N70" s="130">
        <v>51200</v>
      </c>
      <c r="O70" s="130">
        <v>51200</v>
      </c>
      <c r="P70" s="130"/>
      <c r="Q70" s="130"/>
      <c r="R70" s="130"/>
      <c r="S70" s="130"/>
    </row>
    <row r="71" ht="21" customHeight="1" spans="1:19">
      <c r="A71" s="144" t="s">
        <v>192</v>
      </c>
      <c r="B71" s="145" t="s">
        <v>70</v>
      </c>
      <c r="C71" s="145" t="s">
        <v>232</v>
      </c>
      <c r="D71" s="146" t="s">
        <v>441</v>
      </c>
      <c r="E71" s="146" t="s">
        <v>439</v>
      </c>
      <c r="F71" s="146" t="s">
        <v>349</v>
      </c>
      <c r="G71" s="169">
        <v>1</v>
      </c>
      <c r="H71" s="130">
        <v>29800</v>
      </c>
      <c r="I71" s="130">
        <v>29800</v>
      </c>
      <c r="J71" s="130"/>
      <c r="K71" s="130"/>
      <c r="L71" s="130"/>
      <c r="M71" s="130"/>
      <c r="N71" s="130">
        <v>29800</v>
      </c>
      <c r="O71" s="130">
        <v>29800</v>
      </c>
      <c r="P71" s="130"/>
      <c r="Q71" s="130"/>
      <c r="R71" s="130"/>
      <c r="S71" s="130"/>
    </row>
    <row r="72" ht="21" customHeight="1" spans="1:19">
      <c r="A72" s="144" t="s">
        <v>192</v>
      </c>
      <c r="B72" s="145" t="s">
        <v>70</v>
      </c>
      <c r="C72" s="145" t="s">
        <v>232</v>
      </c>
      <c r="D72" s="146" t="s">
        <v>442</v>
      </c>
      <c r="E72" s="146" t="s">
        <v>443</v>
      </c>
      <c r="F72" s="146" t="s">
        <v>390</v>
      </c>
      <c r="G72" s="169">
        <v>5</v>
      </c>
      <c r="H72" s="130">
        <v>60000</v>
      </c>
      <c r="I72" s="130">
        <v>60000</v>
      </c>
      <c r="J72" s="130"/>
      <c r="K72" s="130"/>
      <c r="L72" s="130"/>
      <c r="M72" s="130"/>
      <c r="N72" s="130">
        <v>60000</v>
      </c>
      <c r="O72" s="130">
        <v>60000</v>
      </c>
      <c r="P72" s="130"/>
      <c r="Q72" s="130"/>
      <c r="R72" s="130"/>
      <c r="S72" s="130"/>
    </row>
    <row r="73" ht="21" customHeight="1" spans="1:19">
      <c r="A73" s="144" t="s">
        <v>192</v>
      </c>
      <c r="B73" s="145" t="s">
        <v>70</v>
      </c>
      <c r="C73" s="145" t="s">
        <v>232</v>
      </c>
      <c r="D73" s="146" t="s">
        <v>444</v>
      </c>
      <c r="E73" s="146" t="s">
        <v>443</v>
      </c>
      <c r="F73" s="146" t="s">
        <v>390</v>
      </c>
      <c r="G73" s="169">
        <v>1</v>
      </c>
      <c r="H73" s="130">
        <v>130000</v>
      </c>
      <c r="I73" s="130">
        <v>130000</v>
      </c>
      <c r="J73" s="130"/>
      <c r="K73" s="130"/>
      <c r="L73" s="130"/>
      <c r="M73" s="130"/>
      <c r="N73" s="130">
        <v>130000</v>
      </c>
      <c r="O73" s="130">
        <v>130000</v>
      </c>
      <c r="P73" s="130"/>
      <c r="Q73" s="130"/>
      <c r="R73" s="130"/>
      <c r="S73" s="130"/>
    </row>
    <row r="74" ht="21" customHeight="1" spans="1:19">
      <c r="A74" s="144" t="s">
        <v>192</v>
      </c>
      <c r="B74" s="145" t="s">
        <v>70</v>
      </c>
      <c r="C74" s="145" t="s">
        <v>232</v>
      </c>
      <c r="D74" s="146" t="s">
        <v>445</v>
      </c>
      <c r="E74" s="146" t="s">
        <v>446</v>
      </c>
      <c r="F74" s="146" t="s">
        <v>390</v>
      </c>
      <c r="G74" s="169">
        <v>1</v>
      </c>
      <c r="H74" s="130">
        <v>25000</v>
      </c>
      <c r="I74" s="130">
        <v>25000</v>
      </c>
      <c r="J74" s="130"/>
      <c r="K74" s="130"/>
      <c r="L74" s="130"/>
      <c r="M74" s="130"/>
      <c r="N74" s="130">
        <v>25000</v>
      </c>
      <c r="O74" s="130">
        <v>25000</v>
      </c>
      <c r="P74" s="130"/>
      <c r="Q74" s="130"/>
      <c r="R74" s="130"/>
      <c r="S74" s="130"/>
    </row>
    <row r="75" ht="21" customHeight="1" spans="1:19">
      <c r="A75" s="173" t="s">
        <v>163</v>
      </c>
      <c r="B75" s="174"/>
      <c r="C75" s="174"/>
      <c r="D75" s="175"/>
      <c r="E75" s="175"/>
      <c r="F75" s="175"/>
      <c r="G75" s="176"/>
      <c r="H75" s="130">
        <v>6736870</v>
      </c>
      <c r="I75" s="130">
        <v>9191870</v>
      </c>
      <c r="J75" s="130"/>
      <c r="K75" s="130"/>
      <c r="L75" s="130"/>
      <c r="M75" s="130"/>
      <c r="N75" s="130">
        <v>9191870</v>
      </c>
      <c r="O75" s="130">
        <v>9191870</v>
      </c>
      <c r="P75" s="130"/>
      <c r="Q75" s="130"/>
      <c r="R75" s="130"/>
      <c r="S75" s="130"/>
    </row>
    <row r="76" ht="21" customHeight="1" spans="1:19">
      <c r="A76" s="152" t="s">
        <v>447</v>
      </c>
      <c r="B76" s="57"/>
      <c r="C76" s="57"/>
      <c r="D76" s="152"/>
      <c r="E76" s="152"/>
      <c r="F76" s="152"/>
      <c r="G76" s="177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</row>
  </sheetData>
  <mergeCells count="19">
    <mergeCell ref="A2:S2"/>
    <mergeCell ref="A3:H3"/>
    <mergeCell ref="I4:S4"/>
    <mergeCell ref="N5:S5"/>
    <mergeCell ref="A75:G75"/>
    <mergeCell ref="A76:S76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tabSelected="1" workbookViewId="0">
      <selection activeCell="H14" sqref="H14"/>
    </sheetView>
  </sheetViews>
  <sheetFormatPr defaultColWidth="9.14166666666667" defaultRowHeight="14.25" customHeight="1"/>
  <cols>
    <col min="1" max="6" width="16.125" customWidth="1"/>
    <col min="7" max="7" width="12.25" customWidth="1"/>
    <col min="8" max="16" width="16.125" customWidth="1"/>
    <col min="17" max="20" width="13.25" customWidth="1"/>
  </cols>
  <sheetData>
    <row r="1" ht="16.5" customHeight="1" spans="1:20">
      <c r="A1" s="127"/>
      <c r="B1" s="134"/>
      <c r="C1" s="134"/>
      <c r="D1" s="134"/>
      <c r="E1" s="134"/>
      <c r="F1" s="134"/>
      <c r="G1" s="134"/>
      <c r="H1" s="127"/>
      <c r="I1" s="127"/>
      <c r="J1" s="127"/>
      <c r="K1" s="127"/>
      <c r="L1" s="127"/>
      <c r="M1" s="127"/>
      <c r="N1" s="154"/>
      <c r="O1" s="127"/>
      <c r="P1" s="127"/>
      <c r="Q1" s="134"/>
      <c r="R1" s="127"/>
      <c r="S1" s="161"/>
      <c r="T1" s="161" t="s">
        <v>448</v>
      </c>
    </row>
    <row r="2" ht="41.25" customHeight="1" spans="1:20">
      <c r="A2" s="123" t="str">
        <f>"2025"&amp;"年部门政府购买服务预算表"</f>
        <v>2025年部门政府购买服务预算表</v>
      </c>
      <c r="B2" s="117"/>
      <c r="C2" s="117"/>
      <c r="D2" s="117"/>
      <c r="E2" s="117"/>
      <c r="F2" s="117"/>
      <c r="G2" s="117"/>
      <c r="H2" s="135"/>
      <c r="I2" s="135"/>
      <c r="J2" s="135"/>
      <c r="K2" s="135"/>
      <c r="L2" s="135"/>
      <c r="M2" s="135"/>
      <c r="N2" s="155"/>
      <c r="O2" s="135"/>
      <c r="P2" s="135"/>
      <c r="Q2" s="117"/>
      <c r="R2" s="135"/>
      <c r="S2" s="155"/>
      <c r="T2" s="117"/>
    </row>
    <row r="3" ht="22.5" customHeight="1" spans="1:20">
      <c r="A3" s="124" t="str">
        <f>"单位名称："&amp;"昆明市东川区精神病院"</f>
        <v>单位名称：昆明市东川区精神病院</v>
      </c>
      <c r="B3" s="136"/>
      <c r="C3" s="136"/>
      <c r="D3" s="136"/>
      <c r="E3" s="136"/>
      <c r="F3" s="136"/>
      <c r="G3" s="136"/>
      <c r="H3" s="125"/>
      <c r="I3" s="125"/>
      <c r="J3" s="125"/>
      <c r="K3" s="125"/>
      <c r="L3" s="125"/>
      <c r="M3" s="125"/>
      <c r="N3" s="154"/>
      <c r="O3" s="127"/>
      <c r="P3" s="127"/>
      <c r="Q3" s="134"/>
      <c r="R3" s="127"/>
      <c r="S3" s="162"/>
      <c r="T3" s="161" t="s">
        <v>1</v>
      </c>
    </row>
    <row r="4" s="133" customFormat="1" ht="24" customHeight="1" spans="1:20">
      <c r="A4" s="62" t="s">
        <v>173</v>
      </c>
      <c r="B4" s="137" t="s">
        <v>174</v>
      </c>
      <c r="C4" s="137" t="s">
        <v>337</v>
      </c>
      <c r="D4" s="137" t="s">
        <v>449</v>
      </c>
      <c r="E4" s="137" t="s">
        <v>450</v>
      </c>
      <c r="F4" s="137" t="s">
        <v>451</v>
      </c>
      <c r="G4" s="137" t="s">
        <v>452</v>
      </c>
      <c r="H4" s="138" t="s">
        <v>453</v>
      </c>
      <c r="I4" s="138" t="s">
        <v>454</v>
      </c>
      <c r="J4" s="156" t="s">
        <v>181</v>
      </c>
      <c r="K4" s="156"/>
      <c r="L4" s="156"/>
      <c r="M4" s="156"/>
      <c r="N4" s="157"/>
      <c r="O4" s="156"/>
      <c r="P4" s="156"/>
      <c r="Q4" s="157"/>
      <c r="R4" s="156"/>
      <c r="S4" s="157"/>
      <c r="T4" s="163"/>
    </row>
    <row r="5" s="133" customFormat="1" ht="24" customHeight="1" spans="1:20">
      <c r="A5" s="67"/>
      <c r="B5" s="139"/>
      <c r="C5" s="139"/>
      <c r="D5" s="139"/>
      <c r="E5" s="139"/>
      <c r="F5" s="139"/>
      <c r="G5" s="139"/>
      <c r="H5" s="140"/>
      <c r="I5" s="140"/>
      <c r="J5" s="140" t="s">
        <v>55</v>
      </c>
      <c r="K5" s="140" t="s">
        <v>58</v>
      </c>
      <c r="L5" s="140" t="s">
        <v>343</v>
      </c>
      <c r="M5" s="140" t="s">
        <v>344</v>
      </c>
      <c r="N5" s="139" t="s">
        <v>345</v>
      </c>
      <c r="O5" s="158" t="s">
        <v>346</v>
      </c>
      <c r="P5" s="158"/>
      <c r="Q5" s="164"/>
      <c r="R5" s="158"/>
      <c r="S5" s="164"/>
      <c r="T5" s="141"/>
    </row>
    <row r="6" s="133" customFormat="1" ht="54" customHeight="1" spans="1:20">
      <c r="A6" s="70"/>
      <c r="B6" s="141"/>
      <c r="C6" s="141"/>
      <c r="D6" s="141"/>
      <c r="E6" s="141"/>
      <c r="F6" s="141"/>
      <c r="G6" s="141"/>
      <c r="H6" s="142"/>
      <c r="I6" s="142"/>
      <c r="J6" s="142"/>
      <c r="K6" s="142" t="s">
        <v>57</v>
      </c>
      <c r="L6" s="142"/>
      <c r="M6" s="142"/>
      <c r="N6" s="141"/>
      <c r="O6" s="142" t="s">
        <v>57</v>
      </c>
      <c r="P6" s="142" t="s">
        <v>64</v>
      </c>
      <c r="Q6" s="141" t="s">
        <v>65</v>
      </c>
      <c r="R6" s="142" t="s">
        <v>66</v>
      </c>
      <c r="S6" s="141" t="s">
        <v>67</v>
      </c>
      <c r="T6" s="141" t="s">
        <v>68</v>
      </c>
    </row>
    <row r="7" ht="17.25" customHeight="1" spans="1:20">
      <c r="A7" s="71">
        <v>1</v>
      </c>
      <c r="B7" s="143">
        <v>2</v>
      </c>
      <c r="C7" s="71">
        <v>3</v>
      </c>
      <c r="D7" s="71">
        <v>4</v>
      </c>
      <c r="E7" s="143">
        <v>5</v>
      </c>
      <c r="F7" s="71">
        <v>6</v>
      </c>
      <c r="G7" s="71">
        <v>7</v>
      </c>
      <c r="H7" s="143">
        <v>8</v>
      </c>
      <c r="I7" s="71">
        <v>9</v>
      </c>
      <c r="J7" s="71">
        <v>10</v>
      </c>
      <c r="K7" s="143">
        <v>11</v>
      </c>
      <c r="L7" s="71">
        <v>12</v>
      </c>
      <c r="M7" s="71">
        <v>13</v>
      </c>
      <c r="N7" s="143">
        <v>14</v>
      </c>
      <c r="O7" s="71">
        <v>15</v>
      </c>
      <c r="P7" s="71">
        <v>16</v>
      </c>
      <c r="Q7" s="143">
        <v>17</v>
      </c>
      <c r="R7" s="71">
        <v>18</v>
      </c>
      <c r="S7" s="71">
        <v>19</v>
      </c>
      <c r="T7" s="71">
        <v>20</v>
      </c>
    </row>
    <row r="8" ht="35" customHeight="1" spans="1:20">
      <c r="A8" s="144"/>
      <c r="B8" s="145"/>
      <c r="C8" s="145"/>
      <c r="D8" s="146"/>
      <c r="E8" s="147"/>
      <c r="F8" s="148"/>
      <c r="G8" s="149"/>
      <c r="H8" s="147"/>
      <c r="I8" s="146"/>
      <c r="J8" s="130"/>
      <c r="K8" s="143"/>
      <c r="L8" s="71"/>
      <c r="M8" s="71"/>
      <c r="N8" s="143"/>
      <c r="O8" s="130"/>
      <c r="P8" s="130"/>
      <c r="Q8" s="143"/>
      <c r="R8" s="71"/>
      <c r="S8" s="71"/>
      <c r="T8" s="71"/>
    </row>
    <row r="9" ht="35" customHeight="1" spans="1:20">
      <c r="A9" s="144"/>
      <c r="B9" s="145"/>
      <c r="C9" s="145"/>
      <c r="D9" s="146"/>
      <c r="E9" s="147"/>
      <c r="F9" s="148"/>
      <c r="G9" s="149"/>
      <c r="H9" s="147"/>
      <c r="I9" s="146"/>
      <c r="J9" s="130"/>
      <c r="K9" s="143"/>
      <c r="L9" s="71"/>
      <c r="M9" s="71"/>
      <c r="N9" s="143"/>
      <c r="O9" s="130"/>
      <c r="P9" s="130"/>
      <c r="Q9" s="143"/>
      <c r="R9" s="71"/>
      <c r="S9" s="71"/>
      <c r="T9" s="71"/>
    </row>
    <row r="10" ht="35" customHeight="1" spans="1:20">
      <c r="A10" s="144"/>
      <c r="B10" s="145"/>
      <c r="C10" s="145"/>
      <c r="D10" s="146"/>
      <c r="E10" s="147"/>
      <c r="F10" s="148"/>
      <c r="G10" s="145"/>
      <c r="H10" s="150"/>
      <c r="I10" s="146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</row>
    <row r="11" ht="21" customHeight="1" spans="1:20">
      <c r="A11" s="151" t="s">
        <v>455</v>
      </c>
      <c r="B11" s="57"/>
      <c r="C11" s="57"/>
      <c r="D11" s="57"/>
      <c r="E11" s="57"/>
      <c r="F11" s="57"/>
      <c r="G11" s="57"/>
      <c r="H11" s="152"/>
      <c r="I11" s="159"/>
      <c r="J11" s="160"/>
      <c r="K11" s="130"/>
      <c r="L11" s="130"/>
      <c r="M11" s="130"/>
      <c r="N11" s="130"/>
      <c r="O11" s="130"/>
      <c r="P11" s="130"/>
      <c r="Q11" s="130"/>
      <c r="R11" s="130"/>
      <c r="S11" s="130"/>
      <c r="T11" s="130"/>
    </row>
    <row r="12" customHeight="1" spans="1:10">
      <c r="A12" s="153"/>
      <c r="B12" s="153"/>
      <c r="C12" s="153"/>
      <c r="D12" s="153"/>
      <c r="E12" s="153"/>
      <c r="F12" s="153"/>
      <c r="G12" s="153"/>
      <c r="H12" s="153"/>
      <c r="I12" s="153"/>
      <c r="J12" s="153"/>
    </row>
  </sheetData>
  <mergeCells count="20">
    <mergeCell ref="A2:T2"/>
    <mergeCell ref="A3:I3"/>
    <mergeCell ref="J4:T4"/>
    <mergeCell ref="O5:T5"/>
    <mergeCell ref="A11:I11"/>
    <mergeCell ref="A12:J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9"/>
  <sheetViews>
    <sheetView showZeros="0" workbookViewId="0">
      <selection activeCell="C30" sqref="C30"/>
    </sheetView>
  </sheetViews>
  <sheetFormatPr defaultColWidth="9.14166666666667" defaultRowHeight="14.25" customHeight="1"/>
  <cols>
    <col min="1" max="1" width="37.7083333333333" customWidth="1"/>
    <col min="2" max="13" width="20" customWidth="1"/>
  </cols>
  <sheetData>
    <row r="1" ht="17.25" customHeight="1" spans="4:13">
      <c r="D1" s="122"/>
      <c r="M1" s="55" t="s">
        <v>456</v>
      </c>
    </row>
    <row r="2" ht="41.25" customHeight="1" spans="1:13">
      <c r="A2" s="123" t="str">
        <f>"2025"&amp;"年对下转移支付预算表"</f>
        <v>2025年对下转移支付预算表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17"/>
    </row>
    <row r="3" ht="18" customHeight="1" spans="1:13">
      <c r="A3" s="124" t="str">
        <f>"单位名称："&amp;"昆明市东川区精神病院"</f>
        <v>单位名称：昆明市东川区精神病院</v>
      </c>
      <c r="B3" s="125"/>
      <c r="C3" s="125"/>
      <c r="D3" s="126"/>
      <c r="E3" s="127"/>
      <c r="F3" s="127"/>
      <c r="G3" s="127"/>
      <c r="H3" s="127"/>
      <c r="I3" s="127"/>
      <c r="M3" s="60" t="s">
        <v>1</v>
      </c>
    </row>
    <row r="4" ht="19.5" customHeight="1" spans="1:13">
      <c r="A4" s="80" t="s">
        <v>457</v>
      </c>
      <c r="B4" s="63" t="s">
        <v>181</v>
      </c>
      <c r="C4" s="64"/>
      <c r="D4" s="64"/>
      <c r="E4" s="63" t="s">
        <v>458</v>
      </c>
      <c r="F4" s="64"/>
      <c r="G4" s="64"/>
      <c r="H4" s="64"/>
      <c r="I4" s="64"/>
      <c r="J4" s="64"/>
      <c r="K4" s="64"/>
      <c r="L4" s="64"/>
      <c r="M4" s="131"/>
    </row>
    <row r="5" ht="40.5" customHeight="1" spans="1:13">
      <c r="A5" s="71"/>
      <c r="B5" s="81" t="s">
        <v>55</v>
      </c>
      <c r="C5" s="62" t="s">
        <v>58</v>
      </c>
      <c r="D5" s="128" t="s">
        <v>343</v>
      </c>
      <c r="E5" s="100"/>
      <c r="F5" s="100"/>
      <c r="G5" s="100"/>
      <c r="H5" s="100"/>
      <c r="I5" s="100"/>
      <c r="J5" s="100"/>
      <c r="K5" s="100"/>
      <c r="L5" s="100"/>
      <c r="M5" s="132"/>
    </row>
    <row r="6" ht="19.5" customHeight="1" spans="1:13">
      <c r="A6" s="72">
        <v>1</v>
      </c>
      <c r="B6" s="72">
        <v>2</v>
      </c>
      <c r="C6" s="72">
        <v>3</v>
      </c>
      <c r="D6" s="129">
        <v>4</v>
      </c>
      <c r="E6" s="88">
        <v>5</v>
      </c>
      <c r="F6" s="72">
        <v>6</v>
      </c>
      <c r="G6" s="72">
        <v>7</v>
      </c>
      <c r="H6" s="129">
        <v>8</v>
      </c>
      <c r="I6" s="72">
        <v>9</v>
      </c>
      <c r="J6" s="72">
        <v>10</v>
      </c>
      <c r="K6" s="72">
        <v>11</v>
      </c>
      <c r="L6" s="72">
        <v>13</v>
      </c>
      <c r="M6" s="88">
        <v>24</v>
      </c>
    </row>
    <row r="7" ht="19.5" customHeight="1" spans="1:13">
      <c r="A7" s="82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ht="19.5" customHeight="1" spans="1:13">
      <c r="A8" s="12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customHeight="1" spans="1:1">
      <c r="A9" s="79" t="s">
        <v>459</v>
      </c>
    </row>
  </sheetData>
  <mergeCells count="5">
    <mergeCell ref="A2:M2"/>
    <mergeCell ref="A3:I3"/>
    <mergeCell ref="B4:D4"/>
    <mergeCell ref="E4:M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D33" sqref="D33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55" t="s">
        <v>460</v>
      </c>
    </row>
    <row r="2" ht="41.25" customHeight="1" spans="1:10">
      <c r="A2" s="116" t="str">
        <f>"2025"&amp;"年对下转移支付绩效目标表"</f>
        <v>2025年对下转移支付绩效目标表</v>
      </c>
      <c r="B2" s="56"/>
      <c r="C2" s="56"/>
      <c r="D2" s="56"/>
      <c r="E2" s="56"/>
      <c r="F2" s="117"/>
      <c r="G2" s="56"/>
      <c r="H2" s="117"/>
      <c r="I2" s="117"/>
      <c r="J2" s="56"/>
    </row>
    <row r="3" ht="17.25" customHeight="1" spans="1:1">
      <c r="A3" s="57" t="str">
        <f>"单位名称："&amp;"昆明市东川区精神病院"</f>
        <v>单位名称：昆明市东川区精神病院</v>
      </c>
    </row>
    <row r="4" ht="44.25" customHeight="1" spans="1:10">
      <c r="A4" s="118" t="s">
        <v>457</v>
      </c>
      <c r="B4" s="118" t="s">
        <v>279</v>
      </c>
      <c r="C4" s="118" t="s">
        <v>280</v>
      </c>
      <c r="D4" s="118" t="s">
        <v>281</v>
      </c>
      <c r="E4" s="118" t="s">
        <v>282</v>
      </c>
      <c r="F4" s="119" t="s">
        <v>283</v>
      </c>
      <c r="G4" s="118" t="s">
        <v>284</v>
      </c>
      <c r="H4" s="119" t="s">
        <v>285</v>
      </c>
      <c r="I4" s="119" t="s">
        <v>286</v>
      </c>
      <c r="J4" s="118" t="s">
        <v>287</v>
      </c>
    </row>
    <row r="5" ht="14.25" customHeight="1" spans="1:10">
      <c r="A5" s="118">
        <v>1</v>
      </c>
      <c r="B5" s="118">
        <v>2</v>
      </c>
      <c r="C5" s="118">
        <v>3</v>
      </c>
      <c r="D5" s="118">
        <v>4</v>
      </c>
      <c r="E5" s="118">
        <v>5</v>
      </c>
      <c r="F5" s="119">
        <v>6</v>
      </c>
      <c r="G5" s="118">
        <v>7</v>
      </c>
      <c r="H5" s="119">
        <v>8</v>
      </c>
      <c r="I5" s="119">
        <v>9</v>
      </c>
      <c r="J5" s="118">
        <v>10</v>
      </c>
    </row>
    <row r="6" ht="42" customHeight="1" spans="1:10">
      <c r="A6" s="82"/>
      <c r="B6" s="120"/>
      <c r="C6" s="120"/>
      <c r="D6" s="120"/>
      <c r="E6" s="106"/>
      <c r="F6" s="121"/>
      <c r="G6" s="106"/>
      <c r="H6" s="121"/>
      <c r="I6" s="121"/>
      <c r="J6" s="106"/>
    </row>
    <row r="7" ht="42" customHeight="1" spans="1:10">
      <c r="A7" s="82"/>
      <c r="B7" s="73"/>
      <c r="C7" s="73"/>
      <c r="D7" s="73"/>
      <c r="E7" s="82"/>
      <c r="F7" s="73"/>
      <c r="G7" s="82"/>
      <c r="H7" s="73"/>
      <c r="I7" s="73"/>
      <c r="J7" s="82"/>
    </row>
    <row r="8" ht="16" customHeight="1" spans="1:1">
      <c r="A8" s="79" t="s">
        <v>461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D29" sqref="D2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90" t="s">
        <v>462</v>
      </c>
      <c r="B1" s="91"/>
      <c r="C1" s="91"/>
      <c r="D1" s="92"/>
      <c r="E1" s="92"/>
      <c r="F1" s="92"/>
      <c r="G1" s="91"/>
      <c r="H1" s="91"/>
      <c r="I1" s="92"/>
    </row>
    <row r="2" ht="41.25" customHeight="1" spans="1:9">
      <c r="A2" s="93" t="str">
        <f>"2025"&amp;"年新增资产配置表"</f>
        <v>2025年新增资产配置表</v>
      </c>
      <c r="B2" s="94"/>
      <c r="C2" s="94"/>
      <c r="D2" s="95"/>
      <c r="E2" s="95"/>
      <c r="F2" s="95"/>
      <c r="G2" s="94"/>
      <c r="H2" s="94"/>
      <c r="I2" s="95"/>
    </row>
    <row r="3" customHeight="1" spans="1:9">
      <c r="A3" s="96" t="str">
        <f>"单位名称："&amp;"昆明市东川区精神病院"</f>
        <v>单位名称：昆明市东川区精神病院</v>
      </c>
      <c r="B3" s="97"/>
      <c r="C3" s="97"/>
      <c r="D3" s="98"/>
      <c r="F3" s="95"/>
      <c r="G3" s="94"/>
      <c r="H3" s="94"/>
      <c r="I3" s="115" t="s">
        <v>1</v>
      </c>
    </row>
    <row r="4" ht="28.5" customHeight="1" spans="1:9">
      <c r="A4" s="99" t="s">
        <v>173</v>
      </c>
      <c r="B4" s="100" t="s">
        <v>174</v>
      </c>
      <c r="C4" s="101" t="s">
        <v>463</v>
      </c>
      <c r="D4" s="99" t="s">
        <v>464</v>
      </c>
      <c r="E4" s="99" t="s">
        <v>465</v>
      </c>
      <c r="F4" s="99" t="s">
        <v>466</v>
      </c>
      <c r="G4" s="100" t="s">
        <v>467</v>
      </c>
      <c r="H4" s="88"/>
      <c r="I4" s="99"/>
    </row>
    <row r="5" ht="21" customHeight="1" spans="1:9">
      <c r="A5" s="101"/>
      <c r="B5" s="102"/>
      <c r="C5" s="102"/>
      <c r="D5" s="103"/>
      <c r="E5" s="102"/>
      <c r="F5" s="102"/>
      <c r="G5" s="100" t="s">
        <v>341</v>
      </c>
      <c r="H5" s="100" t="s">
        <v>468</v>
      </c>
      <c r="I5" s="100" t="s">
        <v>469</v>
      </c>
    </row>
    <row r="6" ht="17.25" customHeight="1" spans="1:9">
      <c r="A6" s="104" t="s">
        <v>82</v>
      </c>
      <c r="B6" s="105" t="s">
        <v>83</v>
      </c>
      <c r="C6" s="104" t="s">
        <v>84</v>
      </c>
      <c r="D6" s="106" t="s">
        <v>85</v>
      </c>
      <c r="E6" s="104" t="s">
        <v>86</v>
      </c>
      <c r="F6" s="105" t="s">
        <v>87</v>
      </c>
      <c r="G6" s="107" t="s">
        <v>88</v>
      </c>
      <c r="H6" s="106" t="s">
        <v>89</v>
      </c>
      <c r="I6" s="106">
        <v>9</v>
      </c>
    </row>
    <row r="7" ht="19.5" customHeight="1" spans="1:9">
      <c r="A7" s="108"/>
      <c r="B7" s="84"/>
      <c r="C7" s="84"/>
      <c r="D7" s="82"/>
      <c r="E7" s="73"/>
      <c r="F7" s="107"/>
      <c r="G7" s="109"/>
      <c r="H7" s="110"/>
      <c r="I7" s="110"/>
    </row>
    <row r="8" ht="19.5" customHeight="1" spans="1:9">
      <c r="A8" s="111" t="s">
        <v>55</v>
      </c>
      <c r="B8" s="112"/>
      <c r="C8" s="112"/>
      <c r="D8" s="113"/>
      <c r="E8" s="114"/>
      <c r="F8" s="114"/>
      <c r="G8" s="109"/>
      <c r="H8" s="110"/>
      <c r="I8" s="110"/>
    </row>
    <row r="9" customHeight="1" spans="1:1">
      <c r="A9" s="79" t="s">
        <v>470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E31" sqref="E3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54"/>
      <c r="E1" s="54"/>
      <c r="F1" s="54"/>
      <c r="G1" s="54"/>
      <c r="K1" s="55" t="s">
        <v>471</v>
      </c>
    </row>
    <row r="2" ht="41.25" customHeight="1" spans="1:11">
      <c r="A2" s="56" t="str">
        <f>"2025"&amp;"年上级补助项目支出预算表"</f>
        <v>2025年上级补助项目支出预算表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13.5" customHeight="1" spans="1:11">
      <c r="A3" s="57" t="str">
        <f>"单位名称："&amp;"昆明市东川区精神病院"</f>
        <v>单位名称：昆明市东川区精神病院</v>
      </c>
      <c r="B3" s="58"/>
      <c r="C3" s="58"/>
      <c r="D3" s="58"/>
      <c r="E3" s="58"/>
      <c r="F3" s="58"/>
      <c r="G3" s="58"/>
      <c r="H3" s="59"/>
      <c r="I3" s="59"/>
      <c r="J3" s="59"/>
      <c r="K3" s="60" t="s">
        <v>1</v>
      </c>
    </row>
    <row r="4" ht="21.75" customHeight="1" spans="1:11">
      <c r="A4" s="61" t="s">
        <v>224</v>
      </c>
      <c r="B4" s="61" t="s">
        <v>176</v>
      </c>
      <c r="C4" s="61" t="s">
        <v>225</v>
      </c>
      <c r="D4" s="62" t="s">
        <v>177</v>
      </c>
      <c r="E4" s="62" t="s">
        <v>178</v>
      </c>
      <c r="F4" s="62" t="s">
        <v>226</v>
      </c>
      <c r="G4" s="62" t="s">
        <v>227</v>
      </c>
      <c r="H4" s="80" t="s">
        <v>55</v>
      </c>
      <c r="I4" s="63" t="s">
        <v>472</v>
      </c>
      <c r="J4" s="64"/>
      <c r="K4" s="65"/>
    </row>
    <row r="5" ht="21.75" customHeight="1" spans="1:11">
      <c r="A5" s="66"/>
      <c r="B5" s="66"/>
      <c r="C5" s="66"/>
      <c r="D5" s="67"/>
      <c r="E5" s="67"/>
      <c r="F5" s="67"/>
      <c r="G5" s="67"/>
      <c r="H5" s="81"/>
      <c r="I5" s="62" t="s">
        <v>58</v>
      </c>
      <c r="J5" s="62" t="s">
        <v>59</v>
      </c>
      <c r="K5" s="62" t="s">
        <v>60</v>
      </c>
    </row>
    <row r="6" ht="40.5" customHeight="1" spans="1:11">
      <c r="A6" s="69"/>
      <c r="B6" s="69"/>
      <c r="C6" s="69"/>
      <c r="D6" s="70"/>
      <c r="E6" s="70"/>
      <c r="F6" s="70"/>
      <c r="G6" s="70"/>
      <c r="H6" s="71"/>
      <c r="I6" s="70" t="s">
        <v>57</v>
      </c>
      <c r="J6" s="70"/>
      <c r="K6" s="70"/>
    </row>
    <row r="7" ht="15" customHeight="1" spans="1:11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88">
        <v>10</v>
      </c>
      <c r="K7" s="88">
        <v>11</v>
      </c>
    </row>
    <row r="8" ht="18.75" customHeight="1" spans="1:11">
      <c r="A8" s="82"/>
      <c r="B8" s="73"/>
      <c r="C8" s="82"/>
      <c r="D8" s="82"/>
      <c r="E8" s="82"/>
      <c r="F8" s="82"/>
      <c r="G8" s="82"/>
      <c r="H8" s="83"/>
      <c r="I8" s="89"/>
      <c r="J8" s="89"/>
      <c r="K8" s="83"/>
    </row>
    <row r="9" ht="18.75" customHeight="1" spans="1:11">
      <c r="A9" s="84"/>
      <c r="B9" s="73"/>
      <c r="C9" s="73"/>
      <c r="D9" s="73"/>
      <c r="E9" s="73"/>
      <c r="F9" s="73"/>
      <c r="G9" s="73"/>
      <c r="H9" s="75"/>
      <c r="I9" s="75"/>
      <c r="J9" s="75"/>
      <c r="K9" s="83"/>
    </row>
    <row r="10" ht="18.75" customHeight="1" spans="1:11">
      <c r="A10" s="85" t="s">
        <v>163</v>
      </c>
      <c r="B10" s="86"/>
      <c r="C10" s="86"/>
      <c r="D10" s="86"/>
      <c r="E10" s="86"/>
      <c r="F10" s="86"/>
      <c r="G10" s="87"/>
      <c r="H10" s="75"/>
      <c r="I10" s="75"/>
      <c r="J10" s="75"/>
      <c r="K10" s="83"/>
    </row>
    <row r="11" customHeight="1" spans="1:1">
      <c r="A11" s="79" t="s">
        <v>473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D28" sqref="D28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54"/>
      <c r="G1" s="55" t="s">
        <v>474</v>
      </c>
    </row>
    <row r="2" ht="41.25" customHeight="1" spans="1:7">
      <c r="A2" s="56" t="str">
        <f>"2025"&amp;"年部门项目中期规划预算表"</f>
        <v>2025年部门项目中期规划预算表</v>
      </c>
      <c r="B2" s="56"/>
      <c r="C2" s="56"/>
      <c r="D2" s="56"/>
      <c r="E2" s="56"/>
      <c r="F2" s="56"/>
      <c r="G2" s="56"/>
    </row>
    <row r="3" ht="13.5" customHeight="1" spans="1:7">
      <c r="A3" s="57" t="str">
        <f>"单位名称："&amp;"昆明市东川区精神病院"</f>
        <v>单位名称：昆明市东川区精神病院</v>
      </c>
      <c r="B3" s="58"/>
      <c r="C3" s="58"/>
      <c r="D3" s="58"/>
      <c r="E3" s="59"/>
      <c r="F3" s="59"/>
      <c r="G3" s="60" t="s">
        <v>1</v>
      </c>
    </row>
    <row r="4" ht="21.75" customHeight="1" spans="1:7">
      <c r="A4" s="61" t="s">
        <v>225</v>
      </c>
      <c r="B4" s="61" t="s">
        <v>224</v>
      </c>
      <c r="C4" s="61" t="s">
        <v>176</v>
      </c>
      <c r="D4" s="62" t="s">
        <v>475</v>
      </c>
      <c r="E4" s="63" t="s">
        <v>58</v>
      </c>
      <c r="F4" s="64"/>
      <c r="G4" s="65"/>
    </row>
    <row r="5" ht="21.75" customHeight="1" spans="1:7">
      <c r="A5" s="66"/>
      <c r="B5" s="66"/>
      <c r="C5" s="66"/>
      <c r="D5" s="67"/>
      <c r="E5" s="68" t="str">
        <f>"2025"&amp;"年"</f>
        <v>2025年</v>
      </c>
      <c r="F5" s="62" t="str">
        <f>("2025"+1)&amp;"年"</f>
        <v>2026年</v>
      </c>
      <c r="G5" s="62" t="str">
        <f>("2025"+2)&amp;"年"</f>
        <v>2027年</v>
      </c>
    </row>
    <row r="6" ht="40.5" customHeight="1" spans="1:7">
      <c r="A6" s="69"/>
      <c r="B6" s="69"/>
      <c r="C6" s="69"/>
      <c r="D6" s="70"/>
      <c r="E6" s="71"/>
      <c r="F6" s="70" t="s">
        <v>57</v>
      </c>
      <c r="G6" s="70"/>
    </row>
    <row r="7" ht="15" customHeight="1" spans="1:7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</row>
    <row r="8" ht="17.25" customHeight="1" spans="1:7">
      <c r="A8" s="73"/>
      <c r="B8" s="74"/>
      <c r="C8" s="74"/>
      <c r="D8" s="73"/>
      <c r="E8" s="75"/>
      <c r="F8" s="75"/>
      <c r="G8" s="75"/>
    </row>
    <row r="9" ht="18.75" customHeight="1" spans="1:7">
      <c r="A9" s="73"/>
      <c r="B9" s="73"/>
      <c r="C9" s="73"/>
      <c r="D9" s="73"/>
      <c r="E9" s="75"/>
      <c r="F9" s="75"/>
      <c r="G9" s="75"/>
    </row>
    <row r="10" ht="18.75" customHeight="1" spans="1:7">
      <c r="A10" s="76" t="s">
        <v>55</v>
      </c>
      <c r="B10" s="77" t="s">
        <v>476</v>
      </c>
      <c r="C10" s="77"/>
      <c r="D10" s="78"/>
      <c r="E10" s="75"/>
      <c r="F10" s="75"/>
      <c r="G10" s="75"/>
    </row>
    <row r="11" customHeight="1" spans="1:1">
      <c r="A11" s="79" t="s">
        <v>477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view="pageBreakPreview" zoomScaleNormal="100" workbookViewId="0">
      <selection activeCell="M15" sqref="M15"/>
    </sheetView>
  </sheetViews>
  <sheetFormatPr defaultColWidth="8.86666666666667" defaultRowHeight="13.5"/>
  <cols>
    <col min="1" max="1" width="15.125" style="1" customWidth="1"/>
    <col min="2" max="2" width="25.9" style="1" customWidth="1"/>
    <col min="3" max="3" width="15.25" style="1" customWidth="1"/>
    <col min="4" max="4" width="14.375" style="1" customWidth="1"/>
    <col min="5" max="5" width="15.8666666666667" style="1" customWidth="1"/>
    <col min="6" max="6" width="9.125" style="1" customWidth="1"/>
    <col min="7" max="7" width="9" style="1" customWidth="1"/>
    <col min="8" max="8" width="15.5" style="1" customWidth="1"/>
    <col min="9" max="9" width="16.125" style="1" customWidth="1"/>
    <col min="10" max="10" width="33.25" style="1" customWidth="1"/>
    <col min="11" max="16384" width="8.86666666666667" style="1"/>
  </cols>
  <sheetData>
    <row r="1" s="1" customFormat="1" spans="10:10">
      <c r="J1" s="49" t="s">
        <v>478</v>
      </c>
    </row>
    <row r="2" s="1" customFormat="1" ht="35" customHeight="1" spans="1:10">
      <c r="A2" s="5" t="s">
        <v>479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.25" customHeight="1" spans="1:10">
      <c r="A3" s="6" t="s">
        <v>480</v>
      </c>
      <c r="B3" s="6"/>
      <c r="C3" s="7"/>
      <c r="D3" s="8"/>
      <c r="E3" s="8"/>
      <c r="F3" s="8"/>
      <c r="G3" s="8"/>
      <c r="H3" s="8"/>
      <c r="I3" s="8"/>
      <c r="J3" s="257" t="s">
        <v>1</v>
      </c>
    </row>
    <row r="4" s="2" customFormat="1" ht="30" customHeight="1" spans="1:10">
      <c r="A4" s="9" t="s">
        <v>481</v>
      </c>
      <c r="B4" s="10">
        <v>131007</v>
      </c>
      <c r="C4" s="11"/>
      <c r="D4" s="11"/>
      <c r="E4" s="12"/>
      <c r="F4" s="13" t="s">
        <v>482</v>
      </c>
      <c r="G4" s="12"/>
      <c r="H4" s="14" t="s">
        <v>70</v>
      </c>
      <c r="I4" s="11"/>
      <c r="J4" s="12"/>
    </row>
    <row r="5" s="1" customFormat="1" ht="32.1" customHeight="1" spans="1:10">
      <c r="A5" s="15" t="s">
        <v>483</v>
      </c>
      <c r="B5" s="15"/>
      <c r="C5" s="15"/>
      <c r="D5" s="15"/>
      <c r="E5" s="15"/>
      <c r="F5" s="15"/>
      <c r="G5" s="15"/>
      <c r="H5" s="15"/>
      <c r="I5" s="15"/>
      <c r="J5" s="15" t="s">
        <v>484</v>
      </c>
    </row>
    <row r="6" s="1" customFormat="1" ht="48" customHeight="1" spans="1:10">
      <c r="A6" s="15" t="s">
        <v>485</v>
      </c>
      <c r="B6" s="16" t="s">
        <v>486</v>
      </c>
      <c r="C6" s="17" t="s">
        <v>487</v>
      </c>
      <c r="D6" s="17"/>
      <c r="E6" s="17"/>
      <c r="F6" s="17"/>
      <c r="G6" s="17"/>
      <c r="H6" s="17"/>
      <c r="I6" s="17"/>
      <c r="J6" s="51" t="s">
        <v>488</v>
      </c>
    </row>
    <row r="7" s="1" customFormat="1" ht="113" customHeight="1" spans="1:10">
      <c r="A7" s="15"/>
      <c r="B7" s="18" t="s">
        <v>489</v>
      </c>
      <c r="C7" s="17" t="s">
        <v>490</v>
      </c>
      <c r="D7" s="17"/>
      <c r="E7" s="17"/>
      <c r="F7" s="17"/>
      <c r="G7" s="17"/>
      <c r="H7" s="17"/>
      <c r="I7" s="17"/>
      <c r="J7" s="51" t="s">
        <v>491</v>
      </c>
    </row>
    <row r="8" s="1" customFormat="1" ht="76" customHeight="1" spans="1:10">
      <c r="A8" s="16" t="s">
        <v>492</v>
      </c>
      <c r="B8" s="19" t="s">
        <v>493</v>
      </c>
      <c r="C8" s="17" t="s">
        <v>494</v>
      </c>
      <c r="D8" s="17"/>
      <c r="E8" s="17"/>
      <c r="F8" s="17"/>
      <c r="G8" s="17"/>
      <c r="H8" s="17"/>
      <c r="I8" s="17"/>
      <c r="J8" s="52" t="s">
        <v>495</v>
      </c>
    </row>
    <row r="9" s="1" customFormat="1" ht="24" customHeight="1" spans="1:10">
      <c r="A9" s="20" t="s">
        <v>496</v>
      </c>
      <c r="B9" s="20"/>
      <c r="C9" s="20"/>
      <c r="D9" s="20"/>
      <c r="E9" s="20"/>
      <c r="F9" s="20"/>
      <c r="G9" s="20"/>
      <c r="H9" s="20"/>
      <c r="I9" s="20"/>
      <c r="J9" s="20"/>
    </row>
    <row r="10" s="1" customFormat="1" ht="32.1" customHeight="1" spans="1:10">
      <c r="A10" s="21" t="s">
        <v>497</v>
      </c>
      <c r="B10" s="22"/>
      <c r="C10" s="23" t="s">
        <v>498</v>
      </c>
      <c r="D10" s="24"/>
      <c r="E10" s="24"/>
      <c r="F10" s="24"/>
      <c r="G10" s="25"/>
      <c r="H10" s="15" t="s">
        <v>499</v>
      </c>
      <c r="I10" s="15"/>
      <c r="J10" s="15"/>
    </row>
    <row r="11" s="1" customFormat="1" ht="23" customHeight="1" spans="1:10">
      <c r="A11" s="26"/>
      <c r="B11" s="27"/>
      <c r="C11" s="28"/>
      <c r="D11" s="29"/>
      <c r="E11" s="29"/>
      <c r="F11" s="29"/>
      <c r="G11" s="30"/>
      <c r="H11" s="16" t="s">
        <v>500</v>
      </c>
      <c r="I11" s="16" t="s">
        <v>501</v>
      </c>
      <c r="J11" s="16" t="s">
        <v>502</v>
      </c>
    </row>
    <row r="12" s="1" customFormat="1" ht="48" customHeight="1" spans="1:10">
      <c r="A12" s="31" t="s">
        <v>503</v>
      </c>
      <c r="B12" s="32"/>
      <c r="C12" s="33" t="s">
        <v>494</v>
      </c>
      <c r="D12" s="34"/>
      <c r="E12" s="34"/>
      <c r="F12" s="34"/>
      <c r="G12" s="35"/>
      <c r="H12" s="36">
        <v>2809548.4</v>
      </c>
      <c r="I12" s="36">
        <v>2809548.4</v>
      </c>
      <c r="J12" s="53"/>
    </row>
    <row r="13" s="1" customFormat="1" ht="48" customHeight="1" spans="1:10">
      <c r="A13" s="31" t="s">
        <v>503</v>
      </c>
      <c r="B13" s="32"/>
      <c r="C13" s="33" t="s">
        <v>494</v>
      </c>
      <c r="D13" s="34"/>
      <c r="E13" s="34"/>
      <c r="F13" s="34" t="s">
        <v>204</v>
      </c>
      <c r="G13" s="35"/>
      <c r="H13" s="36">
        <v>1102654</v>
      </c>
      <c r="I13" s="36">
        <v>1102654</v>
      </c>
      <c r="J13" s="53"/>
    </row>
    <row r="14" s="1" customFormat="1" ht="48" customHeight="1" spans="1:10">
      <c r="A14" s="31" t="s">
        <v>503</v>
      </c>
      <c r="B14" s="32"/>
      <c r="C14" s="33" t="s">
        <v>494</v>
      </c>
      <c r="D14" s="34"/>
      <c r="E14" s="34"/>
      <c r="F14" s="34" t="s">
        <v>124</v>
      </c>
      <c r="G14" s="35"/>
      <c r="H14" s="37">
        <v>332878</v>
      </c>
      <c r="I14" s="37">
        <v>332878</v>
      </c>
      <c r="J14" s="53"/>
    </row>
    <row r="15" s="1" customFormat="1" ht="48" customHeight="1" spans="1:10">
      <c r="A15" s="31" t="s">
        <v>503</v>
      </c>
      <c r="B15" s="32"/>
      <c r="C15" s="33" t="s">
        <v>494</v>
      </c>
      <c r="D15" s="34"/>
      <c r="E15" s="34"/>
      <c r="F15" s="34" t="s">
        <v>218</v>
      </c>
      <c r="G15" s="35"/>
      <c r="H15" s="36">
        <v>345600</v>
      </c>
      <c r="I15" s="36">
        <v>345600</v>
      </c>
      <c r="J15" s="53"/>
    </row>
    <row r="16" s="1" customFormat="1" ht="48" customHeight="1" spans="1:10">
      <c r="A16" s="38" t="s">
        <v>504</v>
      </c>
      <c r="B16" s="39"/>
      <c r="C16" s="33" t="s">
        <v>505</v>
      </c>
      <c r="D16" s="34"/>
      <c r="E16" s="34"/>
      <c r="F16" s="34" t="s">
        <v>232</v>
      </c>
      <c r="G16" s="35"/>
      <c r="H16" s="36">
        <v>47003907</v>
      </c>
      <c r="I16" s="36"/>
      <c r="J16" s="36">
        <v>47003907</v>
      </c>
    </row>
    <row r="17" s="1" customFormat="1" ht="27" customHeight="1" spans="1:10">
      <c r="A17" s="40" t="s">
        <v>506</v>
      </c>
      <c r="B17" s="40"/>
      <c r="C17" s="40"/>
      <c r="D17" s="40"/>
      <c r="E17" s="40"/>
      <c r="F17" s="40"/>
      <c r="G17" s="40"/>
      <c r="H17" s="40"/>
      <c r="I17" s="40"/>
      <c r="J17" s="40"/>
    </row>
    <row r="18" s="1" customFormat="1" ht="32.1" customHeight="1" spans="1:10">
      <c r="A18" s="41" t="s">
        <v>507</v>
      </c>
      <c r="B18" s="41"/>
      <c r="C18" s="41"/>
      <c r="D18" s="41"/>
      <c r="E18" s="41"/>
      <c r="F18" s="41"/>
      <c r="G18" s="41"/>
      <c r="H18" s="42" t="s">
        <v>508</v>
      </c>
      <c r="I18" s="43" t="s">
        <v>287</v>
      </c>
      <c r="J18" s="42" t="s">
        <v>509</v>
      </c>
    </row>
    <row r="19" s="3" customFormat="1" ht="32.1" customHeight="1" spans="1:10">
      <c r="A19" s="43" t="s">
        <v>280</v>
      </c>
      <c r="B19" s="43" t="s">
        <v>510</v>
      </c>
      <c r="C19" s="42" t="s">
        <v>282</v>
      </c>
      <c r="D19" s="42" t="s">
        <v>283</v>
      </c>
      <c r="E19" s="42" t="s">
        <v>284</v>
      </c>
      <c r="F19" s="44" t="s">
        <v>285</v>
      </c>
      <c r="G19" s="44" t="s">
        <v>286</v>
      </c>
      <c r="H19" s="42"/>
      <c r="I19" s="43"/>
      <c r="J19" s="42"/>
    </row>
    <row r="20" s="3" customFormat="1" ht="32.1" customHeight="1" spans="1:10">
      <c r="A20" s="45" t="s">
        <v>289</v>
      </c>
      <c r="B20" s="45" t="s">
        <v>290</v>
      </c>
      <c r="C20" s="46" t="s">
        <v>511</v>
      </c>
      <c r="D20" s="46" t="s">
        <v>302</v>
      </c>
      <c r="E20" s="46" t="s">
        <v>512</v>
      </c>
      <c r="F20" s="47" t="s">
        <v>513</v>
      </c>
      <c r="G20" s="48" t="s">
        <v>295</v>
      </c>
      <c r="H20" s="46" t="s">
        <v>514</v>
      </c>
      <c r="I20" s="46" t="s">
        <v>515</v>
      </c>
      <c r="J20" s="46" t="s">
        <v>516</v>
      </c>
    </row>
    <row r="21" s="3" customFormat="1" ht="32.1" customHeight="1" spans="1:10">
      <c r="A21" s="45" t="s">
        <v>289</v>
      </c>
      <c r="B21" s="45" t="s">
        <v>290</v>
      </c>
      <c r="C21" s="46" t="s">
        <v>291</v>
      </c>
      <c r="D21" s="46" t="s">
        <v>292</v>
      </c>
      <c r="E21" s="46" t="s">
        <v>293</v>
      </c>
      <c r="F21" s="48" t="s">
        <v>294</v>
      </c>
      <c r="G21" s="48" t="s">
        <v>295</v>
      </c>
      <c r="H21" s="46" t="s">
        <v>514</v>
      </c>
      <c r="I21" s="46" t="s">
        <v>517</v>
      </c>
      <c r="J21" s="46" t="s">
        <v>518</v>
      </c>
    </row>
    <row r="22" s="3" customFormat="1" ht="32.1" customHeight="1" spans="1:10">
      <c r="A22" s="45" t="s">
        <v>289</v>
      </c>
      <c r="B22" s="45" t="s">
        <v>297</v>
      </c>
      <c r="C22" s="46" t="s">
        <v>298</v>
      </c>
      <c r="D22" s="46" t="s">
        <v>292</v>
      </c>
      <c r="E22" s="46" t="s">
        <v>299</v>
      </c>
      <c r="F22" s="48" t="s">
        <v>294</v>
      </c>
      <c r="G22" s="48" t="s">
        <v>295</v>
      </c>
      <c r="H22" s="46" t="s">
        <v>514</v>
      </c>
      <c r="I22" s="46" t="s">
        <v>300</v>
      </c>
      <c r="J22" s="46" t="s">
        <v>519</v>
      </c>
    </row>
    <row r="23" s="3" customFormat="1" ht="32.1" customHeight="1" spans="1:10">
      <c r="A23" s="45" t="s">
        <v>315</v>
      </c>
      <c r="B23" s="45" t="s">
        <v>520</v>
      </c>
      <c r="C23" s="46" t="s">
        <v>521</v>
      </c>
      <c r="D23" s="46" t="s">
        <v>302</v>
      </c>
      <c r="E23" s="46" t="s">
        <v>522</v>
      </c>
      <c r="F23" s="48"/>
      <c r="G23" s="48" t="s">
        <v>304</v>
      </c>
      <c r="H23" s="46" t="s">
        <v>514</v>
      </c>
      <c r="I23" s="46" t="s">
        <v>523</v>
      </c>
      <c r="J23" s="46" t="s">
        <v>524</v>
      </c>
    </row>
    <row r="24" s="3" customFormat="1" ht="32.1" customHeight="1" spans="1:10">
      <c r="A24" s="45" t="s">
        <v>327</v>
      </c>
      <c r="B24" s="45" t="s">
        <v>525</v>
      </c>
      <c r="C24" s="46" t="s">
        <v>526</v>
      </c>
      <c r="D24" s="46" t="s">
        <v>292</v>
      </c>
      <c r="E24" s="46" t="s">
        <v>527</v>
      </c>
      <c r="F24" s="48" t="s">
        <v>294</v>
      </c>
      <c r="G24" s="48" t="s">
        <v>295</v>
      </c>
      <c r="H24" s="46" t="s">
        <v>514</v>
      </c>
      <c r="I24" s="46" t="s">
        <v>528</v>
      </c>
      <c r="J24" s="46" t="s">
        <v>519</v>
      </c>
    </row>
    <row r="25" s="4" customFormat="1" ht="32.1" customHeight="1" spans="1:10">
      <c r="A25" s="46" t="s">
        <v>327</v>
      </c>
      <c r="B25" s="47" t="s">
        <v>525</v>
      </c>
      <c r="C25" s="47" t="s">
        <v>529</v>
      </c>
      <c r="D25" s="47" t="s">
        <v>292</v>
      </c>
      <c r="E25" s="47" t="s">
        <v>527</v>
      </c>
      <c r="F25" s="48" t="s">
        <v>294</v>
      </c>
      <c r="G25" s="48" t="s">
        <v>295</v>
      </c>
      <c r="H25" s="46" t="s">
        <v>514</v>
      </c>
      <c r="I25" s="48" t="s">
        <v>530</v>
      </c>
      <c r="J25" s="46" t="s">
        <v>519</v>
      </c>
    </row>
  </sheetData>
  <mergeCells count="29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B12"/>
    <mergeCell ref="C12:G12"/>
    <mergeCell ref="A13:B13"/>
    <mergeCell ref="C13:G13"/>
    <mergeCell ref="A14:B14"/>
    <mergeCell ref="C14:G14"/>
    <mergeCell ref="A15:B15"/>
    <mergeCell ref="C15:G15"/>
    <mergeCell ref="A16:B16"/>
    <mergeCell ref="C16:G16"/>
    <mergeCell ref="A17:J17"/>
    <mergeCell ref="A18:G18"/>
    <mergeCell ref="A6:A7"/>
    <mergeCell ref="H18:H19"/>
    <mergeCell ref="I18:I19"/>
    <mergeCell ref="J18:J19"/>
    <mergeCell ref="A10:B11"/>
    <mergeCell ref="C10:G11"/>
  </mergeCells>
  <pageMargins left="0.75" right="1.062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李雅蓉</cp:lastModifiedBy>
  <dcterms:created xsi:type="dcterms:W3CDTF">2025-02-21T00:57:00Z</dcterms:created>
  <dcterms:modified xsi:type="dcterms:W3CDTF">2025-05-06T06:07:42Z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B27FE8E118D749B3BCE4DFB8C1275DBD_12</vt:lpwstr>
  </property>
  <property fmtid="{D5CDD505-2E9C-101B-9397-08002B2CF9AE}" pid="3" name="KSOProductBuildVer">
    <vt:lpwstr>2052-12.1.0.15336</vt:lpwstr>
  </property>
</Properties>
</file>