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3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13" sheetId="19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上级补助项目支出预算表11!$A:$A,上级补助项目支出预算表11!$1:$1</definedName>
    <definedName name="_xlnm.Print_Titles" localSheetId="16">部门项目中期规划预算表12!$A:$A,部门项目中期规划预算表12!$1:$1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<sst xmlns="http://schemas.openxmlformats.org/spreadsheetml/2006/main" count="1378" uniqueCount="527">
  <si>
    <t>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</si>
  <si>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</si>
  <si>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</si>
  <si>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</si>
  <si>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</si>
  <si>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</si>
  <si>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</si>
  <si>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</si>
  <si>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</si>
  <si>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</si>
  <si>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</si>
  <si>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</si>
  <si>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</si>
  <si>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</si>
  <si>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</si>
  <si>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</si>
  <si>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</si>
  <si>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</si>
  <si>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</si>
  <si>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</si>
  <si>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</si>
  <si>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</si>
  <si>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</si>
  <si>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</si>
  <si>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</si>
  <si>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</si>
  <si>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</si>
  <si>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</si>
  <si>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</si>
  <si>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</si>
  <si>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</si>
  <si>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</si>
  <si>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</si>
  <si>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</si>
  <si>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</si>
  <si>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</si>
  <si>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</si>
  <si>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</si>
  <si>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</si>
  <si>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</si>
  <si>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</si>
  <si>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</si>
  <si>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</si>
  <si>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</si>
  <si>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</si>
  <si>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</si>
  <si>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</si>
  <si>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</si>
  <si>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</si>
  <si>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</si>
  <si>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</si>
  <si>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</si>
  <si>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</si>
  <si>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</si>
  <si>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</si>
  <si>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</si>
  <si>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</si>
  <si>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</si>
  <si>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</si>
  <si>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</si>
  <si>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</si>
  <si>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</si>
  <si>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</si>
  <si>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</si>
  <si>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</si>
  <si>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</si>
  <si>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</si>
  <si>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</si>
  <si>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</si>
  <si>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131018</t>
  </si>
  <si>
    <t>昆明市东川区舍块乡卫生院</t>
  </si>
  <si>
    <t>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</si>
  <si>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</si>
  <si>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</si>
  <si>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</si>
  <si>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</si>
  <si>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</si>
  <si>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</si>
  <si>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</si>
  <si>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</si>
  <si>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</si>
  <si>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</si>
  <si>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</si>
  <si>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</si>
  <si>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</si>
  <si>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</si>
  <si>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</si>
  <si>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</si>
  <si>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</si>
  <si>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</si>
  <si>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</si>
  <si>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</si>
  <si>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</si>
  <si>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</si>
  <si>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</si>
  <si>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</si>
  <si>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</si>
  <si>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</si>
  <si>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</si>
  <si>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</si>
  <si>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</si>
  <si>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</si>
  <si>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</si>
  <si>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</si>
  <si>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</si>
  <si>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</si>
  <si>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</si>
  <si>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</si>
  <si>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</si>
  <si>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</si>
  <si>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</si>
  <si>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</si>
  <si>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</si>
  <si>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</si>
  <si>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</si>
  <si>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</si>
  <si>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</si>
  <si>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</si>
  <si>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</si>
  <si>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</si>
  <si>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</si>
  <si>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</si>
  <si>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</si>
  <si>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</si>
  <si>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</si>
  <si>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</si>
  <si>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22999</t>
  </si>
  <si>
    <t>2299999</t>
  </si>
  <si>
    <t>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</si>
  <si>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</si>
  <si>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</si>
  <si>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</si>
  <si>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</si>
  <si>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</si>
  <si>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</si>
  <si>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</si>
  <si>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</si>
  <si>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</si>
  <si>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</si>
  <si>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</si>
  <si>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</si>
  <si>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</si>
  <si>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</si>
  <si>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</si>
  <si>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</si>
  <si>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</si>
  <si>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</si>
  <si>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</si>
  <si>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</si>
  <si>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</si>
  <si>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</si>
  <si>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</si>
  <si>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</si>
  <si>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</si>
  <si>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</si>
  <si>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</si>
  <si>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</si>
  <si>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</si>
  <si>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</si>
  <si>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</si>
  <si>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</si>
  <si>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</si>
  <si>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</si>
  <si>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部门预算支出功能分类科目</t>
  </si>
  <si>
    <t>人员经费</t>
  </si>
  <si>
    <t>公用经费</t>
  </si>
  <si>
    <t>合  计</t>
  </si>
  <si>
    <t>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</si>
  <si>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</si>
  <si>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</si>
  <si>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</si>
  <si>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</si>
  <si>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</si>
  <si>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</si>
  <si>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</si>
  <si>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</si>
  <si>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</si>
  <si>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</si>
  <si>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</si>
  <si>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</si>
  <si>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</si>
  <si>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</si>
  <si>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</si>
  <si>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</si>
  <si>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</si>
  <si>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</si>
  <si>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</si>
  <si>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</si>
  <si>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</si>
  <si>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</si>
  <si>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</si>
  <si>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</si>
  <si>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</si>
  <si>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</si>
  <si>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昆明市东川区卫生健康局</t>
  </si>
  <si>
    <t>530113210000000002970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</si>
  <si>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</si>
  <si>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</si>
  <si>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</si>
  <si>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</si>
  <si>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</si>
  <si>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</si>
  <si>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</si>
  <si>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</si>
  <si>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</si>
  <si>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530113210000000002971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</si>
  <si>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</si>
  <si>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</si>
  <si>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</si>
  <si>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</si>
  <si>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</si>
  <si>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</si>
  <si>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</si>
  <si>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</si>
  <si>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</si>
  <si>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530113210000000002972</t>
  </si>
  <si>
    <t>30113</t>
  </si>
  <si>
    <t>530113210000000002978</t>
  </si>
  <si>
    <t>30217</t>
  </si>
  <si>
    <t>530113210000000002981</t>
  </si>
  <si>
    <t>工会经费</t>
  </si>
  <si>
    <t>30228</t>
  </si>
  <si>
    <t>530113210000000005472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</si>
  <si>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</si>
  <si>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</si>
  <si>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</si>
  <si>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</si>
  <si>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</si>
  <si>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</si>
  <si>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</si>
  <si>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</si>
  <si>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</si>
  <si>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</si>
  <si>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</si>
  <si>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</si>
  <si>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</si>
  <si>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</si>
  <si>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</si>
  <si>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</si>
  <si>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</si>
  <si>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</si>
  <si>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</si>
  <si>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530113221100000319107</t>
  </si>
  <si>
    <t>离退休生活补助</t>
  </si>
  <si>
    <t>30305</t>
  </si>
  <si>
    <t>生活补助</t>
  </si>
  <si>
    <t>530113231100001517797</t>
  </si>
  <si>
    <t>事业人员绩效奖励</t>
  </si>
  <si>
    <t>530113251100003707068</t>
  </si>
  <si>
    <t>离退休公用经费</t>
  </si>
  <si>
    <t>30299</t>
  </si>
  <si>
    <t>其他商品和服务支出</t>
  </si>
  <si>
    <t>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</si>
  <si>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</si>
  <si>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</si>
  <si>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</si>
  <si>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</si>
  <si>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</si>
  <si>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</si>
  <si>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</si>
  <si>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530113251100003707291</t>
  </si>
  <si>
    <t>医疗业务预算资金</t>
  </si>
  <si>
    <t>30202</t>
  </si>
  <si>
    <t>印刷费</t>
  </si>
  <si>
    <t>30204</t>
  </si>
  <si>
    <t>手续费</t>
  </si>
  <si>
    <t>30214</t>
  </si>
  <si>
    <t>租赁费</t>
  </si>
  <si>
    <t>30218</t>
  </si>
  <si>
    <t>专用材料费</t>
  </si>
  <si>
    <t>30226</t>
  </si>
  <si>
    <t>劳务费</t>
  </si>
  <si>
    <t>30231</t>
  </si>
  <si>
    <t>公务用车运行维护费</t>
  </si>
  <si>
    <t>30239</t>
  </si>
  <si>
    <t>其他交通费用</t>
  </si>
  <si>
    <t>30240</t>
  </si>
  <si>
    <t>税金及附加费用</t>
  </si>
  <si>
    <t>31002</t>
  </si>
  <si>
    <t>办公设备购置</t>
  </si>
  <si>
    <t>31003</t>
  </si>
  <si>
    <t>专用设备购置</t>
  </si>
  <si>
    <t>31007</t>
  </si>
  <si>
    <t>信息网络及软件购置更新</t>
  </si>
  <si>
    <t>530113251100003711198</t>
  </si>
  <si>
    <t>单位资金收支专户利息资金</t>
  </si>
  <si>
    <t>39999</t>
  </si>
  <si>
    <t>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</si>
  <si>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</si>
  <si>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</si>
  <si>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</si>
  <si>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</si>
  <si>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</si>
  <si>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</si>
  <si>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</si>
  <si>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</si>
  <si>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</si>
  <si>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为满足日常工作开展，2025年预计购入办公设备、用品及医疗设备。</t>
  </si>
  <si>
    <t>产出指标</t>
  </si>
  <si>
    <t>数量指标</t>
  </si>
  <si>
    <t>医疗业务支出</t>
  </si>
  <si>
    <t>&lt;=</t>
  </si>
  <si>
    <t>17464900</t>
  </si>
  <si>
    <t>元</t>
  </si>
  <si>
    <t>定量指标</t>
  </si>
  <si>
    <t>保障医疗业务健康有序发展</t>
  </si>
  <si>
    <t>质量指标</t>
  </si>
  <si>
    <t>资金使用率</t>
  </si>
  <si>
    <t>&gt;=</t>
  </si>
  <si>
    <t>95</t>
  </si>
  <si>
    <t>%</t>
  </si>
  <si>
    <t>定性指标</t>
  </si>
  <si>
    <t>时效指标</t>
  </si>
  <si>
    <t>资金使用时限</t>
  </si>
  <si>
    <t>=</t>
  </si>
  <si>
    <t>1.00</t>
  </si>
  <si>
    <t>年</t>
  </si>
  <si>
    <t>成本指标</t>
  </si>
  <si>
    <t>经济成本指标</t>
  </si>
  <si>
    <t>效益指标</t>
  </si>
  <si>
    <t>社会效益</t>
  </si>
  <si>
    <t>医疗服务能力</t>
  </si>
  <si>
    <t>70</t>
  </si>
  <si>
    <t>可持续影响</t>
  </si>
  <si>
    <t>可持续发展</t>
  </si>
  <si>
    <t>&gt;</t>
  </si>
  <si>
    <t>医疗事业健康可持续发展</t>
  </si>
  <si>
    <t>满意度指标</t>
  </si>
  <si>
    <t>服务对象满意度</t>
  </si>
  <si>
    <t>80</t>
  </si>
  <si>
    <t>服务对象满意度不断提高</t>
  </si>
  <si>
    <t>做好利息收入预算，按时上缴利息及非税收入</t>
  </si>
  <si>
    <t>利息收入</t>
  </si>
  <si>
    <t>1200</t>
  </si>
  <si>
    <t>利息收入情况</t>
  </si>
  <si>
    <t>非税收入上缴率</t>
  </si>
  <si>
    <t>100</t>
  </si>
  <si>
    <t>利息上缴情况</t>
  </si>
  <si>
    <t>非税收入上缴时限</t>
  </si>
  <si>
    <t>季度</t>
  </si>
  <si>
    <t>经济效益</t>
  </si>
  <si>
    <t>全口预算覆盖执行情况</t>
  </si>
  <si>
    <t>逐年上升</t>
  </si>
  <si>
    <t>全口径实行情况</t>
  </si>
  <si>
    <t>满意度</t>
  </si>
  <si>
    <t>90</t>
  </si>
  <si>
    <t>06表</t>
  </si>
  <si>
    <t>政府性基金预算支出预算表</t>
  </si>
  <si>
    <t>单位名称：昆明市发展和改革委员会</t>
  </si>
  <si>
    <t>政府性基金预算支出</t>
  </si>
  <si>
    <t>备注：昆明市东川区舍块乡卫生院2025年度无部门政府性基金预算支出情况，此表无数据。</t>
  </si>
  <si>
    <t>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</si>
  <si>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</si>
  <si>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</si>
  <si>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</si>
  <si>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</si>
  <si>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</si>
  <si>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</si>
  <si>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</si>
  <si>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</si>
  <si>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</si>
  <si>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</si>
  <si>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采购打印机</t>
  </si>
  <si>
    <t>A4黑白打印机</t>
  </si>
  <si>
    <t>台</t>
  </si>
  <si>
    <t>采购办公椅</t>
  </si>
  <si>
    <t>办公椅</t>
  </si>
  <si>
    <t>把</t>
  </si>
  <si>
    <t>采购办公桌</t>
  </si>
  <si>
    <t>办公桌</t>
  </si>
  <si>
    <t>套</t>
  </si>
  <si>
    <t>采购便携式计算机</t>
  </si>
  <si>
    <t>便携式计算机</t>
  </si>
  <si>
    <t>采购茶几</t>
  </si>
  <si>
    <t>茶几</t>
  </si>
  <si>
    <t>个</t>
  </si>
  <si>
    <t>采购茶水柜</t>
  </si>
  <si>
    <t>茶水柜</t>
  </si>
  <si>
    <t>车辆加油</t>
  </si>
  <si>
    <t>车辆加油、添加燃料服务</t>
  </si>
  <si>
    <t>车辆维修及保养费</t>
  </si>
  <si>
    <t>车辆维修和保养服务</t>
  </si>
  <si>
    <t>复印机</t>
  </si>
  <si>
    <t>采购复印纸</t>
  </si>
  <si>
    <t>复印纸</t>
  </si>
  <si>
    <t>件</t>
  </si>
  <si>
    <t>采购会议椅</t>
  </si>
  <si>
    <t>会议椅</t>
  </si>
  <si>
    <t>采购会议桌</t>
  </si>
  <si>
    <t>会议桌</t>
  </si>
  <si>
    <t>张</t>
  </si>
  <si>
    <t>车辆保险</t>
  </si>
  <si>
    <t>机动车保险服务</t>
  </si>
  <si>
    <t>采购电话机</t>
  </si>
  <si>
    <t>普通电话机</t>
  </si>
  <si>
    <t>部</t>
  </si>
  <si>
    <t>采购沙发</t>
  </si>
  <si>
    <t>三人沙发</t>
  </si>
  <si>
    <t>采购碎纸机</t>
  </si>
  <si>
    <t>碎纸机</t>
  </si>
  <si>
    <t>采购台式电脑</t>
  </si>
  <si>
    <t>台式计算机</t>
  </si>
  <si>
    <t>采购文件柜</t>
  </si>
  <si>
    <t>文件柜</t>
  </si>
  <si>
    <t>组</t>
  </si>
  <si>
    <t>备注：当面向中小企业预留资金大于合计时，面向中小企业预留资金为三年预计数。</t>
  </si>
  <si>
    <t>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</si>
  <si>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</si>
  <si>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</si>
  <si>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</si>
  <si>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</si>
  <si>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</si>
  <si>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</si>
  <si>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备注：昆明市东川区舍块乡卫生院2025年度无部门政府购买服务预算支出情况，此表无数据。</t>
  </si>
  <si>
    <t>09-1表</t>
  </si>
  <si>
    <t>单位名称（项目）</t>
  </si>
  <si>
    <t>地区</t>
  </si>
  <si>
    <t>备注：昆明市东川区舍块乡卫生院2025年度无对下转移支付预算表支出情况，此表无数据。</t>
  </si>
  <si>
    <t>09-2表</t>
  </si>
  <si>
    <t>备注：昆明市东川区舍块乡卫生院2025年度无对下转移支付绩效目标表支出情况，此表无数据。</t>
  </si>
  <si>
    <t xml:space="preserve">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</si>
  <si>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</si>
  <si>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</si>
  <si>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</si>
  <si>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</si>
  <si>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</si>
  <si>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</si>
  <si>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</si>
  <si>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备注：昆明市东川区舍块乡卫生院2025年度无新增资产配置支出情况，此表无数据。</t>
  </si>
  <si>
    <t>11表</t>
  </si>
  <si>
    <t>上级补助</t>
  </si>
  <si>
    <t>备注：昆明市东川区舍块乡卫生院2025年度无上级补助项目支出预算支出情况，此表无数据。</t>
  </si>
  <si>
    <t>12表</t>
  </si>
  <si>
    <t>项目级次</t>
  </si>
  <si>
    <t/>
  </si>
  <si>
    <t>备注：昆明市东川区舍块乡卫生院2025年度无部门项目中期规划预算支出情况，此表无数据。</t>
  </si>
  <si>
    <t>13表</t>
  </si>
  <si>
    <t>2025年部门整体支出绩效目标表</t>
  </si>
  <si>
    <t>单位名称：昆明市东川区舍块乡卫生院</t>
  </si>
  <si>
    <t>部门编码</t>
  </si>
  <si>
    <t>部门名称</t>
  </si>
  <si>
    <t>内容</t>
  </si>
  <si>
    <t>说明</t>
  </si>
  <si>
    <t>部门总体目标</t>
  </si>
  <si>
    <t>部门职责</t>
  </si>
  <si>
    <t>本单位现设有院办公室、公卫科（防保及妇幼），临床综合科室，中医科、口腔科。为贯彻执行党的卫生工作方式政策和国家卫生法律法规，以公共卫生服务为主，面向基层农村居民提供综合性医疗卫生服务，受上级卫生行政部门委托承担辖区内预防保健基本医疗服务、健康教育、计划生育技术等工作。负责本乡的卫生知识及法律法规的贯彻落实，按规定及时上报社会公共卫生事件，并依据上级部门的要求组织实施处置，负责本乡辖区内的卫生信息统计、分析、上报：负责本乡镇辖区内乡村医生的业务培训及指导，负责上级行政部门下达的工作，为全区实现脱贫攻坚，提供健康扶贫防务。乡卫生院是农村公共卫生工作的枢纽，在农村承担的卫生行政职能，是农村疾病控制的中心，是农村社区卫生服务的指导中心，是健康扶贫报销的定点医院，肩负脱贫攻坚的重要责任。</t>
  </si>
  <si>
    <t>根据三定方案归纳</t>
  </si>
  <si>
    <r>
      <rPr>
        <sz val="11"/>
        <color rgb="FF000000"/>
        <rFont val="宋体"/>
        <charset val="134"/>
      </rPr>
      <t xml:space="preserve">总体绩效目标
</t>
    </r>
    <r>
      <rPr>
        <sz val="10"/>
        <color rgb="FF000000"/>
        <rFont val="宋体"/>
        <charset val="134"/>
      </rPr>
      <t>（2025-2027年期间）</t>
    </r>
  </si>
  <si>
    <t>我单位致力于不断提高基层医疗服务水平和公共卫生服务能力，保证乡镇卫生院的各项日常工作正常开展，努力实现让辖区群众特别是建档立卡贫困户看得起病、有效防止因病致贫因病返贫，切实保证脱贫成果，不断提高辖区居民对卫生工作满意度，让辖区居民有更多的获得感。</t>
  </si>
  <si>
    <t>根据部门职责，中长期规划，省委，省政府要求归纳</t>
  </si>
  <si>
    <t>部门年度目标</t>
  </si>
  <si>
    <t>预算年度（2025年）
绩效目标</t>
  </si>
  <si>
    <t>1.保证乡卫生院的日常工作开展；2.加强人才培养和引进；3.多渠道筹集资金；4.更新和购置医疗设备；5.提升乡卫生院的医疗技术服务水平；6.解决周边老百姓就医难问题。</t>
  </si>
  <si>
    <t>部门年度重点工作任务对应的目标或措施预计的产出和效果，每项工作任务都有明确的一项或几项目标。</t>
  </si>
  <si>
    <t>部门年度重点工作任务</t>
  </si>
  <si>
    <t>一级项目管理</t>
  </si>
  <si>
    <t>主要内容</t>
  </si>
  <si>
    <t>对应项目</t>
  </si>
  <si>
    <t>预算申报金额（元）</t>
  </si>
  <si>
    <t>总额</t>
  </si>
  <si>
    <t>财政拨款</t>
  </si>
  <si>
    <t>其他资金</t>
  </si>
  <si>
    <t>人员类运转类项目</t>
  </si>
  <si>
    <t>主要用于保障部门工作正常运转的基本支出，反映全市经济建设、社会保障、教科文事业、行政政法、金融及外援外贷、国土收益等方面的财务管理等支出。</t>
  </si>
  <si>
    <t>特定目标类项目</t>
  </si>
  <si>
    <t>部门事业性开支的离退休公用经费。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</si>
  <si>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</si>
  <si>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</si>
  <si>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</si>
  <si>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</si>
  <si>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</si>
  <si>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工资福利支出、对个人和家庭的补助、商品和福利支出总额</t>
  </si>
  <si>
    <t>完成满分，未完成扣分</t>
  </si>
  <si>
    <t>按照人员编制</t>
  </si>
  <si>
    <t>部门重点工作任务</t>
  </si>
  <si>
    <t>事业单位离退休经费</t>
  </si>
  <si>
    <t>在职在编人员</t>
  </si>
  <si>
    <t>人</t>
  </si>
  <si>
    <t>在职人数</t>
  </si>
  <si>
    <t>退休人数</t>
  </si>
  <si>
    <t>乡村医生人数</t>
  </si>
  <si>
    <t>管理村卫生室</t>
  </si>
  <si>
    <t>医院工作人员具备相关证书</t>
  </si>
  <si>
    <t>〉</t>
  </si>
  <si>
    <t>&gt;80%</t>
  </si>
  <si>
    <t>提高工作人员专业能力水平，持证上岗</t>
  </si>
  <si>
    <t>病床使用率</t>
  </si>
  <si>
    <t>&gt;60%</t>
  </si>
  <si>
    <t>提高病床使用率</t>
  </si>
  <si>
    <t>培训覆盖率</t>
  </si>
  <si>
    <t>&gt;85%</t>
  </si>
  <si>
    <t>年度绩效目标</t>
  </si>
  <si>
    <t>培训合格率</t>
  </si>
  <si>
    <t>&gt;90%</t>
  </si>
  <si>
    <t>药品占医疗收入比重</t>
  </si>
  <si>
    <t>〈</t>
  </si>
  <si>
    <t>&lt;50%</t>
  </si>
  <si>
    <t xml:space="preserve">提升医疗业务服务水平
</t>
  </si>
  <si>
    <t>经费支出完成率</t>
  </si>
  <si>
    <t>提升乡镇卫生院的医疗技术服务水平</t>
  </si>
  <si>
    <t>医疗成本下降率</t>
  </si>
  <si>
    <t>办公用品成本下降率</t>
  </si>
  <si>
    <t xml:space="preserve">提升乡镇卫生院的医疗技术服务水平
</t>
  </si>
  <si>
    <t>经济效益指标</t>
  </si>
  <si>
    <t>业务收入增长率</t>
  </si>
  <si>
    <t>成本下降率</t>
  </si>
  <si>
    <t>社会效益指标</t>
  </si>
  <si>
    <t>医疗服务水平</t>
  </si>
  <si>
    <t>显著提升</t>
  </si>
  <si>
    <t>达标</t>
  </si>
  <si>
    <t>家庭医生签约率</t>
  </si>
  <si>
    <t>构建和谐社会</t>
  </si>
  <si>
    <t>公共卫生服务水平</t>
  </si>
  <si>
    <t>卫生院社会影响力</t>
  </si>
  <si>
    <t>得到提升</t>
  </si>
  <si>
    <t>医院医疗废物垃圾按照医院相关规定处置率应为100％</t>
  </si>
  <si>
    <t>生态效益</t>
  </si>
  <si>
    <t>医疗废物处理率</t>
  </si>
  <si>
    <t>可持续影响指标</t>
  </si>
  <si>
    <t>医院可持续发展能力</t>
  </si>
  <si>
    <t>促进医疗工作与社会可持续发展</t>
  </si>
  <si>
    <t>服务对象满意度指标</t>
  </si>
  <si>
    <t>患者满意度</t>
  </si>
  <si>
    <t>〉90%</t>
  </si>
  <si>
    <t>提高患者满意度，提高医疗服务水平</t>
  </si>
  <si>
    <t>单位员工满意度</t>
  </si>
  <si>
    <t>保障职工基本福利，提高单位员工满意度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</si>
</sst>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  <numFmt numFmtId="181" formatCode="###,###,###,###,##0.00;[=0]&quot;&quot;"/>
  </numFmts>
  <fonts count="4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9"/>
      <color rgb="FF000000"/>
      <name val="微软雅黑"/>
      <charset val="134"/>
    </font>
    <font>
      <sz val="10"/>
      <color indexed="8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2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32" applyNumberFormat="0" applyAlignment="0" applyProtection="0">
      <alignment vertical="center"/>
    </xf>
    <xf numFmtId="0" fontId="33" fillId="6" borderId="33" applyNumberFormat="0" applyAlignment="0" applyProtection="0">
      <alignment vertical="center"/>
    </xf>
    <xf numFmtId="0" fontId="34" fillId="6" borderId="32" applyNumberFormat="0" applyAlignment="0" applyProtection="0">
      <alignment vertical="center"/>
    </xf>
    <xf numFmtId="0" fontId="35" fillId="7" borderId="34" applyNumberFormat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176" fontId="43" fillId="0" borderId="25">
      <alignment horizontal="right" vertical="center"/>
    </xf>
    <xf numFmtId="49" fontId="43" fillId="0" borderId="25">
      <alignment horizontal="left" vertical="center" wrapText="1"/>
    </xf>
    <xf numFmtId="176" fontId="43" fillId="0" borderId="25">
      <alignment horizontal="right" vertical="center"/>
    </xf>
    <xf numFmtId="177" fontId="43" fillId="0" borderId="25">
      <alignment horizontal="right" vertical="center"/>
    </xf>
    <xf numFmtId="178" fontId="43" fillId="0" borderId="25">
      <alignment horizontal="right" vertical="center"/>
    </xf>
    <xf numFmtId="179" fontId="43" fillId="0" borderId="25">
      <alignment horizontal="right" vertical="center"/>
    </xf>
    <xf numFmtId="10" fontId="43" fillId="0" borderId="25">
      <alignment horizontal="right" vertical="center"/>
    </xf>
    <xf numFmtId="180" fontId="43" fillId="0" borderId="25">
      <alignment horizontal="right" vertical="center"/>
    </xf>
    <xf numFmtId="0" fontId="44" fillId="0" borderId="0"/>
    <xf numFmtId="0" fontId="44" fillId="0" borderId="0"/>
  </cellStyleXfs>
  <cellXfs count="256">
    <xf numFmtId="0" fontId="0" fillId="0" borderId="0" xfId="0" applyFont="1" applyBorder="1"/>
    <xf numFmtId="0" fontId="1" fillId="0" borderId="0" xfId="0" applyFont="1" applyFill="1" applyBorder="1" applyAlignment="1"/>
    <xf numFmtId="0" fontId="0" fillId="0" borderId="0" xfId="0" applyFont="1" applyFill="1" applyBorder="1" applyAlignment="1" applyProtection="1">
      <alignment vertical="center"/>
    </xf>
    <xf numFmtId="0" fontId="2" fillId="0" borderId="0" xfId="57" applyFont="1" applyFill="1" applyAlignment="1">
      <alignment horizontal="center" vertical="center"/>
    </xf>
    <xf numFmtId="0" fontId="1" fillId="0" borderId="0" xfId="57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left" vertical="center" wrapText="1"/>
    </xf>
    <xf numFmtId="49" fontId="8" fillId="0" borderId="13" xfId="0" applyNumberFormat="1" applyFont="1" applyFill="1" applyBorder="1" applyAlignment="1">
      <alignment horizontal="left" vertical="center" wrapText="1"/>
    </xf>
    <xf numFmtId="49" fontId="8" fillId="0" borderId="14" xfId="0" applyNumberFormat="1" applyFont="1" applyFill="1" applyBorder="1" applyAlignment="1">
      <alignment horizontal="left" vertical="center" wrapText="1"/>
    </xf>
    <xf numFmtId="181" fontId="8" fillId="0" borderId="7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49" fontId="2" fillId="0" borderId="7" xfId="57" applyNumberFormat="1" applyFont="1" applyFill="1" applyBorder="1" applyAlignment="1">
      <alignment horizontal="center" vertical="center" wrapText="1"/>
    </xf>
    <xf numFmtId="49" fontId="2" fillId="0" borderId="7" xfId="57" applyNumberFormat="1" applyFont="1" applyFill="1" applyBorder="1" applyAlignment="1">
      <alignment horizontal="center" vertical="center"/>
    </xf>
    <xf numFmtId="49" fontId="2" fillId="0" borderId="7" xfId="57" applyNumberFormat="1" applyFont="1" applyFill="1" applyBorder="1" applyAlignment="1">
      <alignment vertical="center" wrapText="1"/>
    </xf>
    <xf numFmtId="0" fontId="8" fillId="0" borderId="7" xfId="0" applyFont="1" applyFill="1" applyBorder="1" applyAlignment="1" applyProtection="1">
      <alignment horizontal="center" vertical="center" wrapText="1" readingOrder="1"/>
      <protection locked="0"/>
    </xf>
    <xf numFmtId="0" fontId="8" fillId="0" borderId="15" xfId="0" applyFont="1" applyFill="1" applyBorder="1" applyAlignment="1" applyProtection="1">
      <alignment horizontal="center"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49" fontId="8" fillId="2" borderId="7" xfId="57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 applyProtection="1">
      <alignment horizontal="center" vertical="center" wrapText="1"/>
    </xf>
    <xf numFmtId="49" fontId="8" fillId="0" borderId="7" xfId="57" applyNumberFormat="1" applyFont="1" applyFill="1" applyBorder="1" applyAlignment="1">
      <alignment vertical="center" wrapText="1"/>
    </xf>
    <xf numFmtId="49" fontId="8" fillId="0" borderId="7" xfId="57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 readingOrder="1"/>
      <protection locked="0"/>
    </xf>
    <xf numFmtId="9" fontId="8" fillId="2" borderId="7" xfId="0" applyNumberFormat="1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 readingOrder="1"/>
      <protection locked="0"/>
    </xf>
    <xf numFmtId="49" fontId="11" fillId="2" borderId="7" xfId="57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 readingOrder="1"/>
      <protection locked="0"/>
    </xf>
    <xf numFmtId="0" fontId="8" fillId="0" borderId="8" xfId="0" applyNumberFormat="1" applyFont="1" applyFill="1" applyBorder="1" applyAlignment="1" applyProtection="1">
      <alignment vertical="center" wrapText="1"/>
    </xf>
    <xf numFmtId="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vertical="center" wrapText="1"/>
    </xf>
    <xf numFmtId="9" fontId="8" fillId="0" borderId="7" xfId="0" applyNumberFormat="1" applyFont="1" applyFill="1" applyBorder="1" applyAlignment="1" applyProtection="1">
      <alignment horizontal="center" vertical="center" wrapText="1"/>
    </xf>
    <xf numFmtId="49" fontId="8" fillId="2" borderId="1" xfId="57" applyNumberFormat="1" applyFont="1" applyFill="1" applyBorder="1" applyAlignment="1">
      <alignment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12" fillId="0" borderId="0" xfId="58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9" fontId="6" fillId="0" borderId="0" xfId="0" applyNumberFormat="1" applyFont="1" applyBorder="1"/>
    <xf numFmtId="0" fontId="4" fillId="0" borderId="0" xfId="0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4" fillId="0" borderId="0" xfId="0" applyFont="1" applyBorder="1" applyAlignment="1" applyProtection="1">
      <alignment horizontal="right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3" borderId="25" xfId="0" applyFont="1" applyFill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4" fontId="4" fillId="0" borderId="25" xfId="0" applyNumberFormat="1" applyFont="1" applyBorder="1" applyAlignment="1" applyProtection="1">
      <alignment horizontal="right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9" fillId="3" borderId="20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6" fillId="0" borderId="25" xfId="0" applyFont="1" applyBorder="1" applyAlignment="1" applyProtection="1">
      <alignment horizontal="center" vertical="center"/>
      <protection locked="0"/>
    </xf>
    <xf numFmtId="4" fontId="14" fillId="0" borderId="25" xfId="51" applyNumberFormat="1" applyFont="1" applyBorder="1">
      <alignment horizontal="right" vertical="center"/>
    </xf>
    <xf numFmtId="0" fontId="4" fillId="3" borderId="0" xfId="0" applyFont="1" applyFill="1" applyBorder="1" applyAlignment="1" applyProtection="1">
      <alignment horizontal="right" vertical="top" wrapText="1"/>
      <protection locked="0"/>
    </xf>
    <xf numFmtId="0" fontId="15" fillId="0" borderId="0" xfId="0" applyFont="1" applyBorder="1" applyAlignment="1" applyProtection="1">
      <alignment vertical="top"/>
      <protection locked="0"/>
    </xf>
    <xf numFmtId="0" fontId="15" fillId="0" borderId="0" xfId="0" applyFont="1" applyBorder="1" applyAlignment="1">
      <alignment vertical="top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Border="1"/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0" fontId="6" fillId="3" borderId="25" xfId="0" applyFont="1" applyFill="1" applyBorder="1" applyAlignment="1" applyProtection="1">
      <alignment horizontal="right" vertical="center"/>
      <protection locked="0"/>
    </xf>
    <xf numFmtId="0" fontId="6" fillId="3" borderId="25" xfId="0" applyFont="1" applyFill="1" applyBorder="1" applyAlignment="1" applyProtection="1">
      <alignment horizontal="right" vertical="center" wrapText="1"/>
      <protection locked="0"/>
    </xf>
    <xf numFmtId="0" fontId="4" fillId="3" borderId="25" xfId="0" applyFont="1" applyFill="1" applyBorder="1" applyAlignment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25" xfId="0" applyFont="1" applyFill="1" applyBorder="1" applyAlignment="1">
      <alignment horizontal="left" vertical="center" wrapText="1"/>
    </xf>
    <xf numFmtId="3" fontId="4" fillId="3" borderId="25" xfId="0" applyNumberFormat="1" applyFont="1" applyFill="1" applyBorder="1" applyAlignment="1" applyProtection="1">
      <alignment horizontal="right" vertical="center"/>
      <protection locked="0"/>
    </xf>
    <xf numFmtId="4" fontId="4" fillId="0" borderId="25" xfId="0" applyNumberFormat="1" applyFont="1" applyBorder="1" applyAlignment="1" applyProtection="1">
      <alignment horizontal="right"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left"/>
      <protection locked="0"/>
    </xf>
    <xf numFmtId="0" fontId="4" fillId="0" borderId="25" xfId="0" applyFont="1" applyBorder="1" applyAlignment="1">
      <alignment horizontal="left"/>
    </xf>
    <xf numFmtId="0" fontId="4" fillId="3" borderId="25" xfId="0" applyFont="1" applyFill="1" applyBorder="1" applyAlignment="1">
      <alignment horizontal="right" vertical="center"/>
    </xf>
    <xf numFmtId="0" fontId="4" fillId="3" borderId="0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vertical="center" wrapText="1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9" fillId="0" borderId="2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176" fontId="14" fillId="0" borderId="25" xfId="0" applyNumberFormat="1" applyFont="1" applyBorder="1" applyAlignment="1">
      <alignment horizontal="right" vertical="center"/>
    </xf>
    <xf numFmtId="0" fontId="9" fillId="0" borderId="2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wrapText="1"/>
    </xf>
    <xf numFmtId="0" fontId="6" fillId="0" borderId="0" xfId="0" applyFont="1" applyBorder="1" applyProtection="1">
      <protection locked="0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180" fontId="14" fillId="0" borderId="25" xfId="56" applyNumberFormat="1" applyFont="1" applyBorder="1" applyAlignment="1">
      <alignment horizontal="center" vertical="center"/>
    </xf>
    <xf numFmtId="180" fontId="14" fillId="0" borderId="2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left" vertical="center"/>
    </xf>
    <xf numFmtId="176" fontId="14" fillId="0" borderId="0" xfId="0" applyNumberFormat="1" applyFont="1" applyBorder="1" applyAlignment="1">
      <alignment horizontal="left"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right"/>
    </xf>
    <xf numFmtId="0" fontId="18" fillId="0" borderId="0" xfId="0" applyFont="1" applyBorder="1" applyAlignment="1" applyProtection="1">
      <alignment horizontal="right"/>
      <protection locked="0"/>
    </xf>
    <xf numFmtId="49" fontId="18" fillId="0" borderId="0" xfId="0" applyNumberFormat="1" applyFont="1" applyBorder="1" applyProtection="1">
      <protection locked="0"/>
    </xf>
    <xf numFmtId="0" fontId="6" fillId="0" borderId="0" xfId="0" applyFont="1" applyBorder="1" applyAlignment="1">
      <alignment horizontal="right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49" fontId="9" fillId="0" borderId="24" xfId="0" applyNumberFormat="1" applyFont="1" applyBorder="1" applyAlignment="1" applyProtection="1">
      <alignment horizontal="center" vertical="center" wrapText="1"/>
      <protection locked="0"/>
    </xf>
    <xf numFmtId="49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vertical="top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vertical="top"/>
      <protection locked="0"/>
    </xf>
    <xf numFmtId="49" fontId="6" fillId="0" borderId="0" xfId="0" applyNumberFormat="1" applyFont="1" applyBorder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left" vertic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 applyProtection="1">
      <alignment horizontal="center" vertical="center" wrapText="1"/>
      <protection locked="0"/>
    </xf>
    <xf numFmtId="49" fontId="14" fillId="0" borderId="25" xfId="50" applyNumberFormat="1" applyFont="1" applyBorder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15" fillId="3" borderId="25" xfId="0" applyFont="1" applyFill="1" applyBorder="1" applyAlignment="1" applyProtection="1">
      <alignment vertical="top" wrapText="1"/>
      <protection locked="0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49" fontId="9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 indent="2"/>
    </xf>
    <xf numFmtId="0" fontId="6" fillId="0" borderId="23" xfId="0" applyFont="1" applyBorder="1" applyAlignment="1">
      <alignment horizontal="center" vertical="center"/>
    </xf>
    <xf numFmtId="0" fontId="15" fillId="3" borderId="0" xfId="0" applyFont="1" applyFill="1" applyBorder="1" applyAlignment="1">
      <alignment horizontal="left" vertical="center"/>
    </xf>
    <xf numFmtId="0" fontId="21" fillId="0" borderId="25" xfId="0" applyFont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vertical="top" wrapText="1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22" fillId="0" borderId="25" xfId="0" applyFont="1" applyBorder="1" applyAlignment="1">
      <alignment horizontal="center" vertical="center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176" fontId="23" fillId="0" borderId="25" xfId="0" applyNumberFormat="1" applyFont="1" applyBorder="1" applyAlignment="1">
      <alignment horizontal="right" vertical="center"/>
    </xf>
    <xf numFmtId="0" fontId="21" fillId="3" borderId="20" xfId="0" applyFont="1" applyFill="1" applyBorder="1" applyAlignment="1">
      <alignment horizontal="center" vertical="center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>
      <alignment horizontal="left" vertical="center" wrapText="1" indent="1"/>
    </xf>
    <xf numFmtId="0" fontId="4" fillId="3" borderId="25" xfId="0" applyFont="1" applyFill="1" applyBorder="1" applyAlignment="1">
      <alignment horizontal="left" vertical="center" wrapText="1" indent="2"/>
    </xf>
    <xf numFmtId="0" fontId="4" fillId="3" borderId="21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center" vertical="center"/>
    </xf>
    <xf numFmtId="0" fontId="15" fillId="0" borderId="25" xfId="0" applyFont="1" applyBorder="1" applyAlignment="1" applyProtection="1">
      <alignment vertical="top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right"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 quotePrefix="1">
      <alignment horizontal="righ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常规 3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5" activePane="bottomLeft" state="frozen"/>
      <selection/>
      <selection pane="bottomLeft" activeCell="C40" sqref="C40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60"/>
      <c r="B1" s="60"/>
      <c r="C1" s="60"/>
      <c r="D1" s="60"/>
    </row>
    <row r="2" ht="15" customHeight="1" spans="1:4">
      <c r="A2" s="104"/>
      <c r="B2" s="104"/>
      <c r="C2" s="104"/>
      <c r="D2" s="121" t="s">
        <v>0</v>
      </c>
    </row>
    <row r="3" ht="41.25" customHeight="1" spans="1:1">
      <c r="A3" s="99" t="str">
        <f>"2025"&amp;"年部门财务收支预算总表"</f>
        <v>2025年部门财务收支预算总表</v>
      </c>
    </row>
    <row r="4" ht="17.25" customHeight="1" spans="1:4">
      <c r="A4" s="102" t="str">
        <f>"单位名称："&amp;"昆明市东川区舍块乡卫生院"</f>
        <v>单位名称：昆明市东川区舍块乡卫生院</v>
      </c>
      <c r="B4" s="221"/>
      <c r="D4" s="199" t="s">
        <v>1</v>
      </c>
    </row>
    <row r="5" ht="23.25" customHeight="1" spans="1:4">
      <c r="A5" s="222" t="s">
        <v>2</v>
      </c>
      <c r="B5" s="223"/>
      <c r="C5" s="222" t="s">
        <v>3</v>
      </c>
      <c r="D5" s="223"/>
    </row>
    <row r="6" ht="24" customHeight="1" spans="1:4">
      <c r="A6" s="222" t="s">
        <v>4</v>
      </c>
      <c r="B6" s="222" t="s">
        <v>5</v>
      </c>
      <c r="C6" s="222" t="s">
        <v>6</v>
      </c>
      <c r="D6" s="222" t="s">
        <v>5</v>
      </c>
    </row>
    <row r="7" ht="17.25" customHeight="1" spans="1:4">
      <c r="A7" s="224" t="s">
        <v>7</v>
      </c>
      <c r="B7" s="136">
        <v>1904206</v>
      </c>
      <c r="C7" s="224" t="s">
        <v>8</v>
      </c>
      <c r="D7" s="136"/>
    </row>
    <row r="8" ht="17.25" customHeight="1" spans="1:4">
      <c r="A8" s="224" t="s">
        <v>9</v>
      </c>
      <c r="B8" s="136"/>
      <c r="C8" s="224" t="s">
        <v>10</v>
      </c>
      <c r="D8" s="136"/>
    </row>
    <row r="9" ht="17.25" customHeight="1" spans="1:4">
      <c r="A9" s="224" t="s">
        <v>11</v>
      </c>
      <c r="B9" s="136"/>
      <c r="C9" s="255" t="s">
        <v>12</v>
      </c>
      <c r="D9" s="136"/>
    </row>
    <row r="10" ht="17.25" customHeight="1" spans="1:4">
      <c r="A10" s="224" t="s">
        <v>13</v>
      </c>
      <c r="B10" s="136"/>
      <c r="C10" s="255" t="s">
        <v>14</v>
      </c>
      <c r="D10" s="136"/>
    </row>
    <row r="11" ht="17.25" customHeight="1" spans="1:4">
      <c r="A11" s="224" t="s">
        <v>15</v>
      </c>
      <c r="B11" s="136">
        <v>3673900</v>
      </c>
      <c r="C11" s="255" t="s">
        <v>16</v>
      </c>
      <c r="D11" s="136"/>
    </row>
    <row r="12" ht="17.25" customHeight="1" spans="1:4">
      <c r="A12" s="224" t="s">
        <v>17</v>
      </c>
      <c r="B12" s="136">
        <v>3672700</v>
      </c>
      <c r="C12" s="255" t="s">
        <v>18</v>
      </c>
      <c r="D12" s="136"/>
    </row>
    <row r="13" ht="17.25" customHeight="1" spans="1:4">
      <c r="A13" s="224" t="s">
        <v>19</v>
      </c>
      <c r="B13" s="136"/>
      <c r="C13" s="90" t="s">
        <v>20</v>
      </c>
      <c r="D13" s="136"/>
    </row>
    <row r="14" ht="17.25" customHeight="1" spans="1:4">
      <c r="A14" s="224" t="s">
        <v>21</v>
      </c>
      <c r="B14" s="136"/>
      <c r="C14" s="90" t="s">
        <v>22</v>
      </c>
      <c r="D14" s="136">
        <v>256236</v>
      </c>
    </row>
    <row r="15" ht="17.25" customHeight="1" spans="1:4">
      <c r="A15" s="224" t="s">
        <v>23</v>
      </c>
      <c r="B15" s="136"/>
      <c r="C15" s="90" t="s">
        <v>24</v>
      </c>
      <c r="D15" s="136">
        <v>5185286</v>
      </c>
    </row>
    <row r="16" ht="17.25" customHeight="1" spans="1:4">
      <c r="A16" s="224" t="s">
        <v>25</v>
      </c>
      <c r="B16" s="136">
        <v>1200</v>
      </c>
      <c r="C16" s="90" t="s">
        <v>26</v>
      </c>
      <c r="D16" s="136"/>
    </row>
    <row r="17" ht="17.25" customHeight="1" spans="1:4">
      <c r="A17" s="204"/>
      <c r="B17" s="136"/>
      <c r="C17" s="90" t="s">
        <v>27</v>
      </c>
      <c r="D17" s="136"/>
    </row>
    <row r="18" ht="17.25" customHeight="1" spans="1:4">
      <c r="A18" s="225"/>
      <c r="B18" s="136"/>
      <c r="C18" s="90" t="s">
        <v>28</v>
      </c>
      <c r="D18" s="136"/>
    </row>
    <row r="19" ht="17.25" customHeight="1" spans="1:4">
      <c r="A19" s="225"/>
      <c r="B19" s="136"/>
      <c r="C19" s="90" t="s">
        <v>29</v>
      </c>
      <c r="D19" s="136"/>
    </row>
    <row r="20" ht="17.25" customHeight="1" spans="1:4">
      <c r="A20" s="225"/>
      <c r="B20" s="136"/>
      <c r="C20" s="90" t="s">
        <v>30</v>
      </c>
      <c r="D20" s="136"/>
    </row>
    <row r="21" ht="17.25" customHeight="1" spans="1:4">
      <c r="A21" s="225"/>
      <c r="B21" s="136"/>
      <c r="C21" s="90" t="s">
        <v>31</v>
      </c>
      <c r="D21" s="136"/>
    </row>
    <row r="22" ht="17.25" customHeight="1" spans="1:4">
      <c r="A22" s="225"/>
      <c r="B22" s="136"/>
      <c r="C22" s="90" t="s">
        <v>32</v>
      </c>
      <c r="D22" s="136"/>
    </row>
    <row r="23" ht="17.25" customHeight="1" spans="1:4">
      <c r="A23" s="225"/>
      <c r="B23" s="136"/>
      <c r="C23" s="90" t="s">
        <v>33</v>
      </c>
      <c r="D23" s="136"/>
    </row>
    <row r="24" ht="17.25" customHeight="1" spans="1:4">
      <c r="A24" s="225"/>
      <c r="B24" s="136"/>
      <c r="C24" s="90" t="s">
        <v>34</v>
      </c>
      <c r="D24" s="136"/>
    </row>
    <row r="25" ht="17.25" customHeight="1" spans="1:4">
      <c r="A25" s="225"/>
      <c r="B25" s="136"/>
      <c r="C25" s="90" t="s">
        <v>35</v>
      </c>
      <c r="D25" s="136">
        <v>135384</v>
      </c>
    </row>
    <row r="26" ht="17.25" customHeight="1" spans="1:4">
      <c r="A26" s="225"/>
      <c r="B26" s="136"/>
      <c r="C26" s="90" t="s">
        <v>36</v>
      </c>
      <c r="D26" s="136"/>
    </row>
    <row r="27" ht="17.25" customHeight="1" spans="1:4">
      <c r="A27" s="225"/>
      <c r="B27" s="136"/>
      <c r="C27" s="204" t="s">
        <v>37</v>
      </c>
      <c r="D27" s="136"/>
    </row>
    <row r="28" ht="17.25" customHeight="1" spans="1:4">
      <c r="A28" s="225"/>
      <c r="B28" s="136"/>
      <c r="C28" s="90" t="s">
        <v>38</v>
      </c>
      <c r="D28" s="136"/>
    </row>
    <row r="29" ht="16.5" customHeight="1" spans="1:4">
      <c r="A29" s="225"/>
      <c r="B29" s="136"/>
      <c r="C29" s="90" t="s">
        <v>39</v>
      </c>
      <c r="D29" s="136"/>
    </row>
    <row r="30" ht="16.5" customHeight="1" spans="1:4">
      <c r="A30" s="225"/>
      <c r="B30" s="136"/>
      <c r="C30" s="204" t="s">
        <v>40</v>
      </c>
      <c r="D30" s="136">
        <v>1200</v>
      </c>
    </row>
    <row r="31" ht="17.25" customHeight="1" spans="1:4">
      <c r="A31" s="225"/>
      <c r="B31" s="136"/>
      <c r="C31" s="204" t="s">
        <v>41</v>
      </c>
      <c r="D31" s="136"/>
    </row>
    <row r="32" ht="17.25" customHeight="1" spans="1:4">
      <c r="A32" s="225"/>
      <c r="B32" s="136"/>
      <c r="C32" s="90" t="s">
        <v>42</v>
      </c>
      <c r="D32" s="136"/>
    </row>
    <row r="33" ht="16.5" customHeight="1" spans="1:4">
      <c r="A33" s="225" t="s">
        <v>43</v>
      </c>
      <c r="B33" s="136">
        <v>5578106</v>
      </c>
      <c r="C33" s="225" t="s">
        <v>44</v>
      </c>
      <c r="D33" s="136">
        <v>5578106</v>
      </c>
    </row>
    <row r="34" ht="16.5" customHeight="1" spans="1:4">
      <c r="A34" s="204" t="s">
        <v>45</v>
      </c>
      <c r="B34" s="136"/>
      <c r="C34" s="204" t="s">
        <v>46</v>
      </c>
      <c r="D34" s="136"/>
    </row>
    <row r="35" ht="16.5" customHeight="1" spans="1:4">
      <c r="A35" s="90" t="s">
        <v>47</v>
      </c>
      <c r="B35" s="136"/>
      <c r="C35" s="90" t="s">
        <v>47</v>
      </c>
      <c r="D35" s="136"/>
    </row>
    <row r="36" ht="16.5" customHeight="1" spans="1:4">
      <c r="A36" s="90" t="s">
        <v>48</v>
      </c>
      <c r="B36" s="136"/>
      <c r="C36" s="90" t="s">
        <v>49</v>
      </c>
      <c r="D36" s="136"/>
    </row>
    <row r="37" ht="16.5" customHeight="1" spans="1:4">
      <c r="A37" s="226" t="s">
        <v>50</v>
      </c>
      <c r="B37" s="136">
        <v>5578106</v>
      </c>
      <c r="C37" s="226" t="s">
        <v>51</v>
      </c>
      <c r="D37" s="136">
        <v>5578106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G21" sqref="G21"/>
    </sheetView>
  </sheetViews>
  <sheetFormatPr defaultColWidth="8.575" defaultRowHeight="12.75" customHeight="1"/>
  <cols>
    <col min="1" max="1" width="15.8916666666667" customWidth="1"/>
    <col min="2" max="19" width="14.625" customWidth="1"/>
  </cols>
  <sheetData>
    <row r="1" customHeight="1" spans="1:19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ht="17.25" customHeight="1" spans="1:1">
      <c r="A2" s="121" t="s">
        <v>52</v>
      </c>
    </row>
    <row r="3" ht="41.25" customHeight="1" spans="1:1">
      <c r="A3" s="99" t="str">
        <f>"2025"&amp;"年部门收入预算表"</f>
        <v>2025年部门收入预算表</v>
      </c>
    </row>
    <row r="4" ht="17.25" customHeight="1" spans="1:19">
      <c r="A4" s="102" t="str">
        <f>"单位名称："&amp;"昆明市东川区舍块乡卫生院"</f>
        <v>单位名称：昆明市东川区舍块乡卫生院</v>
      </c>
      <c r="S4" s="104" t="s">
        <v>1</v>
      </c>
    </row>
    <row r="5" ht="21.75" customHeight="1" spans="1:19">
      <c r="A5" s="242" t="s">
        <v>53</v>
      </c>
      <c r="B5" s="243" t="s">
        <v>54</v>
      </c>
      <c r="C5" s="243" t="s">
        <v>55</v>
      </c>
      <c r="D5" s="244" t="s">
        <v>56</v>
      </c>
      <c r="E5" s="244"/>
      <c r="F5" s="244"/>
      <c r="G5" s="244"/>
      <c r="H5" s="244"/>
      <c r="I5" s="190"/>
      <c r="J5" s="244"/>
      <c r="K5" s="244"/>
      <c r="L5" s="244"/>
      <c r="M5" s="244"/>
      <c r="N5" s="250"/>
      <c r="O5" s="244" t="s">
        <v>45</v>
      </c>
      <c r="P5" s="244"/>
      <c r="Q5" s="244"/>
      <c r="R5" s="244"/>
      <c r="S5" s="250"/>
    </row>
    <row r="6" ht="27" customHeight="1" spans="1:19">
      <c r="A6" s="245"/>
      <c r="B6" s="246"/>
      <c r="C6" s="246"/>
      <c r="D6" s="246" t="s">
        <v>57</v>
      </c>
      <c r="E6" s="246" t="s">
        <v>58</v>
      </c>
      <c r="F6" s="246" t="s">
        <v>59</v>
      </c>
      <c r="G6" s="246" t="s">
        <v>60</v>
      </c>
      <c r="H6" s="246" t="s">
        <v>61</v>
      </c>
      <c r="I6" s="251" t="s">
        <v>62</v>
      </c>
      <c r="J6" s="252"/>
      <c r="K6" s="252"/>
      <c r="L6" s="252"/>
      <c r="M6" s="252"/>
      <c r="N6" s="253"/>
      <c r="O6" s="246" t="s">
        <v>57</v>
      </c>
      <c r="P6" s="246" t="s">
        <v>58</v>
      </c>
      <c r="Q6" s="246" t="s">
        <v>59</v>
      </c>
      <c r="R6" s="246" t="s">
        <v>60</v>
      </c>
      <c r="S6" s="246" t="s">
        <v>63</v>
      </c>
    </row>
    <row r="7" ht="30" customHeight="1" spans="1:19">
      <c r="A7" s="247"/>
      <c r="B7" s="161"/>
      <c r="C7" s="172"/>
      <c r="D7" s="172"/>
      <c r="E7" s="172"/>
      <c r="F7" s="172"/>
      <c r="G7" s="172"/>
      <c r="H7" s="172"/>
      <c r="I7" s="127" t="s">
        <v>57</v>
      </c>
      <c r="J7" s="253" t="s">
        <v>64</v>
      </c>
      <c r="K7" s="253" t="s">
        <v>65</v>
      </c>
      <c r="L7" s="253" t="s">
        <v>66</v>
      </c>
      <c r="M7" s="253" t="s">
        <v>67</v>
      </c>
      <c r="N7" s="253" t="s">
        <v>68</v>
      </c>
      <c r="O7" s="254"/>
      <c r="P7" s="254"/>
      <c r="Q7" s="254"/>
      <c r="R7" s="254"/>
      <c r="S7" s="172"/>
    </row>
    <row r="8" ht="15" customHeight="1" spans="1:19">
      <c r="A8" s="248">
        <v>1</v>
      </c>
      <c r="B8" s="248">
        <v>2</v>
      </c>
      <c r="C8" s="248">
        <v>3</v>
      </c>
      <c r="D8" s="248">
        <v>4</v>
      </c>
      <c r="E8" s="248">
        <v>5</v>
      </c>
      <c r="F8" s="248">
        <v>6</v>
      </c>
      <c r="G8" s="248">
        <v>7</v>
      </c>
      <c r="H8" s="248">
        <v>8</v>
      </c>
      <c r="I8" s="127">
        <v>9</v>
      </c>
      <c r="J8" s="248">
        <v>10</v>
      </c>
      <c r="K8" s="248">
        <v>11</v>
      </c>
      <c r="L8" s="248">
        <v>12</v>
      </c>
      <c r="M8" s="248">
        <v>13</v>
      </c>
      <c r="N8" s="248">
        <v>14</v>
      </c>
      <c r="O8" s="248">
        <v>15</v>
      </c>
      <c r="P8" s="248">
        <v>16</v>
      </c>
      <c r="Q8" s="248">
        <v>17</v>
      </c>
      <c r="R8" s="248">
        <v>18</v>
      </c>
      <c r="S8" s="248">
        <v>19</v>
      </c>
    </row>
    <row r="9" ht="54" customHeight="1" spans="1:19">
      <c r="A9" s="80" t="s">
        <v>69</v>
      </c>
      <c r="B9" s="80" t="s">
        <v>70</v>
      </c>
      <c r="C9" s="136">
        <v>5578106</v>
      </c>
      <c r="D9" s="136">
        <v>5578106</v>
      </c>
      <c r="E9" s="136">
        <v>1904206</v>
      </c>
      <c r="F9" s="136"/>
      <c r="G9" s="136"/>
      <c r="H9" s="136"/>
      <c r="I9" s="136">
        <v>3673900</v>
      </c>
      <c r="J9" s="136">
        <v>3672700</v>
      </c>
      <c r="K9" s="136"/>
      <c r="L9" s="136"/>
      <c r="M9" s="136"/>
      <c r="N9" s="136">
        <v>1200</v>
      </c>
      <c r="O9" s="136"/>
      <c r="P9" s="136"/>
      <c r="Q9" s="136"/>
      <c r="R9" s="136"/>
      <c r="S9" s="136"/>
    </row>
    <row r="10" ht="18" customHeight="1" spans="1:19">
      <c r="A10" s="107" t="s">
        <v>55</v>
      </c>
      <c r="B10" s="249"/>
      <c r="C10" s="136">
        <v>5578106</v>
      </c>
      <c r="D10" s="136">
        <v>5578106</v>
      </c>
      <c r="E10" s="136">
        <v>1904206</v>
      </c>
      <c r="F10" s="136"/>
      <c r="G10" s="136"/>
      <c r="H10" s="136"/>
      <c r="I10" s="136">
        <v>3673900</v>
      </c>
      <c r="J10" s="136">
        <v>3672700</v>
      </c>
      <c r="K10" s="136"/>
      <c r="L10" s="136"/>
      <c r="M10" s="136"/>
      <c r="N10" s="136">
        <v>1200</v>
      </c>
      <c r="O10" s="136"/>
      <c r="P10" s="136"/>
      <c r="Q10" s="136"/>
      <c r="R10" s="136"/>
      <c r="S10" s="136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6" activePane="bottomLeft" state="frozen"/>
      <selection/>
      <selection pane="bottomLeft" activeCell="B33" sqref="B3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ht="17.25" customHeight="1" spans="1:1">
      <c r="A2" s="104" t="s">
        <v>71</v>
      </c>
    </row>
    <row r="3" ht="41.25" customHeight="1" spans="1:1">
      <c r="A3" s="99" t="str">
        <f>"2025"&amp;"年部门支出预算表"</f>
        <v>2025年部门支出预算表</v>
      </c>
    </row>
    <row r="4" ht="17.25" customHeight="1" spans="1:15">
      <c r="A4" s="102" t="str">
        <f>"单位名称："&amp;"昆明市东川区舍块乡卫生院"</f>
        <v>单位名称：昆明市东川区舍块乡卫生院</v>
      </c>
      <c r="O4" s="104" t="s">
        <v>1</v>
      </c>
    </row>
    <row r="5" ht="27" customHeight="1" spans="1:15">
      <c r="A5" s="228" t="s">
        <v>72</v>
      </c>
      <c r="B5" s="228" t="s">
        <v>73</v>
      </c>
      <c r="C5" s="228" t="s">
        <v>55</v>
      </c>
      <c r="D5" s="229" t="s">
        <v>58</v>
      </c>
      <c r="E5" s="230"/>
      <c r="F5" s="231"/>
      <c r="G5" s="232" t="s">
        <v>59</v>
      </c>
      <c r="H5" s="232" t="s">
        <v>60</v>
      </c>
      <c r="I5" s="232" t="s">
        <v>74</v>
      </c>
      <c r="J5" s="229" t="s">
        <v>62</v>
      </c>
      <c r="K5" s="230"/>
      <c r="L5" s="230"/>
      <c r="M5" s="230"/>
      <c r="N5" s="239"/>
      <c r="O5" s="240"/>
    </row>
    <row r="6" ht="42" customHeight="1" spans="1:15">
      <c r="A6" s="233"/>
      <c r="B6" s="233"/>
      <c r="C6" s="234"/>
      <c r="D6" s="235" t="s">
        <v>57</v>
      </c>
      <c r="E6" s="235" t="s">
        <v>75</v>
      </c>
      <c r="F6" s="235" t="s">
        <v>76</v>
      </c>
      <c r="G6" s="234"/>
      <c r="H6" s="234"/>
      <c r="I6" s="241"/>
      <c r="J6" s="235" t="s">
        <v>57</v>
      </c>
      <c r="K6" s="222" t="s">
        <v>77</v>
      </c>
      <c r="L6" s="222" t="s">
        <v>78</v>
      </c>
      <c r="M6" s="222" t="s">
        <v>79</v>
      </c>
      <c r="N6" s="222" t="s">
        <v>80</v>
      </c>
      <c r="O6" s="222" t="s">
        <v>81</v>
      </c>
    </row>
    <row r="7" ht="18" customHeight="1" spans="1:15">
      <c r="A7" s="110" t="s">
        <v>82</v>
      </c>
      <c r="B7" s="110" t="s">
        <v>83</v>
      </c>
      <c r="C7" s="110" t="s">
        <v>84</v>
      </c>
      <c r="D7" s="113" t="s">
        <v>85</v>
      </c>
      <c r="E7" s="113" t="s">
        <v>86</v>
      </c>
      <c r="F7" s="113" t="s">
        <v>87</v>
      </c>
      <c r="G7" s="113" t="s">
        <v>88</v>
      </c>
      <c r="H7" s="113" t="s">
        <v>89</v>
      </c>
      <c r="I7" s="113" t="s">
        <v>90</v>
      </c>
      <c r="J7" s="113" t="s">
        <v>91</v>
      </c>
      <c r="K7" s="113" t="s">
        <v>92</v>
      </c>
      <c r="L7" s="113" t="s">
        <v>93</v>
      </c>
      <c r="M7" s="113" t="s">
        <v>94</v>
      </c>
      <c r="N7" s="110" t="s">
        <v>95</v>
      </c>
      <c r="O7" s="113" t="s">
        <v>96</v>
      </c>
    </row>
    <row r="8" ht="21" customHeight="1" spans="1:15">
      <c r="A8" s="114" t="s">
        <v>97</v>
      </c>
      <c r="B8" s="114" t="s">
        <v>98</v>
      </c>
      <c r="C8" s="136">
        <v>256236</v>
      </c>
      <c r="D8" s="136">
        <v>256236</v>
      </c>
      <c r="E8" s="136">
        <v>256236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ht="21" customHeight="1" spans="1:15">
      <c r="A9" s="236" t="s">
        <v>99</v>
      </c>
      <c r="B9" s="236" t="s">
        <v>100</v>
      </c>
      <c r="C9" s="136">
        <v>256236</v>
      </c>
      <c r="D9" s="136">
        <v>256236</v>
      </c>
      <c r="E9" s="136">
        <v>256236</v>
      </c>
      <c r="F9" s="136"/>
      <c r="G9" s="136"/>
      <c r="H9" s="136"/>
      <c r="I9" s="136"/>
      <c r="J9" s="136"/>
      <c r="K9" s="136"/>
      <c r="L9" s="136"/>
      <c r="M9" s="136"/>
      <c r="N9" s="136"/>
      <c r="O9" s="136"/>
    </row>
    <row r="10" ht="21" customHeight="1" spans="1:15">
      <c r="A10" s="237" t="s">
        <v>101</v>
      </c>
      <c r="B10" s="237" t="s">
        <v>102</v>
      </c>
      <c r="C10" s="136">
        <v>75000</v>
      </c>
      <c r="D10" s="136">
        <v>75000</v>
      </c>
      <c r="E10" s="136">
        <v>75000</v>
      </c>
      <c r="F10" s="136"/>
      <c r="G10" s="136"/>
      <c r="H10" s="136"/>
      <c r="I10" s="136"/>
      <c r="J10" s="136"/>
      <c r="K10" s="136"/>
      <c r="L10" s="136"/>
      <c r="M10" s="136"/>
      <c r="N10" s="136"/>
      <c r="O10" s="136"/>
    </row>
    <row r="11" ht="21" customHeight="1" spans="1:15">
      <c r="A11" s="237" t="s">
        <v>103</v>
      </c>
      <c r="B11" s="237" t="s">
        <v>104</v>
      </c>
      <c r="C11" s="136">
        <v>181236</v>
      </c>
      <c r="D11" s="136">
        <v>181236</v>
      </c>
      <c r="E11" s="136">
        <v>181236</v>
      </c>
      <c r="F11" s="136"/>
      <c r="G11" s="136"/>
      <c r="H11" s="136"/>
      <c r="I11" s="136"/>
      <c r="J11" s="136"/>
      <c r="K11" s="136"/>
      <c r="L11" s="136"/>
      <c r="M11" s="136"/>
      <c r="N11" s="136"/>
      <c r="O11" s="136"/>
    </row>
    <row r="12" ht="21" customHeight="1" spans="1:15">
      <c r="A12" s="114" t="s">
        <v>105</v>
      </c>
      <c r="B12" s="114" t="s">
        <v>106</v>
      </c>
      <c r="C12" s="136">
        <v>5185286</v>
      </c>
      <c r="D12" s="136">
        <v>1512586</v>
      </c>
      <c r="E12" s="136">
        <v>1512586</v>
      </c>
      <c r="F12" s="136"/>
      <c r="G12" s="136"/>
      <c r="H12" s="136"/>
      <c r="I12" s="136"/>
      <c r="J12" s="136">
        <v>3672700</v>
      </c>
      <c r="K12" s="136">
        <v>3672700</v>
      </c>
      <c r="L12" s="136"/>
      <c r="M12" s="136"/>
      <c r="N12" s="136"/>
      <c r="O12" s="136"/>
    </row>
    <row r="13" ht="21" customHeight="1" spans="1:15">
      <c r="A13" s="236" t="s">
        <v>107</v>
      </c>
      <c r="B13" s="236" t="s">
        <v>108</v>
      </c>
      <c r="C13" s="136">
        <v>5019315</v>
      </c>
      <c r="D13" s="136">
        <v>1346615</v>
      </c>
      <c r="E13" s="136">
        <v>1346615</v>
      </c>
      <c r="F13" s="136"/>
      <c r="G13" s="136"/>
      <c r="H13" s="136"/>
      <c r="I13" s="136"/>
      <c r="J13" s="136">
        <v>3672700</v>
      </c>
      <c r="K13" s="136">
        <v>3672700</v>
      </c>
      <c r="L13" s="136"/>
      <c r="M13" s="136"/>
      <c r="N13" s="136"/>
      <c r="O13" s="136"/>
    </row>
    <row r="14" ht="21" customHeight="1" spans="1:15">
      <c r="A14" s="237" t="s">
        <v>109</v>
      </c>
      <c r="B14" s="237" t="s">
        <v>110</v>
      </c>
      <c r="C14" s="136">
        <v>5019315</v>
      </c>
      <c r="D14" s="136">
        <v>1346615</v>
      </c>
      <c r="E14" s="136">
        <v>1346615</v>
      </c>
      <c r="F14" s="136"/>
      <c r="G14" s="136"/>
      <c r="H14" s="136"/>
      <c r="I14" s="136"/>
      <c r="J14" s="136">
        <v>3672700</v>
      </c>
      <c r="K14" s="136">
        <v>3672700</v>
      </c>
      <c r="L14" s="136"/>
      <c r="M14" s="136"/>
      <c r="N14" s="136"/>
      <c r="O14" s="136"/>
    </row>
    <row r="15" ht="21" customHeight="1" spans="1:15">
      <c r="A15" s="236" t="s">
        <v>111</v>
      </c>
      <c r="B15" s="236" t="s">
        <v>112</v>
      </c>
      <c r="C15" s="136">
        <v>165971</v>
      </c>
      <c r="D15" s="136">
        <v>165971</v>
      </c>
      <c r="E15" s="136">
        <v>165971</v>
      </c>
      <c r="F15" s="136"/>
      <c r="G15" s="136"/>
      <c r="H15" s="136"/>
      <c r="I15" s="136"/>
      <c r="J15" s="136"/>
      <c r="K15" s="136"/>
      <c r="L15" s="136"/>
      <c r="M15" s="136"/>
      <c r="N15" s="136"/>
      <c r="O15" s="136"/>
    </row>
    <row r="16" ht="21" customHeight="1" spans="1:15">
      <c r="A16" s="237" t="s">
        <v>113</v>
      </c>
      <c r="B16" s="237" t="s">
        <v>114</v>
      </c>
      <c r="C16" s="136">
        <v>90629</v>
      </c>
      <c r="D16" s="136">
        <v>90629</v>
      </c>
      <c r="E16" s="136">
        <v>90629</v>
      </c>
      <c r="F16" s="136"/>
      <c r="G16" s="136"/>
      <c r="H16" s="136"/>
      <c r="I16" s="136"/>
      <c r="J16" s="136"/>
      <c r="K16" s="136"/>
      <c r="L16" s="136"/>
      <c r="M16" s="136"/>
      <c r="N16" s="136"/>
      <c r="O16" s="136"/>
    </row>
    <row r="17" ht="21" customHeight="1" spans="1:15">
      <c r="A17" s="237" t="s">
        <v>115</v>
      </c>
      <c r="B17" s="237" t="s">
        <v>116</v>
      </c>
      <c r="C17" s="136">
        <v>71214</v>
      </c>
      <c r="D17" s="136">
        <v>71214</v>
      </c>
      <c r="E17" s="136">
        <v>71214</v>
      </c>
      <c r="F17" s="136"/>
      <c r="G17" s="136"/>
      <c r="H17" s="136"/>
      <c r="I17" s="136"/>
      <c r="J17" s="136"/>
      <c r="K17" s="136"/>
      <c r="L17" s="136"/>
      <c r="M17" s="136"/>
      <c r="N17" s="136"/>
      <c r="O17" s="136"/>
    </row>
    <row r="18" ht="21" customHeight="1" spans="1:15">
      <c r="A18" s="237" t="s">
        <v>117</v>
      </c>
      <c r="B18" s="237" t="s">
        <v>118</v>
      </c>
      <c r="C18" s="136">
        <v>4128</v>
      </c>
      <c r="D18" s="136">
        <v>4128</v>
      </c>
      <c r="E18" s="136">
        <v>4128</v>
      </c>
      <c r="F18" s="136"/>
      <c r="G18" s="136"/>
      <c r="H18" s="136"/>
      <c r="I18" s="136"/>
      <c r="J18" s="136"/>
      <c r="K18" s="136"/>
      <c r="L18" s="136"/>
      <c r="M18" s="136"/>
      <c r="N18" s="136"/>
      <c r="O18" s="136"/>
    </row>
    <row r="19" ht="21" customHeight="1" spans="1:15">
      <c r="A19" s="114" t="s">
        <v>119</v>
      </c>
      <c r="B19" s="114" t="s">
        <v>120</v>
      </c>
      <c r="C19" s="136">
        <v>135384</v>
      </c>
      <c r="D19" s="136">
        <v>135384</v>
      </c>
      <c r="E19" s="136">
        <v>135384</v>
      </c>
      <c r="F19" s="136"/>
      <c r="G19" s="136"/>
      <c r="H19" s="136"/>
      <c r="I19" s="136"/>
      <c r="J19" s="136"/>
      <c r="K19" s="136"/>
      <c r="L19" s="136"/>
      <c r="M19" s="136"/>
      <c r="N19" s="136"/>
      <c r="O19" s="136"/>
    </row>
    <row r="20" ht="21" customHeight="1" spans="1:15">
      <c r="A20" s="236" t="s">
        <v>121</v>
      </c>
      <c r="B20" s="236" t="s">
        <v>122</v>
      </c>
      <c r="C20" s="136">
        <v>135384</v>
      </c>
      <c r="D20" s="136">
        <v>135384</v>
      </c>
      <c r="E20" s="136">
        <v>135384</v>
      </c>
      <c r="F20" s="136"/>
      <c r="G20" s="136"/>
      <c r="H20" s="136"/>
      <c r="I20" s="136"/>
      <c r="J20" s="136"/>
      <c r="K20" s="136"/>
      <c r="L20" s="136"/>
      <c r="M20" s="136"/>
      <c r="N20" s="136"/>
      <c r="O20" s="136"/>
    </row>
    <row r="21" ht="21" customHeight="1" spans="1:15">
      <c r="A21" s="237" t="s">
        <v>123</v>
      </c>
      <c r="B21" s="237" t="s">
        <v>124</v>
      </c>
      <c r="C21" s="136">
        <v>135384</v>
      </c>
      <c r="D21" s="136">
        <v>135384</v>
      </c>
      <c r="E21" s="136">
        <v>135384</v>
      </c>
      <c r="F21" s="136"/>
      <c r="G21" s="136"/>
      <c r="H21" s="136"/>
      <c r="I21" s="136"/>
      <c r="J21" s="136"/>
      <c r="K21" s="136"/>
      <c r="L21" s="136"/>
      <c r="M21" s="136"/>
      <c r="N21" s="136"/>
      <c r="O21" s="136"/>
    </row>
    <row r="22" ht="21" customHeight="1" spans="1:15">
      <c r="A22" s="114" t="s">
        <v>125</v>
      </c>
      <c r="B22" s="114" t="s">
        <v>81</v>
      </c>
      <c r="C22" s="136">
        <v>1200</v>
      </c>
      <c r="D22" s="136"/>
      <c r="E22" s="136"/>
      <c r="F22" s="136"/>
      <c r="G22" s="136"/>
      <c r="H22" s="136"/>
      <c r="I22" s="136"/>
      <c r="J22" s="136">
        <v>1200</v>
      </c>
      <c r="K22" s="136"/>
      <c r="L22" s="136"/>
      <c r="M22" s="136"/>
      <c r="N22" s="136"/>
      <c r="O22" s="136">
        <v>1200</v>
      </c>
    </row>
    <row r="23" ht="21" customHeight="1" spans="1:15">
      <c r="A23" s="236" t="s">
        <v>126</v>
      </c>
      <c r="B23" s="236" t="s">
        <v>81</v>
      </c>
      <c r="C23" s="136">
        <v>1200</v>
      </c>
      <c r="D23" s="136"/>
      <c r="E23" s="136"/>
      <c r="F23" s="136"/>
      <c r="G23" s="136"/>
      <c r="H23" s="136"/>
      <c r="I23" s="136"/>
      <c r="J23" s="136">
        <v>1200</v>
      </c>
      <c r="K23" s="136"/>
      <c r="L23" s="136"/>
      <c r="M23" s="136"/>
      <c r="N23" s="136"/>
      <c r="O23" s="136">
        <v>1200</v>
      </c>
    </row>
    <row r="24" ht="21" customHeight="1" spans="1:15">
      <c r="A24" s="237" t="s">
        <v>127</v>
      </c>
      <c r="B24" s="237" t="s">
        <v>81</v>
      </c>
      <c r="C24" s="136">
        <v>1200</v>
      </c>
      <c r="D24" s="136"/>
      <c r="E24" s="136"/>
      <c r="F24" s="136"/>
      <c r="G24" s="136"/>
      <c r="H24" s="136"/>
      <c r="I24" s="136"/>
      <c r="J24" s="136">
        <v>1200</v>
      </c>
      <c r="K24" s="136"/>
      <c r="L24" s="136"/>
      <c r="M24" s="136"/>
      <c r="N24" s="136"/>
      <c r="O24" s="136">
        <v>1200</v>
      </c>
    </row>
    <row r="25" ht="21" customHeight="1" spans="1:15">
      <c r="A25" s="238" t="s">
        <v>55</v>
      </c>
      <c r="B25" s="93"/>
      <c r="C25" s="136">
        <v>5578106</v>
      </c>
      <c r="D25" s="136">
        <v>1904206</v>
      </c>
      <c r="E25" s="136">
        <v>1904206</v>
      </c>
      <c r="F25" s="136"/>
      <c r="G25" s="136"/>
      <c r="H25" s="136"/>
      <c r="I25" s="136"/>
      <c r="J25" s="136">
        <v>3673900</v>
      </c>
      <c r="K25" s="136">
        <v>3672700</v>
      </c>
      <c r="L25" s="136"/>
      <c r="M25" s="136"/>
      <c r="N25" s="136"/>
      <c r="O25" s="136">
        <v>1200</v>
      </c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0" activePane="bottomLeft" state="frozen"/>
      <selection/>
      <selection pane="bottomLeft" activeCell="I25" sqref="I2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60"/>
      <c r="B1" s="60"/>
      <c r="C1" s="60"/>
      <c r="D1" s="60"/>
    </row>
    <row r="2" ht="15" customHeight="1" spans="1:4">
      <c r="A2" s="100"/>
      <c r="B2" s="104"/>
      <c r="C2" s="104"/>
      <c r="D2" s="104" t="s">
        <v>128</v>
      </c>
    </row>
    <row r="3" ht="41.25" customHeight="1" spans="1:1">
      <c r="A3" s="99" t="str">
        <f>"2025"&amp;"年部门财政拨款收支预算总表"</f>
        <v>2025年部门财政拨款收支预算总表</v>
      </c>
    </row>
    <row r="4" ht="17.25" customHeight="1" spans="1:4">
      <c r="A4" s="102" t="str">
        <f>"单位名称："&amp;"昆明市东川区舍块乡卫生院"</f>
        <v>单位名称：昆明市东川区舍块乡卫生院</v>
      </c>
      <c r="B4" s="221"/>
      <c r="D4" s="104" t="s">
        <v>1</v>
      </c>
    </row>
    <row r="5" ht="17.25" customHeight="1" spans="1:4">
      <c r="A5" s="222" t="s">
        <v>2</v>
      </c>
      <c r="B5" s="223"/>
      <c r="C5" s="222" t="s">
        <v>3</v>
      </c>
      <c r="D5" s="223"/>
    </row>
    <row r="6" ht="18.75" customHeight="1" spans="1:4">
      <c r="A6" s="222" t="s">
        <v>4</v>
      </c>
      <c r="B6" s="222" t="s">
        <v>5</v>
      </c>
      <c r="C6" s="222" t="s">
        <v>6</v>
      </c>
      <c r="D6" s="222" t="s">
        <v>5</v>
      </c>
    </row>
    <row r="7" ht="16.5" customHeight="1" spans="1:4">
      <c r="A7" s="224" t="s">
        <v>129</v>
      </c>
      <c r="B7" s="136">
        <v>1904206</v>
      </c>
      <c r="C7" s="224" t="s">
        <v>130</v>
      </c>
      <c r="D7" s="136">
        <v>1904206</v>
      </c>
    </row>
    <row r="8" ht="16.5" customHeight="1" spans="1:4">
      <c r="A8" s="224" t="s">
        <v>131</v>
      </c>
      <c r="B8" s="136">
        <v>1904206</v>
      </c>
      <c r="C8" s="224" t="s">
        <v>132</v>
      </c>
      <c r="D8" s="136"/>
    </row>
    <row r="9" ht="16.5" customHeight="1" spans="1:4">
      <c r="A9" s="224" t="s">
        <v>133</v>
      </c>
      <c r="B9" s="136"/>
      <c r="C9" s="224" t="s">
        <v>134</v>
      </c>
      <c r="D9" s="136"/>
    </row>
    <row r="10" ht="16.5" customHeight="1" spans="1:4">
      <c r="A10" s="224" t="s">
        <v>135</v>
      </c>
      <c r="B10" s="136"/>
      <c r="C10" s="224" t="s">
        <v>136</v>
      </c>
      <c r="D10" s="136"/>
    </row>
    <row r="11" ht="16.5" customHeight="1" spans="1:4">
      <c r="A11" s="224" t="s">
        <v>137</v>
      </c>
      <c r="B11" s="136"/>
      <c r="C11" s="224" t="s">
        <v>138</v>
      </c>
      <c r="D11" s="136"/>
    </row>
    <row r="12" ht="16.5" customHeight="1" spans="1:4">
      <c r="A12" s="224" t="s">
        <v>131</v>
      </c>
      <c r="B12" s="136"/>
      <c r="C12" s="224" t="s">
        <v>139</v>
      </c>
      <c r="D12" s="136"/>
    </row>
    <row r="13" ht="16.5" customHeight="1" spans="1:4">
      <c r="A13" s="204" t="s">
        <v>133</v>
      </c>
      <c r="B13" s="136"/>
      <c r="C13" s="126" t="s">
        <v>140</v>
      </c>
      <c r="D13" s="136"/>
    </row>
    <row r="14" ht="16.5" customHeight="1" spans="1:4">
      <c r="A14" s="204" t="s">
        <v>135</v>
      </c>
      <c r="B14" s="136"/>
      <c r="C14" s="126" t="s">
        <v>141</v>
      </c>
      <c r="D14" s="136"/>
    </row>
    <row r="15" ht="16.5" customHeight="1" spans="1:4">
      <c r="A15" s="225"/>
      <c r="B15" s="136"/>
      <c r="C15" s="126" t="s">
        <v>142</v>
      </c>
      <c r="D15" s="136">
        <v>256236</v>
      </c>
    </row>
    <row r="16" ht="16.5" customHeight="1" spans="1:4">
      <c r="A16" s="225"/>
      <c r="B16" s="136"/>
      <c r="C16" s="126" t="s">
        <v>143</v>
      </c>
      <c r="D16" s="136">
        <v>1512586</v>
      </c>
    </row>
    <row r="17" ht="16.5" customHeight="1" spans="1:4">
      <c r="A17" s="225"/>
      <c r="B17" s="136"/>
      <c r="C17" s="126" t="s">
        <v>144</v>
      </c>
      <c r="D17" s="136"/>
    </row>
    <row r="18" ht="16.5" customHeight="1" spans="1:4">
      <c r="A18" s="225"/>
      <c r="B18" s="136"/>
      <c r="C18" s="126" t="s">
        <v>145</v>
      </c>
      <c r="D18" s="136"/>
    </row>
    <row r="19" ht="16.5" customHeight="1" spans="1:4">
      <c r="A19" s="225"/>
      <c r="B19" s="136"/>
      <c r="C19" s="126" t="s">
        <v>146</v>
      </c>
      <c r="D19" s="136"/>
    </row>
    <row r="20" ht="16.5" customHeight="1" spans="1:4">
      <c r="A20" s="225"/>
      <c r="B20" s="136"/>
      <c r="C20" s="126" t="s">
        <v>147</v>
      </c>
      <c r="D20" s="136"/>
    </row>
    <row r="21" ht="16.5" customHeight="1" spans="1:4">
      <c r="A21" s="225"/>
      <c r="B21" s="136"/>
      <c r="C21" s="126" t="s">
        <v>148</v>
      </c>
      <c r="D21" s="136"/>
    </row>
    <row r="22" ht="16.5" customHeight="1" spans="1:4">
      <c r="A22" s="225"/>
      <c r="B22" s="136"/>
      <c r="C22" s="126" t="s">
        <v>149</v>
      </c>
      <c r="D22" s="136"/>
    </row>
    <row r="23" ht="16.5" customHeight="1" spans="1:4">
      <c r="A23" s="225"/>
      <c r="B23" s="136"/>
      <c r="C23" s="126" t="s">
        <v>150</v>
      </c>
      <c r="D23" s="136"/>
    </row>
    <row r="24" ht="16.5" customHeight="1" spans="1:4">
      <c r="A24" s="225"/>
      <c r="B24" s="136"/>
      <c r="C24" s="126" t="s">
        <v>151</v>
      </c>
      <c r="D24" s="136"/>
    </row>
    <row r="25" ht="16.5" customHeight="1" spans="1:4">
      <c r="A25" s="225"/>
      <c r="B25" s="136"/>
      <c r="C25" s="126" t="s">
        <v>152</v>
      </c>
      <c r="D25" s="136"/>
    </row>
    <row r="26" ht="16.5" customHeight="1" spans="1:4">
      <c r="A26" s="225"/>
      <c r="B26" s="136"/>
      <c r="C26" s="126" t="s">
        <v>153</v>
      </c>
      <c r="D26" s="136">
        <v>135384</v>
      </c>
    </row>
    <row r="27" ht="16.5" customHeight="1" spans="1:4">
      <c r="A27" s="225"/>
      <c r="B27" s="136"/>
      <c r="C27" s="126" t="s">
        <v>154</v>
      </c>
      <c r="D27" s="136"/>
    </row>
    <row r="28" ht="16.5" customHeight="1" spans="1:4">
      <c r="A28" s="225"/>
      <c r="B28" s="136"/>
      <c r="C28" s="126" t="s">
        <v>155</v>
      </c>
      <c r="D28" s="136"/>
    </row>
    <row r="29" ht="16.5" customHeight="1" spans="1:4">
      <c r="A29" s="225"/>
      <c r="B29" s="136"/>
      <c r="C29" s="126" t="s">
        <v>156</v>
      </c>
      <c r="D29" s="136"/>
    </row>
    <row r="30" ht="16.5" customHeight="1" spans="1:4">
      <c r="A30" s="225"/>
      <c r="B30" s="136"/>
      <c r="C30" s="126" t="s">
        <v>157</v>
      </c>
      <c r="D30" s="136"/>
    </row>
    <row r="31" ht="16.5" customHeight="1" spans="1:4">
      <c r="A31" s="225"/>
      <c r="B31" s="136"/>
      <c r="C31" s="126" t="s">
        <v>158</v>
      </c>
      <c r="D31" s="136"/>
    </row>
    <row r="32" ht="16.5" customHeight="1" spans="1:4">
      <c r="A32" s="225"/>
      <c r="B32" s="136"/>
      <c r="C32" s="204" t="s">
        <v>159</v>
      </c>
      <c r="D32" s="136"/>
    </row>
    <row r="33" ht="16.5" customHeight="1" spans="1:4">
      <c r="A33" s="225"/>
      <c r="B33" s="136"/>
      <c r="C33" s="204" t="s">
        <v>160</v>
      </c>
      <c r="D33" s="136"/>
    </row>
    <row r="34" ht="16.5" customHeight="1" spans="1:4">
      <c r="A34" s="225"/>
      <c r="B34" s="136"/>
      <c r="C34" s="88" t="s">
        <v>161</v>
      </c>
      <c r="D34" s="136"/>
    </row>
    <row r="35" ht="15" customHeight="1" spans="1:4">
      <c r="A35" s="226" t="s">
        <v>50</v>
      </c>
      <c r="B35" s="227">
        <v>1904206</v>
      </c>
      <c r="C35" s="226" t="s">
        <v>51</v>
      </c>
      <c r="D35" s="227">
        <v>1904206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60"/>
      <c r="B1" s="60"/>
      <c r="C1" s="60"/>
      <c r="D1" s="60"/>
      <c r="E1" s="60"/>
      <c r="F1" s="60"/>
      <c r="G1" s="60"/>
    </row>
    <row r="2" customHeight="1" spans="4:7">
      <c r="D2" s="194"/>
      <c r="F2" s="128"/>
      <c r="G2" s="199" t="s">
        <v>162</v>
      </c>
    </row>
    <row r="3" ht="41.25" customHeight="1" spans="1:7">
      <c r="A3" s="183" t="str">
        <f>"2025"&amp;"年一般公共预算支出预算表（按功能科目分类）"</f>
        <v>2025年一般公共预算支出预算表（按功能科目分类）</v>
      </c>
      <c r="B3" s="183"/>
      <c r="C3" s="183"/>
      <c r="D3" s="183"/>
      <c r="E3" s="183"/>
      <c r="F3" s="183"/>
      <c r="G3" s="183"/>
    </row>
    <row r="4" ht="18" customHeight="1" spans="1:7">
      <c r="A4" s="64" t="str">
        <f>"单位名称："&amp;"昆明市东川区舍块乡卫生院"</f>
        <v>单位名称：昆明市东川区舍块乡卫生院</v>
      </c>
      <c r="F4" s="180"/>
      <c r="G4" s="199" t="s">
        <v>1</v>
      </c>
    </row>
    <row r="5" ht="20.25" customHeight="1" spans="1:7">
      <c r="A5" s="216" t="s">
        <v>163</v>
      </c>
      <c r="B5" s="217"/>
      <c r="C5" s="184" t="s">
        <v>55</v>
      </c>
      <c r="D5" s="207" t="s">
        <v>75</v>
      </c>
      <c r="E5" s="71"/>
      <c r="F5" s="72"/>
      <c r="G5" s="196" t="s">
        <v>76</v>
      </c>
    </row>
    <row r="6" ht="20.25" customHeight="1" spans="1:7">
      <c r="A6" s="218" t="s">
        <v>72</v>
      </c>
      <c r="B6" s="218" t="s">
        <v>73</v>
      </c>
      <c r="C6" s="78"/>
      <c r="D6" s="189" t="s">
        <v>57</v>
      </c>
      <c r="E6" s="189" t="s">
        <v>164</v>
      </c>
      <c r="F6" s="189" t="s">
        <v>165</v>
      </c>
      <c r="G6" s="198"/>
    </row>
    <row r="7" ht="15" customHeight="1" spans="1:7">
      <c r="A7" s="117" t="s">
        <v>82</v>
      </c>
      <c r="B7" s="117" t="s">
        <v>83</v>
      </c>
      <c r="C7" s="117" t="s">
        <v>84</v>
      </c>
      <c r="D7" s="117" t="s">
        <v>85</v>
      </c>
      <c r="E7" s="117" t="s">
        <v>86</v>
      </c>
      <c r="F7" s="117" t="s">
        <v>87</v>
      </c>
      <c r="G7" s="117" t="s">
        <v>88</v>
      </c>
    </row>
    <row r="8" ht="18" customHeight="1" spans="1:7">
      <c r="A8" s="88" t="s">
        <v>97</v>
      </c>
      <c r="B8" s="88" t="s">
        <v>98</v>
      </c>
      <c r="C8" s="136">
        <v>256236</v>
      </c>
      <c r="D8" s="136">
        <v>256236</v>
      </c>
      <c r="E8" s="136">
        <v>253236</v>
      </c>
      <c r="F8" s="136">
        <v>3000</v>
      </c>
      <c r="G8" s="136"/>
    </row>
    <row r="9" ht="18" customHeight="1" spans="1:7">
      <c r="A9" s="193" t="s">
        <v>99</v>
      </c>
      <c r="B9" s="193" t="s">
        <v>100</v>
      </c>
      <c r="C9" s="136">
        <v>256236</v>
      </c>
      <c r="D9" s="136">
        <v>256236</v>
      </c>
      <c r="E9" s="136">
        <v>253236</v>
      </c>
      <c r="F9" s="136">
        <v>3000</v>
      </c>
      <c r="G9" s="136"/>
    </row>
    <row r="10" ht="18" customHeight="1" spans="1:7">
      <c r="A10" s="219" t="s">
        <v>101</v>
      </c>
      <c r="B10" s="219" t="s">
        <v>102</v>
      </c>
      <c r="C10" s="136">
        <v>75000</v>
      </c>
      <c r="D10" s="136">
        <v>75000</v>
      </c>
      <c r="E10" s="136">
        <v>72000</v>
      </c>
      <c r="F10" s="136">
        <v>3000</v>
      </c>
      <c r="G10" s="136"/>
    </row>
    <row r="11" ht="18" customHeight="1" spans="1:7">
      <c r="A11" s="219" t="s">
        <v>103</v>
      </c>
      <c r="B11" s="219" t="s">
        <v>104</v>
      </c>
      <c r="C11" s="136">
        <v>181236</v>
      </c>
      <c r="D11" s="136">
        <v>181236</v>
      </c>
      <c r="E11" s="136">
        <v>181236</v>
      </c>
      <c r="F11" s="136"/>
      <c r="G11" s="136"/>
    </row>
    <row r="12" ht="18" customHeight="1" spans="1:7">
      <c r="A12" s="88" t="s">
        <v>105</v>
      </c>
      <c r="B12" s="88" t="s">
        <v>106</v>
      </c>
      <c r="C12" s="136">
        <v>1512586</v>
      </c>
      <c r="D12" s="136">
        <v>1512586</v>
      </c>
      <c r="E12" s="136">
        <v>1435426</v>
      </c>
      <c r="F12" s="136">
        <v>77160</v>
      </c>
      <c r="G12" s="136"/>
    </row>
    <row r="13" ht="18" customHeight="1" spans="1:7">
      <c r="A13" s="193" t="s">
        <v>107</v>
      </c>
      <c r="B13" s="193" t="s">
        <v>108</v>
      </c>
      <c r="C13" s="136">
        <v>1346615</v>
      </c>
      <c r="D13" s="136">
        <v>1346615</v>
      </c>
      <c r="E13" s="136">
        <v>1269455</v>
      </c>
      <c r="F13" s="136">
        <v>77160</v>
      </c>
      <c r="G13" s="136"/>
    </row>
    <row r="14" ht="18" customHeight="1" spans="1:7">
      <c r="A14" s="219" t="s">
        <v>109</v>
      </c>
      <c r="B14" s="219" t="s">
        <v>110</v>
      </c>
      <c r="C14" s="136">
        <v>1346615</v>
      </c>
      <c r="D14" s="136">
        <v>1346615</v>
      </c>
      <c r="E14" s="136">
        <v>1269455</v>
      </c>
      <c r="F14" s="136">
        <v>77160</v>
      </c>
      <c r="G14" s="136"/>
    </row>
    <row r="15" ht="18" customHeight="1" spans="1:7">
      <c r="A15" s="193" t="s">
        <v>111</v>
      </c>
      <c r="B15" s="193" t="s">
        <v>112</v>
      </c>
      <c r="C15" s="136">
        <v>165971</v>
      </c>
      <c r="D15" s="136">
        <v>165971</v>
      </c>
      <c r="E15" s="136">
        <v>165971</v>
      </c>
      <c r="F15" s="136"/>
      <c r="G15" s="136"/>
    </row>
    <row r="16" ht="18" customHeight="1" spans="1:7">
      <c r="A16" s="219" t="s">
        <v>113</v>
      </c>
      <c r="B16" s="219" t="s">
        <v>114</v>
      </c>
      <c r="C16" s="136">
        <v>90629</v>
      </c>
      <c r="D16" s="136">
        <v>90629</v>
      </c>
      <c r="E16" s="136">
        <v>90629</v>
      </c>
      <c r="F16" s="136"/>
      <c r="G16" s="136"/>
    </row>
    <row r="17" ht="18" customHeight="1" spans="1:7">
      <c r="A17" s="219" t="s">
        <v>115</v>
      </c>
      <c r="B17" s="219" t="s">
        <v>116</v>
      </c>
      <c r="C17" s="136">
        <v>71214</v>
      </c>
      <c r="D17" s="136">
        <v>71214</v>
      </c>
      <c r="E17" s="136">
        <v>71214</v>
      </c>
      <c r="F17" s="136"/>
      <c r="G17" s="136"/>
    </row>
    <row r="18" ht="18" customHeight="1" spans="1:7">
      <c r="A18" s="219" t="s">
        <v>117</v>
      </c>
      <c r="B18" s="219" t="s">
        <v>118</v>
      </c>
      <c r="C18" s="136">
        <v>4128</v>
      </c>
      <c r="D18" s="136">
        <v>4128</v>
      </c>
      <c r="E18" s="136">
        <v>4128</v>
      </c>
      <c r="F18" s="136"/>
      <c r="G18" s="136"/>
    </row>
    <row r="19" ht="18" customHeight="1" spans="1:7">
      <c r="A19" s="88" t="s">
        <v>119</v>
      </c>
      <c r="B19" s="88" t="s">
        <v>120</v>
      </c>
      <c r="C19" s="136">
        <v>135384</v>
      </c>
      <c r="D19" s="136">
        <v>135384</v>
      </c>
      <c r="E19" s="136">
        <v>135384</v>
      </c>
      <c r="F19" s="136"/>
      <c r="G19" s="136"/>
    </row>
    <row r="20" ht="18" customHeight="1" spans="1:7">
      <c r="A20" s="193" t="s">
        <v>121</v>
      </c>
      <c r="B20" s="193" t="s">
        <v>122</v>
      </c>
      <c r="C20" s="136">
        <v>135384</v>
      </c>
      <c r="D20" s="136">
        <v>135384</v>
      </c>
      <c r="E20" s="136">
        <v>135384</v>
      </c>
      <c r="F20" s="136"/>
      <c r="G20" s="136"/>
    </row>
    <row r="21" ht="18" customHeight="1" spans="1:7">
      <c r="A21" s="219" t="s">
        <v>123</v>
      </c>
      <c r="B21" s="219" t="s">
        <v>124</v>
      </c>
      <c r="C21" s="136">
        <v>135384</v>
      </c>
      <c r="D21" s="136">
        <v>135384</v>
      </c>
      <c r="E21" s="136">
        <v>135384</v>
      </c>
      <c r="F21" s="136"/>
      <c r="G21" s="136"/>
    </row>
    <row r="22" ht="18" customHeight="1" spans="1:7">
      <c r="A22" s="135" t="s">
        <v>166</v>
      </c>
      <c r="B22" s="220" t="s">
        <v>166</v>
      </c>
      <c r="C22" s="136">
        <v>1904206</v>
      </c>
      <c r="D22" s="136">
        <v>1904206</v>
      </c>
      <c r="E22" s="136">
        <v>1824046</v>
      </c>
      <c r="F22" s="136">
        <v>80160</v>
      </c>
      <c r="G22" s="136"/>
    </row>
  </sheetData>
  <mergeCells count="6">
    <mergeCell ref="A3:G3"/>
    <mergeCell ref="A5:B5"/>
    <mergeCell ref="D5:F5"/>
    <mergeCell ref="A22:B2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60"/>
      <c r="B1" s="60"/>
      <c r="C1" s="60"/>
      <c r="D1" s="60"/>
      <c r="E1" s="60"/>
      <c r="F1" s="60"/>
    </row>
    <row r="2" customHeight="1" spans="1:6">
      <c r="A2" s="101"/>
      <c r="B2" s="101"/>
      <c r="C2" s="101"/>
      <c r="D2" s="101"/>
      <c r="E2" s="100"/>
      <c r="F2" s="212" t="s">
        <v>167</v>
      </c>
    </row>
    <row r="3" ht="41.25" customHeight="1" spans="1:6">
      <c r="A3" s="213" t="str">
        <f>"2025"&amp;"年一般公共预算“三公”经费支出预算表"</f>
        <v>2025年一般公共预算“三公”经费支出预算表</v>
      </c>
      <c r="B3" s="101"/>
      <c r="C3" s="101"/>
      <c r="D3" s="101"/>
      <c r="E3" s="100"/>
      <c r="F3" s="101"/>
    </row>
    <row r="4" customHeight="1" spans="1:6">
      <c r="A4" s="166" t="str">
        <f>"单位名称："&amp;"昆明市东川区舍块乡卫生院"</f>
        <v>单位名称：昆明市东川区舍块乡卫生院</v>
      </c>
      <c r="B4" s="214"/>
      <c r="D4" s="101"/>
      <c r="E4" s="100"/>
      <c r="F4" s="121" t="s">
        <v>1</v>
      </c>
    </row>
    <row r="5" ht="27" customHeight="1" spans="1:6">
      <c r="A5" s="105" t="s">
        <v>168</v>
      </c>
      <c r="B5" s="105" t="s">
        <v>169</v>
      </c>
      <c r="C5" s="107" t="s">
        <v>170</v>
      </c>
      <c r="D5" s="105"/>
      <c r="E5" s="106"/>
      <c r="F5" s="105" t="s">
        <v>171</v>
      </c>
    </row>
    <row r="6" ht="28.5" customHeight="1" spans="1:6">
      <c r="A6" s="215"/>
      <c r="B6" s="109"/>
      <c r="C6" s="106" t="s">
        <v>57</v>
      </c>
      <c r="D6" s="106" t="s">
        <v>172</v>
      </c>
      <c r="E6" s="106" t="s">
        <v>173</v>
      </c>
      <c r="F6" s="108"/>
    </row>
    <row r="7" ht="17.25" customHeight="1" spans="1:6">
      <c r="A7" s="113" t="s">
        <v>82</v>
      </c>
      <c r="B7" s="113" t="s">
        <v>83</v>
      </c>
      <c r="C7" s="113" t="s">
        <v>84</v>
      </c>
      <c r="D7" s="113" t="s">
        <v>85</v>
      </c>
      <c r="E7" s="113" t="s">
        <v>86</v>
      </c>
      <c r="F7" s="113" t="s">
        <v>87</v>
      </c>
    </row>
    <row r="8" ht="17.25" customHeight="1" spans="1:6">
      <c r="A8" s="136">
        <v>2400</v>
      </c>
      <c r="B8" s="136"/>
      <c r="C8" s="136"/>
      <c r="D8" s="136"/>
      <c r="E8" s="136"/>
      <c r="F8" s="136">
        <v>2400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39"/>
  <sheetViews>
    <sheetView showZeros="0" workbookViewId="0">
      <pane ySplit="1" topLeftCell="A16" activePane="bottomLeft" state="frozen"/>
      <selection/>
      <selection pane="bottomLeft" activeCell="E41" sqref="E41"/>
    </sheetView>
  </sheetViews>
  <sheetFormatPr defaultColWidth="9.14166666666667" defaultRowHeight="14.25" customHeight="1"/>
  <cols>
    <col min="1" max="1" width="20.75" customWidth="1"/>
    <col min="2" max="2" width="22.125" customWidth="1"/>
    <col min="3" max="3" width="19.875" customWidth="1"/>
    <col min="4" max="4" width="17.625" customWidth="1"/>
    <col min="5" max="5" width="10.1416666666667" customWidth="1"/>
    <col min="6" max="6" width="26.625" customWidth="1"/>
    <col min="7" max="7" width="10.2833333333333" customWidth="1"/>
    <col min="8" max="8" width="23" customWidth="1"/>
    <col min="9" max="25" width="18.7166666666667" customWidth="1"/>
  </cols>
  <sheetData>
    <row r="1" customHeight="1" spans="1: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ht="13.5" customHeight="1" spans="2:25">
      <c r="B2" s="194"/>
      <c r="C2" s="200"/>
      <c r="E2" s="201"/>
      <c r="F2" s="201"/>
      <c r="G2" s="201"/>
      <c r="H2" s="201"/>
      <c r="I2" s="140"/>
      <c r="J2" s="140"/>
      <c r="K2" s="140"/>
      <c r="L2" s="140"/>
      <c r="M2" s="140"/>
      <c r="N2" s="140"/>
      <c r="O2" s="140"/>
      <c r="S2" s="140"/>
      <c r="W2" s="200"/>
      <c r="Y2" s="62" t="s">
        <v>174</v>
      </c>
    </row>
    <row r="3" ht="45.75" customHeight="1" spans="1:25">
      <c r="A3" s="123" t="str">
        <f>"2025"&amp;"年部门基本支出预算表"</f>
        <v>2025年部门基本支出预算表</v>
      </c>
      <c r="B3" s="6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63"/>
      <c r="Q3" s="63"/>
      <c r="R3" s="63"/>
      <c r="S3" s="123"/>
      <c r="T3" s="123"/>
      <c r="U3" s="123"/>
      <c r="V3" s="123"/>
      <c r="W3" s="123"/>
      <c r="X3" s="123"/>
      <c r="Y3" s="123"/>
    </row>
    <row r="4" ht="18.75" customHeight="1" spans="1:25">
      <c r="A4" s="64" t="str">
        <f>"单位名称："&amp;"昆明市东川区舍块乡卫生院"</f>
        <v>单位名称：昆明市东川区舍块乡卫生院</v>
      </c>
      <c r="B4" s="65"/>
      <c r="C4" s="202"/>
      <c r="D4" s="202"/>
      <c r="E4" s="202"/>
      <c r="F4" s="202"/>
      <c r="G4" s="202"/>
      <c r="H4" s="202"/>
      <c r="I4" s="142"/>
      <c r="J4" s="142"/>
      <c r="K4" s="142"/>
      <c r="L4" s="142"/>
      <c r="M4" s="142"/>
      <c r="N4" s="142"/>
      <c r="O4" s="142"/>
      <c r="P4" s="66"/>
      <c r="Q4" s="66"/>
      <c r="R4" s="66"/>
      <c r="S4" s="142"/>
      <c r="W4" s="200"/>
      <c r="Y4" s="62" t="s">
        <v>1</v>
      </c>
    </row>
    <row r="5" ht="18" customHeight="1" spans="1:25">
      <c r="A5" s="68" t="s">
        <v>175</v>
      </c>
      <c r="B5" s="68" t="s">
        <v>176</v>
      </c>
      <c r="C5" s="68" t="s">
        <v>177</v>
      </c>
      <c r="D5" s="68" t="s">
        <v>178</v>
      </c>
      <c r="E5" s="68" t="s">
        <v>179</v>
      </c>
      <c r="F5" s="68" t="s">
        <v>180</v>
      </c>
      <c r="G5" s="68" t="s">
        <v>181</v>
      </c>
      <c r="H5" s="68" t="s">
        <v>182</v>
      </c>
      <c r="I5" s="207" t="s">
        <v>183</v>
      </c>
      <c r="J5" s="175" t="s">
        <v>183</v>
      </c>
      <c r="K5" s="175"/>
      <c r="L5" s="175"/>
      <c r="M5" s="175"/>
      <c r="N5" s="175"/>
      <c r="O5" s="175"/>
      <c r="P5" s="71"/>
      <c r="Q5" s="71"/>
      <c r="R5" s="71"/>
      <c r="S5" s="159" t="s">
        <v>61</v>
      </c>
      <c r="T5" s="175" t="s">
        <v>62</v>
      </c>
      <c r="U5" s="175"/>
      <c r="V5" s="175"/>
      <c r="W5" s="175"/>
      <c r="X5" s="175"/>
      <c r="Y5" s="137"/>
    </row>
    <row r="6" ht="18" customHeight="1" spans="1:25">
      <c r="A6" s="73"/>
      <c r="B6" s="87"/>
      <c r="C6" s="186"/>
      <c r="D6" s="73"/>
      <c r="E6" s="73"/>
      <c r="F6" s="73"/>
      <c r="G6" s="73"/>
      <c r="H6" s="73"/>
      <c r="I6" s="184" t="s">
        <v>184</v>
      </c>
      <c r="J6" s="207" t="s">
        <v>58</v>
      </c>
      <c r="K6" s="175"/>
      <c r="L6" s="175"/>
      <c r="M6" s="175"/>
      <c r="N6" s="175"/>
      <c r="O6" s="137"/>
      <c r="P6" s="70" t="s">
        <v>185</v>
      </c>
      <c r="Q6" s="71"/>
      <c r="R6" s="72"/>
      <c r="S6" s="68" t="s">
        <v>61</v>
      </c>
      <c r="T6" s="207" t="s">
        <v>62</v>
      </c>
      <c r="U6" s="159" t="s">
        <v>64</v>
      </c>
      <c r="V6" s="175" t="s">
        <v>62</v>
      </c>
      <c r="W6" s="159" t="s">
        <v>66</v>
      </c>
      <c r="X6" s="159" t="s">
        <v>67</v>
      </c>
      <c r="Y6" s="164" t="s">
        <v>68</v>
      </c>
    </row>
    <row r="7" ht="19.5" customHeight="1" spans="1:25">
      <c r="A7" s="87"/>
      <c r="B7" s="87"/>
      <c r="C7" s="87"/>
      <c r="D7" s="87"/>
      <c r="E7" s="87"/>
      <c r="F7" s="87"/>
      <c r="G7" s="87"/>
      <c r="H7" s="87"/>
      <c r="I7" s="87"/>
      <c r="J7" s="208" t="s">
        <v>186</v>
      </c>
      <c r="K7" s="68"/>
      <c r="L7" s="68" t="s">
        <v>187</v>
      </c>
      <c r="M7" s="68" t="s">
        <v>188</v>
      </c>
      <c r="N7" s="68" t="s">
        <v>189</v>
      </c>
      <c r="O7" s="68" t="s">
        <v>190</v>
      </c>
      <c r="P7" s="68" t="s">
        <v>58</v>
      </c>
      <c r="Q7" s="68" t="s">
        <v>59</v>
      </c>
      <c r="R7" s="68" t="s">
        <v>60</v>
      </c>
      <c r="S7" s="87"/>
      <c r="T7" s="68" t="s">
        <v>57</v>
      </c>
      <c r="U7" s="68" t="s">
        <v>64</v>
      </c>
      <c r="V7" s="68" t="s">
        <v>191</v>
      </c>
      <c r="W7" s="68" t="s">
        <v>66</v>
      </c>
      <c r="X7" s="68" t="s">
        <v>67</v>
      </c>
      <c r="Y7" s="68" t="s">
        <v>68</v>
      </c>
    </row>
    <row r="8" ht="37.5" customHeight="1" spans="1:25">
      <c r="A8" s="203"/>
      <c r="B8" s="78"/>
      <c r="C8" s="203"/>
      <c r="D8" s="203"/>
      <c r="E8" s="203"/>
      <c r="F8" s="203"/>
      <c r="G8" s="203"/>
      <c r="H8" s="203"/>
      <c r="I8" s="203"/>
      <c r="J8" s="209" t="s">
        <v>57</v>
      </c>
      <c r="K8" s="210" t="s">
        <v>192</v>
      </c>
      <c r="L8" s="76" t="s">
        <v>193</v>
      </c>
      <c r="M8" s="76" t="s">
        <v>188</v>
      </c>
      <c r="N8" s="76" t="s">
        <v>189</v>
      </c>
      <c r="O8" s="76" t="s">
        <v>190</v>
      </c>
      <c r="P8" s="76" t="s">
        <v>188</v>
      </c>
      <c r="Q8" s="76" t="s">
        <v>189</v>
      </c>
      <c r="R8" s="76" t="s">
        <v>190</v>
      </c>
      <c r="S8" s="76" t="s">
        <v>61</v>
      </c>
      <c r="T8" s="76" t="s">
        <v>57</v>
      </c>
      <c r="U8" s="76" t="s">
        <v>64</v>
      </c>
      <c r="V8" s="76" t="s">
        <v>191</v>
      </c>
      <c r="W8" s="76" t="s">
        <v>66</v>
      </c>
      <c r="X8" s="76" t="s">
        <v>67</v>
      </c>
      <c r="Y8" s="76" t="s">
        <v>68</v>
      </c>
    </row>
    <row r="9" customHeight="1" spans="1:25">
      <c r="A9" s="94">
        <v>1</v>
      </c>
      <c r="B9" s="94">
        <v>2</v>
      </c>
      <c r="C9" s="94">
        <v>3</v>
      </c>
      <c r="D9" s="94">
        <v>4</v>
      </c>
      <c r="E9" s="94">
        <v>5</v>
      </c>
      <c r="F9" s="94">
        <v>6</v>
      </c>
      <c r="G9" s="94">
        <v>7</v>
      </c>
      <c r="H9" s="94">
        <v>8</v>
      </c>
      <c r="I9" s="94">
        <v>9</v>
      </c>
      <c r="J9" s="94">
        <v>10</v>
      </c>
      <c r="K9" s="94">
        <v>11</v>
      </c>
      <c r="L9" s="94">
        <v>12</v>
      </c>
      <c r="M9" s="94">
        <v>13</v>
      </c>
      <c r="N9" s="94">
        <v>14</v>
      </c>
      <c r="O9" s="94">
        <v>15</v>
      </c>
      <c r="P9" s="94">
        <v>16</v>
      </c>
      <c r="Q9" s="94">
        <v>17</v>
      </c>
      <c r="R9" s="94">
        <v>18</v>
      </c>
      <c r="S9" s="94">
        <v>19</v>
      </c>
      <c r="T9" s="94">
        <v>20</v>
      </c>
      <c r="U9" s="94">
        <v>21</v>
      </c>
      <c r="V9" s="94">
        <v>22</v>
      </c>
      <c r="W9" s="94">
        <v>23</v>
      </c>
      <c r="X9" s="94">
        <v>24</v>
      </c>
      <c r="Y9" s="94">
        <v>25</v>
      </c>
    </row>
    <row r="10" ht="20.25" customHeight="1" spans="1:25">
      <c r="A10" s="204" t="s">
        <v>194</v>
      </c>
      <c r="B10" s="204" t="s">
        <v>70</v>
      </c>
      <c r="C10" s="204" t="s">
        <v>195</v>
      </c>
      <c r="D10" s="204" t="s">
        <v>196</v>
      </c>
      <c r="E10" s="204" t="s">
        <v>109</v>
      </c>
      <c r="F10" s="204" t="s">
        <v>110</v>
      </c>
      <c r="G10" s="204" t="s">
        <v>197</v>
      </c>
      <c r="H10" s="204" t="s">
        <v>198</v>
      </c>
      <c r="I10" s="136">
        <v>403188</v>
      </c>
      <c r="J10" s="136">
        <v>403188</v>
      </c>
      <c r="K10" s="136"/>
      <c r="L10" s="136"/>
      <c r="M10" s="136"/>
      <c r="N10" s="136">
        <v>403188</v>
      </c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</row>
    <row r="11" ht="20.25" customHeight="1" spans="1:25">
      <c r="A11" s="204" t="s">
        <v>194</v>
      </c>
      <c r="B11" s="204" t="s">
        <v>70</v>
      </c>
      <c r="C11" s="204" t="s">
        <v>195</v>
      </c>
      <c r="D11" s="204" t="s">
        <v>196</v>
      </c>
      <c r="E11" s="204" t="s">
        <v>109</v>
      </c>
      <c r="F11" s="204" t="s">
        <v>110</v>
      </c>
      <c r="G11" s="204" t="s">
        <v>199</v>
      </c>
      <c r="H11" s="204" t="s">
        <v>200</v>
      </c>
      <c r="I11" s="136">
        <v>50400</v>
      </c>
      <c r="J11" s="136">
        <v>50400</v>
      </c>
      <c r="K11" s="211"/>
      <c r="L11" s="211"/>
      <c r="M11" s="211"/>
      <c r="N11" s="136">
        <v>50400</v>
      </c>
      <c r="O11" s="211"/>
      <c r="P11" s="136"/>
      <c r="Q11" s="136"/>
      <c r="R11" s="136"/>
      <c r="S11" s="136"/>
      <c r="T11" s="136"/>
      <c r="U11" s="136"/>
      <c r="V11" s="136"/>
      <c r="W11" s="136"/>
      <c r="X11" s="136"/>
      <c r="Y11" s="136"/>
    </row>
    <row r="12" ht="20.25" customHeight="1" spans="1:25">
      <c r="A12" s="204" t="s">
        <v>194</v>
      </c>
      <c r="B12" s="204" t="s">
        <v>70</v>
      </c>
      <c r="C12" s="204" t="s">
        <v>195</v>
      </c>
      <c r="D12" s="204" t="s">
        <v>196</v>
      </c>
      <c r="E12" s="204" t="s">
        <v>109</v>
      </c>
      <c r="F12" s="204" t="s">
        <v>110</v>
      </c>
      <c r="G12" s="204" t="s">
        <v>199</v>
      </c>
      <c r="H12" s="204" t="s">
        <v>200</v>
      </c>
      <c r="I12" s="136">
        <v>72000</v>
      </c>
      <c r="J12" s="136">
        <v>72000</v>
      </c>
      <c r="K12" s="211"/>
      <c r="L12" s="211"/>
      <c r="M12" s="211"/>
      <c r="N12" s="136">
        <v>72000</v>
      </c>
      <c r="O12" s="211"/>
      <c r="P12" s="136"/>
      <c r="Q12" s="136"/>
      <c r="R12" s="136"/>
      <c r="S12" s="136"/>
      <c r="T12" s="136"/>
      <c r="U12" s="136"/>
      <c r="V12" s="136"/>
      <c r="W12" s="136"/>
      <c r="X12" s="136"/>
      <c r="Y12" s="136"/>
    </row>
    <row r="13" ht="20.25" customHeight="1" spans="1:25">
      <c r="A13" s="204" t="s">
        <v>194</v>
      </c>
      <c r="B13" s="204" t="s">
        <v>70</v>
      </c>
      <c r="C13" s="204" t="s">
        <v>195</v>
      </c>
      <c r="D13" s="204" t="s">
        <v>196</v>
      </c>
      <c r="E13" s="204" t="s">
        <v>109</v>
      </c>
      <c r="F13" s="204" t="s">
        <v>110</v>
      </c>
      <c r="G13" s="204" t="s">
        <v>199</v>
      </c>
      <c r="H13" s="204" t="s">
        <v>200</v>
      </c>
      <c r="I13" s="136">
        <v>37068</v>
      </c>
      <c r="J13" s="136">
        <v>37068</v>
      </c>
      <c r="K13" s="211"/>
      <c r="L13" s="211"/>
      <c r="M13" s="211"/>
      <c r="N13" s="136">
        <v>37068</v>
      </c>
      <c r="O13" s="211"/>
      <c r="P13" s="136"/>
      <c r="Q13" s="136"/>
      <c r="R13" s="136"/>
      <c r="S13" s="136"/>
      <c r="T13" s="136"/>
      <c r="U13" s="136"/>
      <c r="V13" s="136"/>
      <c r="W13" s="136"/>
      <c r="X13" s="136"/>
      <c r="Y13" s="136"/>
    </row>
    <row r="14" ht="20.25" customHeight="1" spans="1:25">
      <c r="A14" s="204" t="s">
        <v>194</v>
      </c>
      <c r="B14" s="204" t="s">
        <v>70</v>
      </c>
      <c r="C14" s="204" t="s">
        <v>195</v>
      </c>
      <c r="D14" s="204" t="s">
        <v>196</v>
      </c>
      <c r="E14" s="204" t="s">
        <v>109</v>
      </c>
      <c r="F14" s="204" t="s">
        <v>110</v>
      </c>
      <c r="G14" s="204" t="s">
        <v>201</v>
      </c>
      <c r="H14" s="204" t="s">
        <v>202</v>
      </c>
      <c r="I14" s="136">
        <v>33599</v>
      </c>
      <c r="J14" s="136">
        <v>33599</v>
      </c>
      <c r="K14" s="211"/>
      <c r="L14" s="211"/>
      <c r="M14" s="211"/>
      <c r="N14" s="136">
        <v>33599</v>
      </c>
      <c r="O14" s="211"/>
      <c r="P14" s="136"/>
      <c r="Q14" s="136"/>
      <c r="R14" s="136"/>
      <c r="S14" s="136"/>
      <c r="T14" s="136"/>
      <c r="U14" s="136"/>
      <c r="V14" s="136"/>
      <c r="W14" s="136"/>
      <c r="X14" s="136"/>
      <c r="Y14" s="136"/>
    </row>
    <row r="15" ht="20.25" customHeight="1" spans="1:25">
      <c r="A15" s="204" t="s">
        <v>194</v>
      </c>
      <c r="B15" s="204" t="s">
        <v>70</v>
      </c>
      <c r="C15" s="204" t="s">
        <v>195</v>
      </c>
      <c r="D15" s="204" t="s">
        <v>196</v>
      </c>
      <c r="E15" s="204" t="s">
        <v>109</v>
      </c>
      <c r="F15" s="204" t="s">
        <v>110</v>
      </c>
      <c r="G15" s="204" t="s">
        <v>203</v>
      </c>
      <c r="H15" s="204" t="s">
        <v>204</v>
      </c>
      <c r="I15" s="136">
        <v>110472</v>
      </c>
      <c r="J15" s="136">
        <v>110472</v>
      </c>
      <c r="K15" s="211"/>
      <c r="L15" s="211"/>
      <c r="M15" s="211"/>
      <c r="N15" s="136">
        <v>110472</v>
      </c>
      <c r="O15" s="211"/>
      <c r="P15" s="136"/>
      <c r="Q15" s="136"/>
      <c r="R15" s="136"/>
      <c r="S15" s="136"/>
      <c r="T15" s="136"/>
      <c r="U15" s="136"/>
      <c r="V15" s="136"/>
      <c r="W15" s="136"/>
      <c r="X15" s="136"/>
      <c r="Y15" s="136"/>
    </row>
    <row r="16" ht="20.25" customHeight="1" spans="1:25">
      <c r="A16" s="204" t="s">
        <v>194</v>
      </c>
      <c r="B16" s="204" t="s">
        <v>70</v>
      </c>
      <c r="C16" s="204" t="s">
        <v>195</v>
      </c>
      <c r="D16" s="204" t="s">
        <v>196</v>
      </c>
      <c r="E16" s="204" t="s">
        <v>109</v>
      </c>
      <c r="F16" s="204" t="s">
        <v>110</v>
      </c>
      <c r="G16" s="204" t="s">
        <v>203</v>
      </c>
      <c r="H16" s="204" t="s">
        <v>204</v>
      </c>
      <c r="I16" s="136">
        <v>454704</v>
      </c>
      <c r="J16" s="136">
        <v>454704</v>
      </c>
      <c r="K16" s="211"/>
      <c r="L16" s="211"/>
      <c r="M16" s="211"/>
      <c r="N16" s="136">
        <v>454704</v>
      </c>
      <c r="O16" s="211"/>
      <c r="P16" s="136"/>
      <c r="Q16" s="136"/>
      <c r="R16" s="136"/>
      <c r="S16" s="136"/>
      <c r="T16" s="136"/>
      <c r="U16" s="136"/>
      <c r="V16" s="136"/>
      <c r="W16" s="136"/>
      <c r="X16" s="136"/>
      <c r="Y16" s="136"/>
    </row>
    <row r="17" ht="20.25" customHeight="1" spans="1:25">
      <c r="A17" s="204" t="s">
        <v>194</v>
      </c>
      <c r="B17" s="204" t="s">
        <v>70</v>
      </c>
      <c r="C17" s="204" t="s">
        <v>205</v>
      </c>
      <c r="D17" s="204" t="s">
        <v>206</v>
      </c>
      <c r="E17" s="204" t="s">
        <v>103</v>
      </c>
      <c r="F17" s="204" t="s">
        <v>104</v>
      </c>
      <c r="G17" s="204" t="s">
        <v>207</v>
      </c>
      <c r="H17" s="204" t="s">
        <v>208</v>
      </c>
      <c r="I17" s="136">
        <v>181236</v>
      </c>
      <c r="J17" s="136">
        <v>181236</v>
      </c>
      <c r="K17" s="211"/>
      <c r="L17" s="211"/>
      <c r="M17" s="211"/>
      <c r="N17" s="136">
        <v>181236</v>
      </c>
      <c r="O17" s="211"/>
      <c r="P17" s="136"/>
      <c r="Q17" s="136"/>
      <c r="R17" s="136"/>
      <c r="S17" s="136"/>
      <c r="T17" s="136"/>
      <c r="U17" s="136"/>
      <c r="V17" s="136"/>
      <c r="W17" s="136"/>
      <c r="X17" s="136"/>
      <c r="Y17" s="136"/>
    </row>
    <row r="18" ht="20.25" customHeight="1" spans="1:25">
      <c r="A18" s="204" t="s">
        <v>194</v>
      </c>
      <c r="B18" s="204" t="s">
        <v>70</v>
      </c>
      <c r="C18" s="204" t="s">
        <v>205</v>
      </c>
      <c r="D18" s="204" t="s">
        <v>206</v>
      </c>
      <c r="E18" s="204" t="s">
        <v>113</v>
      </c>
      <c r="F18" s="204" t="s">
        <v>114</v>
      </c>
      <c r="G18" s="204" t="s">
        <v>209</v>
      </c>
      <c r="H18" s="204" t="s">
        <v>210</v>
      </c>
      <c r="I18" s="136">
        <v>88044</v>
      </c>
      <c r="J18" s="136">
        <v>88044</v>
      </c>
      <c r="K18" s="211"/>
      <c r="L18" s="211"/>
      <c r="M18" s="211"/>
      <c r="N18" s="136">
        <v>88044</v>
      </c>
      <c r="O18" s="211"/>
      <c r="P18" s="136"/>
      <c r="Q18" s="136"/>
      <c r="R18" s="136"/>
      <c r="S18" s="136"/>
      <c r="T18" s="136"/>
      <c r="U18" s="136"/>
      <c r="V18" s="136"/>
      <c r="W18" s="136"/>
      <c r="X18" s="136"/>
      <c r="Y18" s="136"/>
    </row>
    <row r="19" ht="20.25" customHeight="1" spans="1:25">
      <c r="A19" s="204" t="s">
        <v>194</v>
      </c>
      <c r="B19" s="204" t="s">
        <v>70</v>
      </c>
      <c r="C19" s="204" t="s">
        <v>205</v>
      </c>
      <c r="D19" s="204" t="s">
        <v>206</v>
      </c>
      <c r="E19" s="204" t="s">
        <v>113</v>
      </c>
      <c r="F19" s="204" t="s">
        <v>114</v>
      </c>
      <c r="G19" s="204" t="s">
        <v>209</v>
      </c>
      <c r="H19" s="204" t="s">
        <v>210</v>
      </c>
      <c r="I19" s="136">
        <v>2585</v>
      </c>
      <c r="J19" s="136">
        <v>2585</v>
      </c>
      <c r="K19" s="211"/>
      <c r="L19" s="211"/>
      <c r="M19" s="211"/>
      <c r="N19" s="136">
        <v>2585</v>
      </c>
      <c r="O19" s="211"/>
      <c r="P19" s="136"/>
      <c r="Q19" s="136"/>
      <c r="R19" s="136"/>
      <c r="S19" s="136"/>
      <c r="T19" s="136"/>
      <c r="U19" s="136"/>
      <c r="V19" s="136"/>
      <c r="W19" s="136"/>
      <c r="X19" s="136"/>
      <c r="Y19" s="136"/>
    </row>
    <row r="20" ht="20.25" customHeight="1" spans="1:25">
      <c r="A20" s="204" t="s">
        <v>194</v>
      </c>
      <c r="B20" s="204" t="s">
        <v>70</v>
      </c>
      <c r="C20" s="204" t="s">
        <v>205</v>
      </c>
      <c r="D20" s="204" t="s">
        <v>206</v>
      </c>
      <c r="E20" s="204" t="s">
        <v>115</v>
      </c>
      <c r="F20" s="204" t="s">
        <v>116</v>
      </c>
      <c r="G20" s="204" t="s">
        <v>211</v>
      </c>
      <c r="H20" s="204" t="s">
        <v>212</v>
      </c>
      <c r="I20" s="136">
        <v>19410</v>
      </c>
      <c r="J20" s="136">
        <v>19410</v>
      </c>
      <c r="K20" s="211"/>
      <c r="L20" s="211"/>
      <c r="M20" s="211"/>
      <c r="N20" s="136">
        <v>19410</v>
      </c>
      <c r="O20" s="211"/>
      <c r="P20" s="136"/>
      <c r="Q20" s="136"/>
      <c r="R20" s="136"/>
      <c r="S20" s="136"/>
      <c r="T20" s="136"/>
      <c r="U20" s="136"/>
      <c r="V20" s="136"/>
      <c r="W20" s="136"/>
      <c r="X20" s="136"/>
      <c r="Y20" s="136"/>
    </row>
    <row r="21" ht="20.25" customHeight="1" spans="1:25">
      <c r="A21" s="204" t="s">
        <v>194</v>
      </c>
      <c r="B21" s="204" t="s">
        <v>70</v>
      </c>
      <c r="C21" s="204" t="s">
        <v>205</v>
      </c>
      <c r="D21" s="204" t="s">
        <v>206</v>
      </c>
      <c r="E21" s="204" t="s">
        <v>115</v>
      </c>
      <c r="F21" s="204" t="s">
        <v>116</v>
      </c>
      <c r="G21" s="204" t="s">
        <v>211</v>
      </c>
      <c r="H21" s="204" t="s">
        <v>212</v>
      </c>
      <c r="I21" s="136">
        <v>51804</v>
      </c>
      <c r="J21" s="136">
        <v>51804</v>
      </c>
      <c r="K21" s="211"/>
      <c r="L21" s="211"/>
      <c r="M21" s="211"/>
      <c r="N21" s="136">
        <v>51804</v>
      </c>
      <c r="O21" s="211"/>
      <c r="P21" s="136"/>
      <c r="Q21" s="136"/>
      <c r="R21" s="136"/>
      <c r="S21" s="136"/>
      <c r="T21" s="136"/>
      <c r="U21" s="136"/>
      <c r="V21" s="136"/>
      <c r="W21" s="136"/>
      <c r="X21" s="136"/>
      <c r="Y21" s="136"/>
    </row>
    <row r="22" ht="20.25" customHeight="1" spans="1:25">
      <c r="A22" s="204" t="s">
        <v>194</v>
      </c>
      <c r="B22" s="204" t="s">
        <v>70</v>
      </c>
      <c r="C22" s="204" t="s">
        <v>205</v>
      </c>
      <c r="D22" s="204" t="s">
        <v>206</v>
      </c>
      <c r="E22" s="204" t="s">
        <v>109</v>
      </c>
      <c r="F22" s="204" t="s">
        <v>110</v>
      </c>
      <c r="G22" s="204" t="s">
        <v>213</v>
      </c>
      <c r="H22" s="204" t="s">
        <v>214</v>
      </c>
      <c r="I22" s="136">
        <v>7224</v>
      </c>
      <c r="J22" s="136">
        <v>7224</v>
      </c>
      <c r="K22" s="211"/>
      <c r="L22" s="211"/>
      <c r="M22" s="211"/>
      <c r="N22" s="136">
        <v>7224</v>
      </c>
      <c r="O22" s="211"/>
      <c r="P22" s="136"/>
      <c r="Q22" s="136"/>
      <c r="R22" s="136"/>
      <c r="S22" s="136"/>
      <c r="T22" s="136"/>
      <c r="U22" s="136"/>
      <c r="V22" s="136"/>
      <c r="W22" s="136"/>
      <c r="X22" s="136"/>
      <c r="Y22" s="136"/>
    </row>
    <row r="23" ht="20.25" customHeight="1" spans="1:25">
      <c r="A23" s="204" t="s">
        <v>194</v>
      </c>
      <c r="B23" s="204" t="s">
        <v>70</v>
      </c>
      <c r="C23" s="204" t="s">
        <v>205</v>
      </c>
      <c r="D23" s="204" t="s">
        <v>206</v>
      </c>
      <c r="E23" s="204" t="s">
        <v>117</v>
      </c>
      <c r="F23" s="204" t="s">
        <v>118</v>
      </c>
      <c r="G23" s="204" t="s">
        <v>213</v>
      </c>
      <c r="H23" s="204" t="s">
        <v>214</v>
      </c>
      <c r="I23" s="136">
        <v>4128</v>
      </c>
      <c r="J23" s="136">
        <v>4128</v>
      </c>
      <c r="K23" s="211"/>
      <c r="L23" s="211"/>
      <c r="M23" s="211"/>
      <c r="N23" s="136">
        <v>4128</v>
      </c>
      <c r="O23" s="211"/>
      <c r="P23" s="136"/>
      <c r="Q23" s="136"/>
      <c r="R23" s="136"/>
      <c r="S23" s="136"/>
      <c r="T23" s="136"/>
      <c r="U23" s="136"/>
      <c r="V23" s="136"/>
      <c r="W23" s="136"/>
      <c r="X23" s="136"/>
      <c r="Y23" s="136"/>
    </row>
    <row r="24" ht="20.25" customHeight="1" spans="1:25">
      <c r="A24" s="204" t="s">
        <v>194</v>
      </c>
      <c r="B24" s="204" t="s">
        <v>70</v>
      </c>
      <c r="C24" s="204" t="s">
        <v>215</v>
      </c>
      <c r="D24" s="204" t="s">
        <v>124</v>
      </c>
      <c r="E24" s="204" t="s">
        <v>123</v>
      </c>
      <c r="F24" s="204" t="s">
        <v>124</v>
      </c>
      <c r="G24" s="204" t="s">
        <v>216</v>
      </c>
      <c r="H24" s="204" t="s">
        <v>124</v>
      </c>
      <c r="I24" s="136">
        <v>135384</v>
      </c>
      <c r="J24" s="136">
        <v>135384</v>
      </c>
      <c r="K24" s="211"/>
      <c r="L24" s="211"/>
      <c r="M24" s="211"/>
      <c r="N24" s="136">
        <v>135384</v>
      </c>
      <c r="O24" s="211"/>
      <c r="P24" s="136"/>
      <c r="Q24" s="136"/>
      <c r="R24" s="136"/>
      <c r="S24" s="136"/>
      <c r="T24" s="136"/>
      <c r="U24" s="136"/>
      <c r="V24" s="136"/>
      <c r="W24" s="136"/>
      <c r="X24" s="136"/>
      <c r="Y24" s="136"/>
    </row>
    <row r="25" ht="20.25" customHeight="1" spans="1:25">
      <c r="A25" s="204" t="s">
        <v>194</v>
      </c>
      <c r="B25" s="204" t="s">
        <v>70</v>
      </c>
      <c r="C25" s="204" t="s">
        <v>217</v>
      </c>
      <c r="D25" s="204" t="s">
        <v>171</v>
      </c>
      <c r="E25" s="204" t="s">
        <v>109</v>
      </c>
      <c r="F25" s="204" t="s">
        <v>110</v>
      </c>
      <c r="G25" s="204" t="s">
        <v>218</v>
      </c>
      <c r="H25" s="204" t="s">
        <v>171</v>
      </c>
      <c r="I25" s="136">
        <v>2400</v>
      </c>
      <c r="J25" s="136">
        <v>2400</v>
      </c>
      <c r="K25" s="211"/>
      <c r="L25" s="211"/>
      <c r="M25" s="211"/>
      <c r="N25" s="136">
        <v>2400</v>
      </c>
      <c r="O25" s="211"/>
      <c r="P25" s="136"/>
      <c r="Q25" s="136"/>
      <c r="R25" s="136"/>
      <c r="S25" s="136"/>
      <c r="T25" s="136"/>
      <c r="U25" s="136"/>
      <c r="V25" s="136"/>
      <c r="W25" s="136"/>
      <c r="X25" s="136"/>
      <c r="Y25" s="136"/>
    </row>
    <row r="26" ht="20.25" customHeight="1" spans="1:25">
      <c r="A26" s="204" t="s">
        <v>194</v>
      </c>
      <c r="B26" s="204" t="s">
        <v>70</v>
      </c>
      <c r="C26" s="204" t="s">
        <v>219</v>
      </c>
      <c r="D26" s="204" t="s">
        <v>220</v>
      </c>
      <c r="E26" s="204" t="s">
        <v>109</v>
      </c>
      <c r="F26" s="204" t="s">
        <v>110</v>
      </c>
      <c r="G26" s="204" t="s">
        <v>221</v>
      </c>
      <c r="H26" s="204" t="s">
        <v>220</v>
      </c>
      <c r="I26" s="136">
        <v>3600</v>
      </c>
      <c r="J26" s="136">
        <v>3600</v>
      </c>
      <c r="K26" s="211"/>
      <c r="L26" s="211"/>
      <c r="M26" s="211"/>
      <c r="N26" s="136">
        <v>3600</v>
      </c>
      <c r="O26" s="211"/>
      <c r="P26" s="136"/>
      <c r="Q26" s="136"/>
      <c r="R26" s="136"/>
      <c r="S26" s="136"/>
      <c r="T26" s="136"/>
      <c r="U26" s="136"/>
      <c r="V26" s="136"/>
      <c r="W26" s="136"/>
      <c r="X26" s="136"/>
      <c r="Y26" s="136"/>
    </row>
    <row r="27" ht="20.25" customHeight="1" spans="1:25">
      <c r="A27" s="204" t="s">
        <v>194</v>
      </c>
      <c r="B27" s="204" t="s">
        <v>70</v>
      </c>
      <c r="C27" s="204" t="s">
        <v>222</v>
      </c>
      <c r="D27" s="204" t="s">
        <v>223</v>
      </c>
      <c r="E27" s="204" t="s">
        <v>109</v>
      </c>
      <c r="F27" s="204" t="s">
        <v>110</v>
      </c>
      <c r="G27" s="204" t="s">
        <v>224</v>
      </c>
      <c r="H27" s="204" t="s">
        <v>225</v>
      </c>
      <c r="I27" s="136">
        <v>10800</v>
      </c>
      <c r="J27" s="136">
        <v>10800</v>
      </c>
      <c r="K27" s="211"/>
      <c r="L27" s="211"/>
      <c r="M27" s="211"/>
      <c r="N27" s="136">
        <v>10800</v>
      </c>
      <c r="O27" s="211"/>
      <c r="P27" s="136"/>
      <c r="Q27" s="136"/>
      <c r="R27" s="136"/>
      <c r="S27" s="136"/>
      <c r="T27" s="136"/>
      <c r="U27" s="136"/>
      <c r="V27" s="136"/>
      <c r="W27" s="136"/>
      <c r="X27" s="136"/>
      <c r="Y27" s="136"/>
    </row>
    <row r="28" ht="20.25" customHeight="1" spans="1:25">
      <c r="A28" s="204" t="s">
        <v>194</v>
      </c>
      <c r="B28" s="204" t="s">
        <v>70</v>
      </c>
      <c r="C28" s="204" t="s">
        <v>222</v>
      </c>
      <c r="D28" s="204" t="s">
        <v>223</v>
      </c>
      <c r="E28" s="204" t="s">
        <v>109</v>
      </c>
      <c r="F28" s="204" t="s">
        <v>110</v>
      </c>
      <c r="G28" s="204" t="s">
        <v>226</v>
      </c>
      <c r="H28" s="204" t="s">
        <v>227</v>
      </c>
      <c r="I28" s="136">
        <v>2400</v>
      </c>
      <c r="J28" s="136">
        <v>2400</v>
      </c>
      <c r="K28" s="211"/>
      <c r="L28" s="211"/>
      <c r="M28" s="211"/>
      <c r="N28" s="136">
        <v>2400</v>
      </c>
      <c r="O28" s="211"/>
      <c r="P28" s="136"/>
      <c r="Q28" s="136"/>
      <c r="R28" s="136"/>
      <c r="S28" s="136"/>
      <c r="T28" s="136"/>
      <c r="U28" s="136"/>
      <c r="V28" s="136"/>
      <c r="W28" s="136"/>
      <c r="X28" s="136"/>
      <c r="Y28" s="136"/>
    </row>
    <row r="29" ht="20.25" customHeight="1" spans="1:25">
      <c r="A29" s="204" t="s">
        <v>194</v>
      </c>
      <c r="B29" s="204" t="s">
        <v>70</v>
      </c>
      <c r="C29" s="204" t="s">
        <v>222</v>
      </c>
      <c r="D29" s="204" t="s">
        <v>223</v>
      </c>
      <c r="E29" s="204" t="s">
        <v>109</v>
      </c>
      <c r="F29" s="204" t="s">
        <v>110</v>
      </c>
      <c r="G29" s="204" t="s">
        <v>228</v>
      </c>
      <c r="H29" s="204" t="s">
        <v>229</v>
      </c>
      <c r="I29" s="136">
        <v>2400</v>
      </c>
      <c r="J29" s="136">
        <v>2400</v>
      </c>
      <c r="K29" s="211"/>
      <c r="L29" s="211"/>
      <c r="M29" s="211"/>
      <c r="N29" s="136">
        <v>2400</v>
      </c>
      <c r="O29" s="211"/>
      <c r="P29" s="136"/>
      <c r="Q29" s="136"/>
      <c r="R29" s="136"/>
      <c r="S29" s="136"/>
      <c r="T29" s="136"/>
      <c r="U29" s="136"/>
      <c r="V29" s="136"/>
      <c r="W29" s="136"/>
      <c r="X29" s="136"/>
      <c r="Y29" s="136"/>
    </row>
    <row r="30" ht="20.25" customHeight="1" spans="1:25">
      <c r="A30" s="204" t="s">
        <v>194</v>
      </c>
      <c r="B30" s="204" t="s">
        <v>70</v>
      </c>
      <c r="C30" s="204" t="s">
        <v>222</v>
      </c>
      <c r="D30" s="204" t="s">
        <v>223</v>
      </c>
      <c r="E30" s="204" t="s">
        <v>109</v>
      </c>
      <c r="F30" s="204" t="s">
        <v>110</v>
      </c>
      <c r="G30" s="204" t="s">
        <v>230</v>
      </c>
      <c r="H30" s="204" t="s">
        <v>231</v>
      </c>
      <c r="I30" s="136">
        <v>8400</v>
      </c>
      <c r="J30" s="136">
        <v>8400</v>
      </c>
      <c r="K30" s="211"/>
      <c r="L30" s="211"/>
      <c r="M30" s="211"/>
      <c r="N30" s="136">
        <v>8400</v>
      </c>
      <c r="O30" s="211"/>
      <c r="P30" s="136"/>
      <c r="Q30" s="136"/>
      <c r="R30" s="136"/>
      <c r="S30" s="136"/>
      <c r="T30" s="136"/>
      <c r="U30" s="136"/>
      <c r="V30" s="136"/>
      <c r="W30" s="136"/>
      <c r="X30" s="136"/>
      <c r="Y30" s="136"/>
    </row>
    <row r="31" ht="20.25" customHeight="1" spans="1:25">
      <c r="A31" s="204" t="s">
        <v>194</v>
      </c>
      <c r="B31" s="204" t="s">
        <v>70</v>
      </c>
      <c r="C31" s="204" t="s">
        <v>222</v>
      </c>
      <c r="D31" s="204" t="s">
        <v>223</v>
      </c>
      <c r="E31" s="204" t="s">
        <v>109</v>
      </c>
      <c r="F31" s="204" t="s">
        <v>110</v>
      </c>
      <c r="G31" s="204" t="s">
        <v>232</v>
      </c>
      <c r="H31" s="204" t="s">
        <v>233</v>
      </c>
      <c r="I31" s="136">
        <v>15360</v>
      </c>
      <c r="J31" s="136">
        <v>15360</v>
      </c>
      <c r="K31" s="211"/>
      <c r="L31" s="211"/>
      <c r="M31" s="211"/>
      <c r="N31" s="136">
        <v>15360</v>
      </c>
      <c r="O31" s="211"/>
      <c r="P31" s="136"/>
      <c r="Q31" s="136"/>
      <c r="R31" s="136"/>
      <c r="S31" s="136"/>
      <c r="T31" s="136"/>
      <c r="U31" s="136"/>
      <c r="V31" s="136"/>
      <c r="W31" s="136"/>
      <c r="X31" s="136"/>
      <c r="Y31" s="136"/>
    </row>
    <row r="32" ht="20.25" customHeight="1" spans="1:25">
      <c r="A32" s="204" t="s">
        <v>194</v>
      </c>
      <c r="B32" s="204" t="s">
        <v>70</v>
      </c>
      <c r="C32" s="204" t="s">
        <v>222</v>
      </c>
      <c r="D32" s="204" t="s">
        <v>223</v>
      </c>
      <c r="E32" s="204" t="s">
        <v>109</v>
      </c>
      <c r="F32" s="204" t="s">
        <v>110</v>
      </c>
      <c r="G32" s="204" t="s">
        <v>234</v>
      </c>
      <c r="H32" s="204" t="s">
        <v>235</v>
      </c>
      <c r="I32" s="136">
        <v>1800</v>
      </c>
      <c r="J32" s="136">
        <v>1800</v>
      </c>
      <c r="K32" s="211"/>
      <c r="L32" s="211"/>
      <c r="M32" s="211"/>
      <c r="N32" s="136">
        <v>1800</v>
      </c>
      <c r="O32" s="211"/>
      <c r="P32" s="136"/>
      <c r="Q32" s="136"/>
      <c r="R32" s="136"/>
      <c r="S32" s="136"/>
      <c r="T32" s="136"/>
      <c r="U32" s="136"/>
      <c r="V32" s="136"/>
      <c r="W32" s="136"/>
      <c r="X32" s="136"/>
      <c r="Y32" s="136"/>
    </row>
    <row r="33" ht="20.25" customHeight="1" spans="1:25">
      <c r="A33" s="204" t="s">
        <v>194</v>
      </c>
      <c r="B33" s="204" t="s">
        <v>70</v>
      </c>
      <c r="C33" s="204" t="s">
        <v>222</v>
      </c>
      <c r="D33" s="204" t="s">
        <v>223</v>
      </c>
      <c r="E33" s="204" t="s">
        <v>109</v>
      </c>
      <c r="F33" s="204" t="s">
        <v>110</v>
      </c>
      <c r="G33" s="204" t="s">
        <v>236</v>
      </c>
      <c r="H33" s="204" t="s">
        <v>237</v>
      </c>
      <c r="I33" s="136">
        <v>600</v>
      </c>
      <c r="J33" s="136">
        <v>600</v>
      </c>
      <c r="K33" s="211"/>
      <c r="L33" s="211"/>
      <c r="M33" s="211"/>
      <c r="N33" s="136">
        <v>600</v>
      </c>
      <c r="O33" s="211"/>
      <c r="P33" s="136"/>
      <c r="Q33" s="136"/>
      <c r="R33" s="136"/>
      <c r="S33" s="136"/>
      <c r="T33" s="136"/>
      <c r="U33" s="136"/>
      <c r="V33" s="136"/>
      <c r="W33" s="136"/>
      <c r="X33" s="136"/>
      <c r="Y33" s="136"/>
    </row>
    <row r="34" ht="20.25" customHeight="1" spans="1:25">
      <c r="A34" s="204" t="s">
        <v>194</v>
      </c>
      <c r="B34" s="204" t="s">
        <v>70</v>
      </c>
      <c r="C34" s="204" t="s">
        <v>222</v>
      </c>
      <c r="D34" s="204" t="s">
        <v>223</v>
      </c>
      <c r="E34" s="204" t="s">
        <v>109</v>
      </c>
      <c r="F34" s="204" t="s">
        <v>110</v>
      </c>
      <c r="G34" s="204" t="s">
        <v>238</v>
      </c>
      <c r="H34" s="204" t="s">
        <v>239</v>
      </c>
      <c r="I34" s="136">
        <v>600</v>
      </c>
      <c r="J34" s="136">
        <v>600</v>
      </c>
      <c r="K34" s="211"/>
      <c r="L34" s="211"/>
      <c r="M34" s="211"/>
      <c r="N34" s="136">
        <v>600</v>
      </c>
      <c r="O34" s="211"/>
      <c r="P34" s="136"/>
      <c r="Q34" s="136"/>
      <c r="R34" s="136"/>
      <c r="S34" s="136"/>
      <c r="T34" s="136"/>
      <c r="U34" s="136"/>
      <c r="V34" s="136"/>
      <c r="W34" s="136"/>
      <c r="X34" s="136"/>
      <c r="Y34" s="136"/>
    </row>
    <row r="35" ht="20.25" customHeight="1" spans="1:25">
      <c r="A35" s="204" t="s">
        <v>194</v>
      </c>
      <c r="B35" s="204" t="s">
        <v>70</v>
      </c>
      <c r="C35" s="204" t="s">
        <v>222</v>
      </c>
      <c r="D35" s="204" t="s">
        <v>223</v>
      </c>
      <c r="E35" s="204" t="s">
        <v>109</v>
      </c>
      <c r="F35" s="204" t="s">
        <v>110</v>
      </c>
      <c r="G35" s="204" t="s">
        <v>240</v>
      </c>
      <c r="H35" s="204" t="s">
        <v>241</v>
      </c>
      <c r="I35" s="136">
        <v>28800</v>
      </c>
      <c r="J35" s="136">
        <v>28800</v>
      </c>
      <c r="K35" s="211"/>
      <c r="L35" s="211"/>
      <c r="M35" s="211"/>
      <c r="N35" s="136">
        <v>28800</v>
      </c>
      <c r="O35" s="211"/>
      <c r="P35" s="136"/>
      <c r="Q35" s="136"/>
      <c r="R35" s="136"/>
      <c r="S35" s="136"/>
      <c r="T35" s="136"/>
      <c r="U35" s="136"/>
      <c r="V35" s="136"/>
      <c r="W35" s="136"/>
      <c r="X35" s="136"/>
      <c r="Y35" s="136"/>
    </row>
    <row r="36" ht="20.25" customHeight="1" spans="1:25">
      <c r="A36" s="204" t="s">
        <v>194</v>
      </c>
      <c r="B36" s="204" t="s">
        <v>70</v>
      </c>
      <c r="C36" s="204" t="s">
        <v>242</v>
      </c>
      <c r="D36" s="204" t="s">
        <v>243</v>
      </c>
      <c r="E36" s="204" t="s">
        <v>101</v>
      </c>
      <c r="F36" s="204" t="s">
        <v>102</v>
      </c>
      <c r="G36" s="204" t="s">
        <v>244</v>
      </c>
      <c r="H36" s="204" t="s">
        <v>245</v>
      </c>
      <c r="I36" s="136">
        <v>72000</v>
      </c>
      <c r="J36" s="136">
        <v>72000</v>
      </c>
      <c r="K36" s="211"/>
      <c r="L36" s="211"/>
      <c r="M36" s="211"/>
      <c r="N36" s="136">
        <v>72000</v>
      </c>
      <c r="O36" s="211"/>
      <c r="P36" s="136"/>
      <c r="Q36" s="136"/>
      <c r="R36" s="136"/>
      <c r="S36" s="136"/>
      <c r="T36" s="136"/>
      <c r="U36" s="136"/>
      <c r="V36" s="136"/>
      <c r="W36" s="136"/>
      <c r="X36" s="136"/>
      <c r="Y36" s="136"/>
    </row>
    <row r="37" ht="20.25" customHeight="1" spans="1:25">
      <c r="A37" s="204" t="s">
        <v>194</v>
      </c>
      <c r="B37" s="204" t="s">
        <v>70</v>
      </c>
      <c r="C37" s="204" t="s">
        <v>246</v>
      </c>
      <c r="D37" s="204" t="s">
        <v>247</v>
      </c>
      <c r="E37" s="204" t="s">
        <v>109</v>
      </c>
      <c r="F37" s="204" t="s">
        <v>110</v>
      </c>
      <c r="G37" s="204" t="s">
        <v>203</v>
      </c>
      <c r="H37" s="204" t="s">
        <v>204</v>
      </c>
      <c r="I37" s="136">
        <v>100800</v>
      </c>
      <c r="J37" s="136">
        <v>100800</v>
      </c>
      <c r="K37" s="211"/>
      <c r="L37" s="211"/>
      <c r="M37" s="211"/>
      <c r="N37" s="136">
        <v>100800</v>
      </c>
      <c r="O37" s="211"/>
      <c r="P37" s="136"/>
      <c r="Q37" s="136"/>
      <c r="R37" s="136"/>
      <c r="S37" s="136"/>
      <c r="T37" s="136"/>
      <c r="U37" s="136"/>
      <c r="V37" s="136"/>
      <c r="W37" s="136"/>
      <c r="X37" s="136"/>
      <c r="Y37" s="136"/>
    </row>
    <row r="38" ht="20.25" customHeight="1" spans="1:25">
      <c r="A38" s="204" t="s">
        <v>194</v>
      </c>
      <c r="B38" s="204" t="s">
        <v>70</v>
      </c>
      <c r="C38" s="204" t="s">
        <v>248</v>
      </c>
      <c r="D38" s="204" t="s">
        <v>249</v>
      </c>
      <c r="E38" s="204" t="s">
        <v>101</v>
      </c>
      <c r="F38" s="204" t="s">
        <v>102</v>
      </c>
      <c r="G38" s="204" t="s">
        <v>250</v>
      </c>
      <c r="H38" s="204" t="s">
        <v>251</v>
      </c>
      <c r="I38" s="136">
        <v>3000</v>
      </c>
      <c r="J38" s="136">
        <v>3000</v>
      </c>
      <c r="K38" s="211"/>
      <c r="L38" s="211"/>
      <c r="M38" s="211"/>
      <c r="N38" s="136">
        <v>3000</v>
      </c>
      <c r="O38" s="211"/>
      <c r="P38" s="136"/>
      <c r="Q38" s="136"/>
      <c r="R38" s="136"/>
      <c r="S38" s="136"/>
      <c r="T38" s="136"/>
      <c r="U38" s="136"/>
      <c r="V38" s="136"/>
      <c r="W38" s="136"/>
      <c r="X38" s="136"/>
      <c r="Y38" s="136"/>
    </row>
    <row r="39" ht="17.25" customHeight="1" spans="1:25">
      <c r="A39" s="91" t="s">
        <v>166</v>
      </c>
      <c r="B39" s="92"/>
      <c r="C39" s="205"/>
      <c r="D39" s="205"/>
      <c r="E39" s="205"/>
      <c r="F39" s="205"/>
      <c r="G39" s="205"/>
      <c r="H39" s="206"/>
      <c r="I39" s="136">
        <v>1904206</v>
      </c>
      <c r="J39" s="136">
        <v>1904206</v>
      </c>
      <c r="K39" s="136"/>
      <c r="L39" s="136"/>
      <c r="M39" s="136"/>
      <c r="N39" s="136">
        <v>1904206</v>
      </c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</row>
  </sheetData>
  <mergeCells count="31">
    <mergeCell ref="A3:Y3"/>
    <mergeCell ref="A4:H4"/>
    <mergeCell ref="I5:Y5"/>
    <mergeCell ref="J6:O6"/>
    <mergeCell ref="P6:R6"/>
    <mergeCell ref="T6:Y6"/>
    <mergeCell ref="J7:K7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7:P8"/>
    <mergeCell ref="Q7:Q8"/>
    <mergeCell ref="R7:R8"/>
    <mergeCell ref="S6:S8"/>
    <mergeCell ref="T7:T8"/>
    <mergeCell ref="U7:U8"/>
    <mergeCell ref="V7:V8"/>
    <mergeCell ref="W7:W8"/>
    <mergeCell ref="X7:X8"/>
    <mergeCell ref="Y7:Y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3"/>
  <sheetViews>
    <sheetView showZeros="0" workbookViewId="0">
      <pane ySplit="1" topLeftCell="A16" activePane="bottomLeft" state="frozen"/>
      <selection/>
      <selection pane="bottomLeft" activeCell="J39" sqref="J39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3.5" customHeight="1" spans="2:23">
      <c r="B2" s="194"/>
      <c r="E2" s="61"/>
      <c r="F2" s="61"/>
      <c r="G2" s="61"/>
      <c r="H2" s="61"/>
      <c r="U2" s="194"/>
      <c r="W2" s="199" t="s">
        <v>252</v>
      </c>
    </row>
    <row r="3" ht="46.5" customHeight="1" spans="1:23">
      <c r="A3" s="63" t="str">
        <f>"2025"&amp;"年部门项目支出预算表"</f>
        <v>2025年部门项目支出预算表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ht="13.5" customHeight="1" spans="1:23">
      <c r="A4" s="64" t="str">
        <f>"单位名称："&amp;"昆明市东川区舍块乡卫生院"</f>
        <v>单位名称：昆明市东川区舍块乡卫生院</v>
      </c>
      <c r="B4" s="65"/>
      <c r="C4" s="65"/>
      <c r="D4" s="65"/>
      <c r="E4" s="65"/>
      <c r="F4" s="65"/>
      <c r="G4" s="65"/>
      <c r="H4" s="65"/>
      <c r="I4" s="66"/>
      <c r="J4" s="66"/>
      <c r="K4" s="66"/>
      <c r="L4" s="66"/>
      <c r="M4" s="66"/>
      <c r="N4" s="66"/>
      <c r="O4" s="66"/>
      <c r="P4" s="66"/>
      <c r="Q4" s="66"/>
      <c r="U4" s="194"/>
      <c r="W4" s="177" t="s">
        <v>1</v>
      </c>
    </row>
    <row r="5" ht="21.75" customHeight="1" spans="1:23">
      <c r="A5" s="68" t="s">
        <v>253</v>
      </c>
      <c r="B5" s="69" t="s">
        <v>177</v>
      </c>
      <c r="C5" s="68" t="s">
        <v>178</v>
      </c>
      <c r="D5" s="68" t="s">
        <v>254</v>
      </c>
      <c r="E5" s="69" t="s">
        <v>179</v>
      </c>
      <c r="F5" s="69" t="s">
        <v>180</v>
      </c>
      <c r="G5" s="69" t="s">
        <v>255</v>
      </c>
      <c r="H5" s="69" t="s">
        <v>256</v>
      </c>
      <c r="I5" s="86" t="s">
        <v>55</v>
      </c>
      <c r="J5" s="70" t="s">
        <v>257</v>
      </c>
      <c r="K5" s="71"/>
      <c r="L5" s="71"/>
      <c r="M5" s="72"/>
      <c r="N5" s="70" t="s">
        <v>185</v>
      </c>
      <c r="O5" s="71"/>
      <c r="P5" s="72"/>
      <c r="Q5" s="69" t="s">
        <v>61</v>
      </c>
      <c r="R5" s="70" t="s">
        <v>62</v>
      </c>
      <c r="S5" s="71"/>
      <c r="T5" s="71"/>
      <c r="U5" s="71"/>
      <c r="V5" s="71"/>
      <c r="W5" s="72"/>
    </row>
    <row r="6" ht="21.75" customHeight="1" spans="1:23">
      <c r="A6" s="73"/>
      <c r="B6" s="87"/>
      <c r="C6" s="73"/>
      <c r="D6" s="73"/>
      <c r="E6" s="74"/>
      <c r="F6" s="74"/>
      <c r="G6" s="74"/>
      <c r="H6" s="74"/>
      <c r="I6" s="87"/>
      <c r="J6" s="195" t="s">
        <v>58</v>
      </c>
      <c r="K6" s="196"/>
      <c r="L6" s="69" t="s">
        <v>59</v>
      </c>
      <c r="M6" s="69" t="s">
        <v>60</v>
      </c>
      <c r="N6" s="69" t="s">
        <v>58</v>
      </c>
      <c r="O6" s="69" t="s">
        <v>59</v>
      </c>
      <c r="P6" s="69" t="s">
        <v>60</v>
      </c>
      <c r="Q6" s="74"/>
      <c r="R6" s="69" t="s">
        <v>57</v>
      </c>
      <c r="S6" s="69" t="s">
        <v>64</v>
      </c>
      <c r="T6" s="69" t="s">
        <v>191</v>
      </c>
      <c r="U6" s="69" t="s">
        <v>66</v>
      </c>
      <c r="V6" s="69" t="s">
        <v>67</v>
      </c>
      <c r="W6" s="69" t="s">
        <v>68</v>
      </c>
    </row>
    <row r="7" ht="21" customHeight="1" spans="1:23">
      <c r="A7" s="87"/>
      <c r="B7" s="87"/>
      <c r="C7" s="87"/>
      <c r="D7" s="87"/>
      <c r="E7" s="87"/>
      <c r="F7" s="87"/>
      <c r="G7" s="87"/>
      <c r="H7" s="87"/>
      <c r="I7" s="87"/>
      <c r="J7" s="197" t="s">
        <v>57</v>
      </c>
      <c r="K7" s="198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</row>
    <row r="8" ht="39.75" customHeight="1" spans="1:23">
      <c r="A8" s="76"/>
      <c r="B8" s="78"/>
      <c r="C8" s="76"/>
      <c r="D8" s="76"/>
      <c r="E8" s="77"/>
      <c r="F8" s="77"/>
      <c r="G8" s="77"/>
      <c r="H8" s="77"/>
      <c r="I8" s="78"/>
      <c r="J8" s="124" t="s">
        <v>57</v>
      </c>
      <c r="K8" s="124" t="s">
        <v>258</v>
      </c>
      <c r="L8" s="77"/>
      <c r="M8" s="77"/>
      <c r="N8" s="77"/>
      <c r="O8" s="77"/>
      <c r="P8" s="77"/>
      <c r="Q8" s="77"/>
      <c r="R8" s="77"/>
      <c r="S8" s="77"/>
      <c r="T8" s="77"/>
      <c r="U8" s="78"/>
      <c r="V8" s="77"/>
      <c r="W8" s="77"/>
    </row>
    <row r="9" ht="15" customHeight="1" spans="1:23">
      <c r="A9" s="79">
        <v>1</v>
      </c>
      <c r="B9" s="79">
        <v>2</v>
      </c>
      <c r="C9" s="79">
        <v>3</v>
      </c>
      <c r="D9" s="79">
        <v>4</v>
      </c>
      <c r="E9" s="79">
        <v>5</v>
      </c>
      <c r="F9" s="79">
        <v>6</v>
      </c>
      <c r="G9" s="79">
        <v>7</v>
      </c>
      <c r="H9" s="79">
        <v>8</v>
      </c>
      <c r="I9" s="79">
        <v>9</v>
      </c>
      <c r="J9" s="79">
        <v>10</v>
      </c>
      <c r="K9" s="79">
        <v>11</v>
      </c>
      <c r="L9" s="94">
        <v>12</v>
      </c>
      <c r="M9" s="94">
        <v>13</v>
      </c>
      <c r="N9" s="94">
        <v>14</v>
      </c>
      <c r="O9" s="94">
        <v>15</v>
      </c>
      <c r="P9" s="94">
        <v>16</v>
      </c>
      <c r="Q9" s="94">
        <v>17</v>
      </c>
      <c r="R9" s="94">
        <v>18</v>
      </c>
      <c r="S9" s="94">
        <v>19</v>
      </c>
      <c r="T9" s="94">
        <v>20</v>
      </c>
      <c r="U9" s="79">
        <v>21</v>
      </c>
      <c r="V9" s="94">
        <v>22</v>
      </c>
      <c r="W9" s="79">
        <v>23</v>
      </c>
    </row>
    <row r="10" ht="21.75" customHeight="1" spans="1:23">
      <c r="A10" s="126" t="s">
        <v>259</v>
      </c>
      <c r="B10" s="126" t="s">
        <v>260</v>
      </c>
      <c r="C10" s="126" t="s">
        <v>261</v>
      </c>
      <c r="D10" s="126" t="s">
        <v>70</v>
      </c>
      <c r="E10" s="126" t="s">
        <v>109</v>
      </c>
      <c r="F10" s="126" t="s">
        <v>110</v>
      </c>
      <c r="G10" s="126" t="s">
        <v>224</v>
      </c>
      <c r="H10" s="126" t="s">
        <v>225</v>
      </c>
      <c r="I10" s="136">
        <v>90000</v>
      </c>
      <c r="J10" s="136"/>
      <c r="K10" s="136"/>
      <c r="L10" s="136"/>
      <c r="M10" s="136"/>
      <c r="N10" s="136"/>
      <c r="O10" s="136"/>
      <c r="P10" s="136"/>
      <c r="Q10" s="136"/>
      <c r="R10" s="136">
        <v>90000</v>
      </c>
      <c r="S10" s="136">
        <v>90000</v>
      </c>
      <c r="T10" s="136"/>
      <c r="U10" s="136"/>
      <c r="V10" s="136"/>
      <c r="W10" s="136"/>
    </row>
    <row r="11" ht="21.75" customHeight="1" spans="1:23">
      <c r="A11" s="126" t="s">
        <v>259</v>
      </c>
      <c r="B11" s="126" t="s">
        <v>260</v>
      </c>
      <c r="C11" s="126" t="s">
        <v>261</v>
      </c>
      <c r="D11" s="126" t="s">
        <v>70</v>
      </c>
      <c r="E11" s="126" t="s">
        <v>109</v>
      </c>
      <c r="F11" s="126" t="s">
        <v>110</v>
      </c>
      <c r="G11" s="126" t="s">
        <v>262</v>
      </c>
      <c r="H11" s="126" t="s">
        <v>263</v>
      </c>
      <c r="I11" s="136">
        <v>120000</v>
      </c>
      <c r="J11" s="136"/>
      <c r="K11" s="136"/>
      <c r="L11" s="136"/>
      <c r="M11" s="136"/>
      <c r="N11" s="136"/>
      <c r="O11" s="136"/>
      <c r="P11" s="136"/>
      <c r="Q11" s="136"/>
      <c r="R11" s="136">
        <v>120000</v>
      </c>
      <c r="S11" s="136">
        <v>120000</v>
      </c>
      <c r="T11" s="136"/>
      <c r="U11" s="136"/>
      <c r="V11" s="136"/>
      <c r="W11" s="136"/>
    </row>
    <row r="12" ht="21.75" customHeight="1" spans="1:23">
      <c r="A12" s="126" t="s">
        <v>259</v>
      </c>
      <c r="B12" s="126" t="s">
        <v>260</v>
      </c>
      <c r="C12" s="126" t="s">
        <v>261</v>
      </c>
      <c r="D12" s="126" t="s">
        <v>70</v>
      </c>
      <c r="E12" s="126" t="s">
        <v>109</v>
      </c>
      <c r="F12" s="126" t="s">
        <v>110</v>
      </c>
      <c r="G12" s="126" t="s">
        <v>264</v>
      </c>
      <c r="H12" s="126" t="s">
        <v>265</v>
      </c>
      <c r="I12" s="136">
        <v>2500</v>
      </c>
      <c r="J12" s="136"/>
      <c r="K12" s="136"/>
      <c r="L12" s="136"/>
      <c r="M12" s="136"/>
      <c r="N12" s="136"/>
      <c r="O12" s="136"/>
      <c r="P12" s="136"/>
      <c r="Q12" s="136"/>
      <c r="R12" s="136">
        <v>2500</v>
      </c>
      <c r="S12" s="136">
        <v>2500</v>
      </c>
      <c r="T12" s="136"/>
      <c r="U12" s="136"/>
      <c r="V12" s="136"/>
      <c r="W12" s="136"/>
    </row>
    <row r="13" ht="21.75" customHeight="1" spans="1:23">
      <c r="A13" s="126" t="s">
        <v>259</v>
      </c>
      <c r="B13" s="126" t="s">
        <v>260</v>
      </c>
      <c r="C13" s="126" t="s">
        <v>261</v>
      </c>
      <c r="D13" s="126" t="s">
        <v>70</v>
      </c>
      <c r="E13" s="126" t="s">
        <v>109</v>
      </c>
      <c r="F13" s="126" t="s">
        <v>110</v>
      </c>
      <c r="G13" s="126" t="s">
        <v>226</v>
      </c>
      <c r="H13" s="126" t="s">
        <v>227</v>
      </c>
      <c r="I13" s="136">
        <v>5000</v>
      </c>
      <c r="J13" s="136"/>
      <c r="K13" s="136"/>
      <c r="L13" s="136"/>
      <c r="M13" s="136"/>
      <c r="N13" s="136"/>
      <c r="O13" s="136"/>
      <c r="P13" s="136"/>
      <c r="Q13" s="136"/>
      <c r="R13" s="136">
        <v>5000</v>
      </c>
      <c r="S13" s="136">
        <v>5000</v>
      </c>
      <c r="T13" s="136"/>
      <c r="U13" s="136"/>
      <c r="V13" s="136"/>
      <c r="W13" s="136"/>
    </row>
    <row r="14" ht="21.75" customHeight="1" spans="1:23">
      <c r="A14" s="126" t="s">
        <v>259</v>
      </c>
      <c r="B14" s="126" t="s">
        <v>260</v>
      </c>
      <c r="C14" s="126" t="s">
        <v>261</v>
      </c>
      <c r="D14" s="126" t="s">
        <v>70</v>
      </c>
      <c r="E14" s="126" t="s">
        <v>109</v>
      </c>
      <c r="F14" s="126" t="s">
        <v>110</v>
      </c>
      <c r="G14" s="126" t="s">
        <v>228</v>
      </c>
      <c r="H14" s="126" t="s">
        <v>229</v>
      </c>
      <c r="I14" s="136">
        <v>50000</v>
      </c>
      <c r="J14" s="136"/>
      <c r="K14" s="136"/>
      <c r="L14" s="136"/>
      <c r="M14" s="136"/>
      <c r="N14" s="136"/>
      <c r="O14" s="136"/>
      <c r="P14" s="136"/>
      <c r="Q14" s="136"/>
      <c r="R14" s="136">
        <v>50000</v>
      </c>
      <c r="S14" s="136">
        <v>50000</v>
      </c>
      <c r="T14" s="136"/>
      <c r="U14" s="136"/>
      <c r="V14" s="136"/>
      <c r="W14" s="136"/>
    </row>
    <row r="15" ht="21.75" customHeight="1" spans="1:23">
      <c r="A15" s="126" t="s">
        <v>259</v>
      </c>
      <c r="B15" s="126" t="s">
        <v>260</v>
      </c>
      <c r="C15" s="126" t="s">
        <v>261</v>
      </c>
      <c r="D15" s="126" t="s">
        <v>70</v>
      </c>
      <c r="E15" s="126" t="s">
        <v>109</v>
      </c>
      <c r="F15" s="126" t="s">
        <v>110</v>
      </c>
      <c r="G15" s="126" t="s">
        <v>230</v>
      </c>
      <c r="H15" s="126" t="s">
        <v>231</v>
      </c>
      <c r="I15" s="136">
        <v>10000</v>
      </c>
      <c r="J15" s="136"/>
      <c r="K15" s="136"/>
      <c r="L15" s="136"/>
      <c r="M15" s="136"/>
      <c r="N15" s="136"/>
      <c r="O15" s="136"/>
      <c r="P15" s="136"/>
      <c r="Q15" s="136"/>
      <c r="R15" s="136">
        <v>10000</v>
      </c>
      <c r="S15" s="136">
        <v>10000</v>
      </c>
      <c r="T15" s="136"/>
      <c r="U15" s="136"/>
      <c r="V15" s="136"/>
      <c r="W15" s="136"/>
    </row>
    <row r="16" ht="21.75" customHeight="1" spans="1:23">
      <c r="A16" s="126" t="s">
        <v>259</v>
      </c>
      <c r="B16" s="126" t="s">
        <v>260</v>
      </c>
      <c r="C16" s="126" t="s">
        <v>261</v>
      </c>
      <c r="D16" s="126" t="s">
        <v>70</v>
      </c>
      <c r="E16" s="126" t="s">
        <v>109</v>
      </c>
      <c r="F16" s="126" t="s">
        <v>110</v>
      </c>
      <c r="G16" s="126" t="s">
        <v>232</v>
      </c>
      <c r="H16" s="126" t="s">
        <v>233</v>
      </c>
      <c r="I16" s="136">
        <v>100000</v>
      </c>
      <c r="J16" s="136"/>
      <c r="K16" s="136"/>
      <c r="L16" s="136"/>
      <c r="M16" s="136"/>
      <c r="N16" s="136"/>
      <c r="O16" s="136"/>
      <c r="P16" s="136"/>
      <c r="Q16" s="136"/>
      <c r="R16" s="136">
        <v>100000</v>
      </c>
      <c r="S16" s="136">
        <v>100000</v>
      </c>
      <c r="T16" s="136"/>
      <c r="U16" s="136"/>
      <c r="V16" s="136"/>
      <c r="W16" s="136"/>
    </row>
    <row r="17" ht="21.75" customHeight="1" spans="1:23">
      <c r="A17" s="126" t="s">
        <v>259</v>
      </c>
      <c r="B17" s="126" t="s">
        <v>260</v>
      </c>
      <c r="C17" s="126" t="s">
        <v>261</v>
      </c>
      <c r="D17" s="126" t="s">
        <v>70</v>
      </c>
      <c r="E17" s="126" t="s">
        <v>109</v>
      </c>
      <c r="F17" s="126" t="s">
        <v>110</v>
      </c>
      <c r="G17" s="126" t="s">
        <v>234</v>
      </c>
      <c r="H17" s="126" t="s">
        <v>235</v>
      </c>
      <c r="I17" s="136">
        <v>100000</v>
      </c>
      <c r="J17" s="136"/>
      <c r="K17" s="136"/>
      <c r="L17" s="136"/>
      <c r="M17" s="136"/>
      <c r="N17" s="136"/>
      <c r="O17" s="136"/>
      <c r="P17" s="136"/>
      <c r="Q17" s="136"/>
      <c r="R17" s="136">
        <v>100000</v>
      </c>
      <c r="S17" s="136">
        <v>100000</v>
      </c>
      <c r="T17" s="136"/>
      <c r="U17" s="136"/>
      <c r="V17" s="136"/>
      <c r="W17" s="136"/>
    </row>
    <row r="18" ht="21.75" customHeight="1" spans="1:23">
      <c r="A18" s="126" t="s">
        <v>259</v>
      </c>
      <c r="B18" s="126" t="s">
        <v>260</v>
      </c>
      <c r="C18" s="126" t="s">
        <v>261</v>
      </c>
      <c r="D18" s="126" t="s">
        <v>70</v>
      </c>
      <c r="E18" s="126" t="s">
        <v>109</v>
      </c>
      <c r="F18" s="126" t="s">
        <v>110</v>
      </c>
      <c r="G18" s="126" t="s">
        <v>266</v>
      </c>
      <c r="H18" s="126" t="s">
        <v>267</v>
      </c>
      <c r="I18" s="136">
        <v>40000</v>
      </c>
      <c r="J18" s="136"/>
      <c r="K18" s="136"/>
      <c r="L18" s="136"/>
      <c r="M18" s="136"/>
      <c r="N18" s="136"/>
      <c r="O18" s="136"/>
      <c r="P18" s="136"/>
      <c r="Q18" s="136"/>
      <c r="R18" s="136">
        <v>40000</v>
      </c>
      <c r="S18" s="136">
        <v>40000</v>
      </c>
      <c r="T18" s="136"/>
      <c r="U18" s="136"/>
      <c r="V18" s="136"/>
      <c r="W18" s="136"/>
    </row>
    <row r="19" ht="21.75" customHeight="1" spans="1:23">
      <c r="A19" s="126" t="s">
        <v>259</v>
      </c>
      <c r="B19" s="126" t="s">
        <v>260</v>
      </c>
      <c r="C19" s="126" t="s">
        <v>261</v>
      </c>
      <c r="D19" s="126" t="s">
        <v>70</v>
      </c>
      <c r="E19" s="126" t="s">
        <v>109</v>
      </c>
      <c r="F19" s="126" t="s">
        <v>110</v>
      </c>
      <c r="G19" s="126" t="s">
        <v>236</v>
      </c>
      <c r="H19" s="126" t="s">
        <v>237</v>
      </c>
      <c r="I19" s="136">
        <v>5000</v>
      </c>
      <c r="J19" s="136"/>
      <c r="K19" s="136"/>
      <c r="L19" s="136"/>
      <c r="M19" s="136"/>
      <c r="N19" s="136"/>
      <c r="O19" s="136"/>
      <c r="P19" s="136"/>
      <c r="Q19" s="136"/>
      <c r="R19" s="136">
        <v>5000</v>
      </c>
      <c r="S19" s="136">
        <v>5000</v>
      </c>
      <c r="T19" s="136"/>
      <c r="U19" s="136"/>
      <c r="V19" s="136"/>
      <c r="W19" s="136"/>
    </row>
    <row r="20" ht="21.75" customHeight="1" spans="1:23">
      <c r="A20" s="126" t="s">
        <v>259</v>
      </c>
      <c r="B20" s="126" t="s">
        <v>260</v>
      </c>
      <c r="C20" s="126" t="s">
        <v>261</v>
      </c>
      <c r="D20" s="126" t="s">
        <v>70</v>
      </c>
      <c r="E20" s="126" t="s">
        <v>109</v>
      </c>
      <c r="F20" s="126" t="s">
        <v>110</v>
      </c>
      <c r="G20" s="126" t="s">
        <v>238</v>
      </c>
      <c r="H20" s="126" t="s">
        <v>239</v>
      </c>
      <c r="I20" s="136">
        <v>60000</v>
      </c>
      <c r="J20" s="136"/>
      <c r="K20" s="136"/>
      <c r="L20" s="136"/>
      <c r="M20" s="136"/>
      <c r="N20" s="136"/>
      <c r="O20" s="136"/>
      <c r="P20" s="136"/>
      <c r="Q20" s="136"/>
      <c r="R20" s="136">
        <v>60000</v>
      </c>
      <c r="S20" s="136">
        <v>60000</v>
      </c>
      <c r="T20" s="136"/>
      <c r="U20" s="136"/>
      <c r="V20" s="136"/>
      <c r="W20" s="136"/>
    </row>
    <row r="21" ht="21.75" customHeight="1" spans="1:23">
      <c r="A21" s="126" t="s">
        <v>259</v>
      </c>
      <c r="B21" s="126" t="s">
        <v>260</v>
      </c>
      <c r="C21" s="126" t="s">
        <v>261</v>
      </c>
      <c r="D21" s="126" t="s">
        <v>70</v>
      </c>
      <c r="E21" s="126" t="s">
        <v>109</v>
      </c>
      <c r="F21" s="126" t="s">
        <v>110</v>
      </c>
      <c r="G21" s="126" t="s">
        <v>218</v>
      </c>
      <c r="H21" s="126" t="s">
        <v>171</v>
      </c>
      <c r="I21" s="136">
        <v>10000</v>
      </c>
      <c r="J21" s="136"/>
      <c r="K21" s="136"/>
      <c r="L21" s="136"/>
      <c r="M21" s="136"/>
      <c r="N21" s="136"/>
      <c r="O21" s="136"/>
      <c r="P21" s="136"/>
      <c r="Q21" s="136"/>
      <c r="R21" s="136">
        <v>10000</v>
      </c>
      <c r="S21" s="136">
        <v>10000</v>
      </c>
      <c r="T21" s="136"/>
      <c r="U21" s="136"/>
      <c r="V21" s="136"/>
      <c r="W21" s="136"/>
    </row>
    <row r="22" ht="21.75" customHeight="1" spans="1:23">
      <c r="A22" s="126" t="s">
        <v>259</v>
      </c>
      <c r="B22" s="126" t="s">
        <v>260</v>
      </c>
      <c r="C22" s="126" t="s">
        <v>261</v>
      </c>
      <c r="D22" s="126" t="s">
        <v>70</v>
      </c>
      <c r="E22" s="126" t="s">
        <v>109</v>
      </c>
      <c r="F22" s="126" t="s">
        <v>110</v>
      </c>
      <c r="G22" s="126" t="s">
        <v>268</v>
      </c>
      <c r="H22" s="126" t="s">
        <v>269</v>
      </c>
      <c r="I22" s="136">
        <v>1200000</v>
      </c>
      <c r="J22" s="136"/>
      <c r="K22" s="136"/>
      <c r="L22" s="136"/>
      <c r="M22" s="136"/>
      <c r="N22" s="136"/>
      <c r="O22" s="136"/>
      <c r="P22" s="136"/>
      <c r="Q22" s="136"/>
      <c r="R22" s="136">
        <v>1200000</v>
      </c>
      <c r="S22" s="136">
        <v>1200000</v>
      </c>
      <c r="T22" s="136"/>
      <c r="U22" s="136"/>
      <c r="V22" s="136"/>
      <c r="W22" s="136"/>
    </row>
    <row r="23" ht="21.75" customHeight="1" spans="1:23">
      <c r="A23" s="126" t="s">
        <v>259</v>
      </c>
      <c r="B23" s="126" t="s">
        <v>260</v>
      </c>
      <c r="C23" s="126" t="s">
        <v>261</v>
      </c>
      <c r="D23" s="126" t="s">
        <v>70</v>
      </c>
      <c r="E23" s="126" t="s">
        <v>109</v>
      </c>
      <c r="F23" s="126" t="s">
        <v>110</v>
      </c>
      <c r="G23" s="126" t="s">
        <v>270</v>
      </c>
      <c r="H23" s="126" t="s">
        <v>271</v>
      </c>
      <c r="I23" s="136">
        <v>25000</v>
      </c>
      <c r="J23" s="136"/>
      <c r="K23" s="136"/>
      <c r="L23" s="136"/>
      <c r="M23" s="136"/>
      <c r="N23" s="136"/>
      <c r="O23" s="136"/>
      <c r="P23" s="136"/>
      <c r="Q23" s="136"/>
      <c r="R23" s="136">
        <v>25000</v>
      </c>
      <c r="S23" s="136">
        <v>25000</v>
      </c>
      <c r="T23" s="136"/>
      <c r="U23" s="136"/>
      <c r="V23" s="136"/>
      <c r="W23" s="136"/>
    </row>
    <row r="24" ht="21.75" customHeight="1" spans="1:23">
      <c r="A24" s="126" t="s">
        <v>259</v>
      </c>
      <c r="B24" s="126" t="s">
        <v>260</v>
      </c>
      <c r="C24" s="126" t="s">
        <v>261</v>
      </c>
      <c r="D24" s="126" t="s">
        <v>70</v>
      </c>
      <c r="E24" s="126" t="s">
        <v>109</v>
      </c>
      <c r="F24" s="126" t="s">
        <v>110</v>
      </c>
      <c r="G24" s="126" t="s">
        <v>221</v>
      </c>
      <c r="H24" s="126" t="s">
        <v>220</v>
      </c>
      <c r="I24" s="136">
        <v>144000</v>
      </c>
      <c r="J24" s="136"/>
      <c r="K24" s="136"/>
      <c r="L24" s="136"/>
      <c r="M24" s="136"/>
      <c r="N24" s="136"/>
      <c r="O24" s="136"/>
      <c r="P24" s="136"/>
      <c r="Q24" s="136"/>
      <c r="R24" s="136">
        <v>144000</v>
      </c>
      <c r="S24" s="136">
        <v>144000</v>
      </c>
      <c r="T24" s="136"/>
      <c r="U24" s="136"/>
      <c r="V24" s="136"/>
      <c r="W24" s="136"/>
    </row>
    <row r="25" ht="21.75" customHeight="1" spans="1:23">
      <c r="A25" s="126" t="s">
        <v>259</v>
      </c>
      <c r="B25" s="126" t="s">
        <v>260</v>
      </c>
      <c r="C25" s="126" t="s">
        <v>261</v>
      </c>
      <c r="D25" s="126" t="s">
        <v>70</v>
      </c>
      <c r="E25" s="126" t="s">
        <v>109</v>
      </c>
      <c r="F25" s="126" t="s">
        <v>110</v>
      </c>
      <c r="G25" s="126" t="s">
        <v>272</v>
      </c>
      <c r="H25" s="126" t="s">
        <v>273</v>
      </c>
      <c r="I25" s="136">
        <v>60000</v>
      </c>
      <c r="J25" s="136"/>
      <c r="K25" s="136"/>
      <c r="L25" s="136"/>
      <c r="M25" s="136"/>
      <c r="N25" s="136"/>
      <c r="O25" s="136"/>
      <c r="P25" s="136"/>
      <c r="Q25" s="136"/>
      <c r="R25" s="136">
        <v>60000</v>
      </c>
      <c r="S25" s="136">
        <v>60000</v>
      </c>
      <c r="T25" s="136"/>
      <c r="U25" s="136"/>
      <c r="V25" s="136"/>
      <c r="W25" s="136"/>
    </row>
    <row r="26" ht="21.75" customHeight="1" spans="1:23">
      <c r="A26" s="126" t="s">
        <v>259</v>
      </c>
      <c r="B26" s="126" t="s">
        <v>260</v>
      </c>
      <c r="C26" s="126" t="s">
        <v>261</v>
      </c>
      <c r="D26" s="126" t="s">
        <v>70</v>
      </c>
      <c r="E26" s="126" t="s">
        <v>109</v>
      </c>
      <c r="F26" s="126" t="s">
        <v>110</v>
      </c>
      <c r="G26" s="126" t="s">
        <v>274</v>
      </c>
      <c r="H26" s="126" t="s">
        <v>275</v>
      </c>
      <c r="I26" s="136">
        <v>50000</v>
      </c>
      <c r="J26" s="136"/>
      <c r="K26" s="136"/>
      <c r="L26" s="136"/>
      <c r="M26" s="136"/>
      <c r="N26" s="136"/>
      <c r="O26" s="136"/>
      <c r="P26" s="136"/>
      <c r="Q26" s="136"/>
      <c r="R26" s="136">
        <v>50000</v>
      </c>
      <c r="S26" s="136">
        <v>50000</v>
      </c>
      <c r="T26" s="136"/>
      <c r="U26" s="136"/>
      <c r="V26" s="136"/>
      <c r="W26" s="136"/>
    </row>
    <row r="27" ht="21.75" customHeight="1" spans="1:23">
      <c r="A27" s="126" t="s">
        <v>259</v>
      </c>
      <c r="B27" s="126" t="s">
        <v>260</v>
      </c>
      <c r="C27" s="126" t="s">
        <v>261</v>
      </c>
      <c r="D27" s="126" t="s">
        <v>70</v>
      </c>
      <c r="E27" s="126" t="s">
        <v>109</v>
      </c>
      <c r="F27" s="126" t="s">
        <v>110</v>
      </c>
      <c r="G27" s="126" t="s">
        <v>276</v>
      </c>
      <c r="H27" s="126" t="s">
        <v>277</v>
      </c>
      <c r="I27" s="136">
        <v>1200</v>
      </c>
      <c r="J27" s="136"/>
      <c r="K27" s="136"/>
      <c r="L27" s="136"/>
      <c r="M27" s="136"/>
      <c r="N27" s="136"/>
      <c r="O27" s="136"/>
      <c r="P27" s="136"/>
      <c r="Q27" s="136"/>
      <c r="R27" s="136">
        <v>1200</v>
      </c>
      <c r="S27" s="136">
        <v>1200</v>
      </c>
      <c r="T27" s="136"/>
      <c r="U27" s="136"/>
      <c r="V27" s="136"/>
      <c r="W27" s="136"/>
    </row>
    <row r="28" ht="21.75" customHeight="1" spans="1:23">
      <c r="A28" s="126" t="s">
        <v>259</v>
      </c>
      <c r="B28" s="126" t="s">
        <v>260</v>
      </c>
      <c r="C28" s="126" t="s">
        <v>261</v>
      </c>
      <c r="D28" s="126" t="s">
        <v>70</v>
      </c>
      <c r="E28" s="126" t="s">
        <v>109</v>
      </c>
      <c r="F28" s="126" t="s">
        <v>110</v>
      </c>
      <c r="G28" s="126" t="s">
        <v>250</v>
      </c>
      <c r="H28" s="126" t="s">
        <v>251</v>
      </c>
      <c r="I28" s="136">
        <v>1050000</v>
      </c>
      <c r="J28" s="136"/>
      <c r="K28" s="136"/>
      <c r="L28" s="136"/>
      <c r="M28" s="136"/>
      <c r="N28" s="136"/>
      <c r="O28" s="136"/>
      <c r="P28" s="136"/>
      <c r="Q28" s="136"/>
      <c r="R28" s="136">
        <v>1050000</v>
      </c>
      <c r="S28" s="136">
        <v>1050000</v>
      </c>
      <c r="T28" s="136"/>
      <c r="U28" s="136"/>
      <c r="V28" s="136"/>
      <c r="W28" s="136"/>
    </row>
    <row r="29" ht="21.75" customHeight="1" spans="1:23">
      <c r="A29" s="126" t="s">
        <v>259</v>
      </c>
      <c r="B29" s="126" t="s">
        <v>260</v>
      </c>
      <c r="C29" s="126" t="s">
        <v>261</v>
      </c>
      <c r="D29" s="126" t="s">
        <v>70</v>
      </c>
      <c r="E29" s="126" t="s">
        <v>109</v>
      </c>
      <c r="F29" s="126" t="s">
        <v>110</v>
      </c>
      <c r="G29" s="126" t="s">
        <v>278</v>
      </c>
      <c r="H29" s="126" t="s">
        <v>279</v>
      </c>
      <c r="I29" s="136">
        <v>250000</v>
      </c>
      <c r="J29" s="136"/>
      <c r="K29" s="136"/>
      <c r="L29" s="136"/>
      <c r="M29" s="136"/>
      <c r="N29" s="136"/>
      <c r="O29" s="136"/>
      <c r="P29" s="136"/>
      <c r="Q29" s="136"/>
      <c r="R29" s="136">
        <v>250000</v>
      </c>
      <c r="S29" s="136">
        <v>250000</v>
      </c>
      <c r="T29" s="136"/>
      <c r="U29" s="136"/>
      <c r="V29" s="136"/>
      <c r="W29" s="136"/>
    </row>
    <row r="30" ht="21.75" customHeight="1" spans="1:23">
      <c r="A30" s="126" t="s">
        <v>259</v>
      </c>
      <c r="B30" s="126" t="s">
        <v>260</v>
      </c>
      <c r="C30" s="126" t="s">
        <v>261</v>
      </c>
      <c r="D30" s="126" t="s">
        <v>70</v>
      </c>
      <c r="E30" s="126" t="s">
        <v>109</v>
      </c>
      <c r="F30" s="126" t="s">
        <v>110</v>
      </c>
      <c r="G30" s="126" t="s">
        <v>280</v>
      </c>
      <c r="H30" s="126" t="s">
        <v>281</v>
      </c>
      <c r="I30" s="136">
        <v>200000</v>
      </c>
      <c r="J30" s="136"/>
      <c r="K30" s="136"/>
      <c r="L30" s="136"/>
      <c r="M30" s="136"/>
      <c r="N30" s="136"/>
      <c r="O30" s="136"/>
      <c r="P30" s="136"/>
      <c r="Q30" s="136"/>
      <c r="R30" s="136">
        <v>200000</v>
      </c>
      <c r="S30" s="136">
        <v>200000</v>
      </c>
      <c r="T30" s="136"/>
      <c r="U30" s="136"/>
      <c r="V30" s="136"/>
      <c r="W30" s="136"/>
    </row>
    <row r="31" ht="21.75" customHeight="1" spans="1:23">
      <c r="A31" s="126" t="s">
        <v>259</v>
      </c>
      <c r="B31" s="126" t="s">
        <v>260</v>
      </c>
      <c r="C31" s="126" t="s">
        <v>261</v>
      </c>
      <c r="D31" s="126" t="s">
        <v>70</v>
      </c>
      <c r="E31" s="126" t="s">
        <v>109</v>
      </c>
      <c r="F31" s="126" t="s">
        <v>110</v>
      </c>
      <c r="G31" s="126" t="s">
        <v>282</v>
      </c>
      <c r="H31" s="126" t="s">
        <v>283</v>
      </c>
      <c r="I31" s="136">
        <v>100000</v>
      </c>
      <c r="J31" s="136"/>
      <c r="K31" s="136"/>
      <c r="L31" s="136"/>
      <c r="M31" s="136"/>
      <c r="N31" s="136"/>
      <c r="O31" s="136"/>
      <c r="P31" s="136"/>
      <c r="Q31" s="136"/>
      <c r="R31" s="136">
        <v>100000</v>
      </c>
      <c r="S31" s="136">
        <v>100000</v>
      </c>
      <c r="T31" s="136"/>
      <c r="U31" s="136"/>
      <c r="V31" s="136"/>
      <c r="W31" s="136"/>
    </row>
    <row r="32" ht="21.75" customHeight="1" spans="1:23">
      <c r="A32" s="126" t="s">
        <v>259</v>
      </c>
      <c r="B32" s="126" t="s">
        <v>284</v>
      </c>
      <c r="C32" s="126" t="s">
        <v>285</v>
      </c>
      <c r="D32" s="126" t="s">
        <v>70</v>
      </c>
      <c r="E32" s="126" t="s">
        <v>127</v>
      </c>
      <c r="F32" s="126" t="s">
        <v>81</v>
      </c>
      <c r="G32" s="126" t="s">
        <v>286</v>
      </c>
      <c r="H32" s="126" t="s">
        <v>81</v>
      </c>
      <c r="I32" s="136">
        <v>1200</v>
      </c>
      <c r="J32" s="136"/>
      <c r="K32" s="136"/>
      <c r="L32" s="136"/>
      <c r="M32" s="136"/>
      <c r="N32" s="136"/>
      <c r="O32" s="136"/>
      <c r="P32" s="136"/>
      <c r="Q32" s="136"/>
      <c r="R32" s="136">
        <v>1200</v>
      </c>
      <c r="S32" s="136"/>
      <c r="T32" s="136"/>
      <c r="U32" s="136"/>
      <c r="V32" s="136"/>
      <c r="W32" s="136">
        <v>1200</v>
      </c>
    </row>
    <row r="33" ht="18.75" customHeight="1" spans="1:23">
      <c r="A33" s="91" t="s">
        <v>166</v>
      </c>
      <c r="B33" s="92"/>
      <c r="C33" s="92"/>
      <c r="D33" s="92"/>
      <c r="E33" s="92"/>
      <c r="F33" s="92"/>
      <c r="G33" s="92"/>
      <c r="H33" s="93"/>
      <c r="I33" s="136">
        <v>3673900</v>
      </c>
      <c r="J33" s="136"/>
      <c r="K33" s="136"/>
      <c r="L33" s="136"/>
      <c r="M33" s="136"/>
      <c r="N33" s="136"/>
      <c r="O33" s="136"/>
      <c r="P33" s="136"/>
      <c r="Q33" s="136"/>
      <c r="R33" s="136">
        <v>3673900</v>
      </c>
      <c r="S33" s="136">
        <v>3672700</v>
      </c>
      <c r="T33" s="136"/>
      <c r="U33" s="136"/>
      <c r="V33" s="136"/>
      <c r="W33" s="136">
        <v>1200</v>
      </c>
    </row>
  </sheetData>
  <mergeCells count="28">
    <mergeCell ref="A3:W3"/>
    <mergeCell ref="A4:H4"/>
    <mergeCell ref="J5:M5"/>
    <mergeCell ref="N5:P5"/>
    <mergeCell ref="R5:W5"/>
    <mergeCell ref="A33:H3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workbookViewId="0">
      <pane ySplit="1" topLeftCell="A11" activePane="bottomLeft" state="frozen"/>
      <selection/>
      <selection pane="bottomLeft" activeCell="D25" sqref="D2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60"/>
      <c r="B1" s="60"/>
      <c r="C1" s="60"/>
      <c r="D1" s="60"/>
      <c r="E1" s="60"/>
      <c r="F1" s="60"/>
      <c r="G1" s="60"/>
      <c r="H1" s="60"/>
      <c r="I1" s="60"/>
      <c r="J1" s="60"/>
    </row>
    <row r="2" ht="18" customHeight="1" spans="10:10">
      <c r="J2" s="62" t="s">
        <v>287</v>
      </c>
    </row>
    <row r="3" ht="39.75" customHeight="1" spans="1:10">
      <c r="A3" s="122" t="str">
        <f>"2025"&amp;"年部门项目支出绩效目标表"</f>
        <v>2025年部门项目支出绩效目标表</v>
      </c>
      <c r="B3" s="63"/>
      <c r="C3" s="63"/>
      <c r="D3" s="63"/>
      <c r="E3" s="63"/>
      <c r="F3" s="123"/>
      <c r="G3" s="63"/>
      <c r="H3" s="123"/>
      <c r="I3" s="123"/>
      <c r="J3" s="63"/>
    </row>
    <row r="4" ht="17.25" customHeight="1" spans="1:1">
      <c r="A4" s="64" t="str">
        <f>"单位名称："&amp;"昆明市东川区舍块乡卫生院"</f>
        <v>单位名称：昆明市东川区舍块乡卫生院</v>
      </c>
    </row>
    <row r="5" ht="44.25" customHeight="1" spans="1:10">
      <c r="A5" s="124" t="s">
        <v>178</v>
      </c>
      <c r="B5" s="124" t="s">
        <v>288</v>
      </c>
      <c r="C5" s="124" t="s">
        <v>289</v>
      </c>
      <c r="D5" s="124" t="s">
        <v>290</v>
      </c>
      <c r="E5" s="124" t="s">
        <v>291</v>
      </c>
      <c r="F5" s="125" t="s">
        <v>292</v>
      </c>
      <c r="G5" s="124" t="s">
        <v>293</v>
      </c>
      <c r="H5" s="125" t="s">
        <v>294</v>
      </c>
      <c r="I5" s="125" t="s">
        <v>295</v>
      </c>
      <c r="J5" s="124" t="s">
        <v>296</v>
      </c>
    </row>
    <row r="6" ht="18.75" customHeight="1" spans="1:10">
      <c r="A6" s="192">
        <v>1</v>
      </c>
      <c r="B6" s="192">
        <v>2</v>
      </c>
      <c r="C6" s="192">
        <v>3</v>
      </c>
      <c r="D6" s="192">
        <v>4</v>
      </c>
      <c r="E6" s="192">
        <v>5</v>
      </c>
      <c r="F6" s="94">
        <v>6</v>
      </c>
      <c r="G6" s="192">
        <v>7</v>
      </c>
      <c r="H6" s="94">
        <v>8</v>
      </c>
      <c r="I6" s="94">
        <v>9</v>
      </c>
      <c r="J6" s="192">
        <v>10</v>
      </c>
    </row>
    <row r="7" ht="42" customHeight="1" spans="1:10">
      <c r="A7" s="88" t="s">
        <v>70</v>
      </c>
      <c r="B7" s="126"/>
      <c r="C7" s="126"/>
      <c r="D7" s="126"/>
      <c r="E7" s="112"/>
      <c r="F7" s="127"/>
      <c r="G7" s="112"/>
      <c r="H7" s="127"/>
      <c r="I7" s="127"/>
      <c r="J7" s="112"/>
    </row>
    <row r="8" ht="42" customHeight="1" spans="1:10">
      <c r="A8" s="193" t="s">
        <v>261</v>
      </c>
      <c r="B8" s="80" t="s">
        <v>297</v>
      </c>
      <c r="C8" s="80" t="s">
        <v>298</v>
      </c>
      <c r="D8" s="80" t="s">
        <v>299</v>
      </c>
      <c r="E8" s="88" t="s">
        <v>300</v>
      </c>
      <c r="F8" s="80" t="s">
        <v>301</v>
      </c>
      <c r="G8" s="88" t="s">
        <v>302</v>
      </c>
      <c r="H8" s="80" t="s">
        <v>303</v>
      </c>
      <c r="I8" s="80" t="s">
        <v>304</v>
      </c>
      <c r="J8" s="88" t="s">
        <v>305</v>
      </c>
    </row>
    <row r="9" ht="42" customHeight="1" spans="1:10">
      <c r="A9" s="193" t="s">
        <v>261</v>
      </c>
      <c r="B9" s="80" t="s">
        <v>297</v>
      </c>
      <c r="C9" s="80" t="s">
        <v>298</v>
      </c>
      <c r="D9" s="80" t="s">
        <v>306</v>
      </c>
      <c r="E9" s="88" t="s">
        <v>307</v>
      </c>
      <c r="F9" s="80" t="s">
        <v>308</v>
      </c>
      <c r="G9" s="88" t="s">
        <v>309</v>
      </c>
      <c r="H9" s="80" t="s">
        <v>310</v>
      </c>
      <c r="I9" s="80" t="s">
        <v>311</v>
      </c>
      <c r="J9" s="88" t="s">
        <v>305</v>
      </c>
    </row>
    <row r="10" ht="42" customHeight="1" spans="1:10">
      <c r="A10" s="193" t="s">
        <v>261</v>
      </c>
      <c r="B10" s="80" t="s">
        <v>297</v>
      </c>
      <c r="C10" s="80" t="s">
        <v>298</v>
      </c>
      <c r="D10" s="80" t="s">
        <v>312</v>
      </c>
      <c r="E10" s="88" t="s">
        <v>313</v>
      </c>
      <c r="F10" s="80" t="s">
        <v>314</v>
      </c>
      <c r="G10" s="88" t="s">
        <v>315</v>
      </c>
      <c r="H10" s="80" t="s">
        <v>316</v>
      </c>
      <c r="I10" s="80" t="s">
        <v>304</v>
      </c>
      <c r="J10" s="88" t="s">
        <v>305</v>
      </c>
    </row>
    <row r="11" ht="42" customHeight="1" spans="1:10">
      <c r="A11" s="193" t="s">
        <v>261</v>
      </c>
      <c r="B11" s="80" t="s">
        <v>297</v>
      </c>
      <c r="C11" s="80" t="s">
        <v>298</v>
      </c>
      <c r="D11" s="80" t="s">
        <v>317</v>
      </c>
      <c r="E11" s="88" t="s">
        <v>318</v>
      </c>
      <c r="F11" s="80" t="s">
        <v>301</v>
      </c>
      <c r="G11" s="88" t="s">
        <v>302</v>
      </c>
      <c r="H11" s="80" t="s">
        <v>303</v>
      </c>
      <c r="I11" s="80" t="s">
        <v>304</v>
      </c>
      <c r="J11" s="88" t="s">
        <v>305</v>
      </c>
    </row>
    <row r="12" ht="42" customHeight="1" spans="1:10">
      <c r="A12" s="193" t="s">
        <v>261</v>
      </c>
      <c r="B12" s="80" t="s">
        <v>297</v>
      </c>
      <c r="C12" s="80" t="s">
        <v>319</v>
      </c>
      <c r="D12" s="80" t="s">
        <v>320</v>
      </c>
      <c r="E12" s="88" t="s">
        <v>321</v>
      </c>
      <c r="F12" s="80" t="s">
        <v>308</v>
      </c>
      <c r="G12" s="88" t="s">
        <v>322</v>
      </c>
      <c r="H12" s="80" t="s">
        <v>310</v>
      </c>
      <c r="I12" s="80" t="s">
        <v>304</v>
      </c>
      <c r="J12" s="88" t="s">
        <v>305</v>
      </c>
    </row>
    <row r="13" ht="42" customHeight="1" spans="1:10">
      <c r="A13" s="193" t="s">
        <v>261</v>
      </c>
      <c r="B13" s="80" t="s">
        <v>297</v>
      </c>
      <c r="C13" s="80" t="s">
        <v>319</v>
      </c>
      <c r="D13" s="80" t="s">
        <v>323</v>
      </c>
      <c r="E13" s="88" t="s">
        <v>324</v>
      </c>
      <c r="F13" s="80" t="s">
        <v>325</v>
      </c>
      <c r="G13" s="88" t="s">
        <v>324</v>
      </c>
      <c r="H13" s="80" t="s">
        <v>310</v>
      </c>
      <c r="I13" s="80" t="s">
        <v>311</v>
      </c>
      <c r="J13" s="88" t="s">
        <v>326</v>
      </c>
    </row>
    <row r="14" ht="42" customHeight="1" spans="1:10">
      <c r="A14" s="193" t="s">
        <v>261</v>
      </c>
      <c r="B14" s="80" t="s">
        <v>297</v>
      </c>
      <c r="C14" s="80" t="s">
        <v>327</v>
      </c>
      <c r="D14" s="80" t="s">
        <v>328</v>
      </c>
      <c r="E14" s="88" t="s">
        <v>328</v>
      </c>
      <c r="F14" s="80" t="s">
        <v>308</v>
      </c>
      <c r="G14" s="88" t="s">
        <v>329</v>
      </c>
      <c r="H14" s="80" t="s">
        <v>310</v>
      </c>
      <c r="I14" s="80" t="s">
        <v>304</v>
      </c>
      <c r="J14" s="88" t="s">
        <v>330</v>
      </c>
    </row>
    <row r="15" ht="42" customHeight="1" spans="1:10">
      <c r="A15" s="193" t="s">
        <v>285</v>
      </c>
      <c r="B15" s="80" t="s">
        <v>331</v>
      </c>
      <c r="C15" s="80" t="s">
        <v>298</v>
      </c>
      <c r="D15" s="80" t="s">
        <v>299</v>
      </c>
      <c r="E15" s="88" t="s">
        <v>332</v>
      </c>
      <c r="F15" s="80" t="s">
        <v>301</v>
      </c>
      <c r="G15" s="88" t="s">
        <v>333</v>
      </c>
      <c r="H15" s="80" t="s">
        <v>303</v>
      </c>
      <c r="I15" s="80" t="s">
        <v>304</v>
      </c>
      <c r="J15" s="88" t="s">
        <v>334</v>
      </c>
    </row>
    <row r="16" ht="42" customHeight="1" spans="1:10">
      <c r="A16" s="193" t="s">
        <v>285</v>
      </c>
      <c r="B16" s="80" t="s">
        <v>331</v>
      </c>
      <c r="C16" s="80" t="s">
        <v>298</v>
      </c>
      <c r="D16" s="80" t="s">
        <v>306</v>
      </c>
      <c r="E16" s="88" t="s">
        <v>335</v>
      </c>
      <c r="F16" s="80" t="s">
        <v>314</v>
      </c>
      <c r="G16" s="88" t="s">
        <v>336</v>
      </c>
      <c r="H16" s="80" t="s">
        <v>310</v>
      </c>
      <c r="I16" s="80" t="s">
        <v>304</v>
      </c>
      <c r="J16" s="88" t="s">
        <v>337</v>
      </c>
    </row>
    <row r="17" ht="42" customHeight="1" spans="1:10">
      <c r="A17" s="193" t="s">
        <v>285</v>
      </c>
      <c r="B17" s="80" t="s">
        <v>331</v>
      </c>
      <c r="C17" s="80" t="s">
        <v>298</v>
      </c>
      <c r="D17" s="80" t="s">
        <v>312</v>
      </c>
      <c r="E17" s="88" t="s">
        <v>338</v>
      </c>
      <c r="F17" s="80" t="s">
        <v>314</v>
      </c>
      <c r="G17" s="88" t="s">
        <v>85</v>
      </c>
      <c r="H17" s="80" t="s">
        <v>339</v>
      </c>
      <c r="I17" s="80" t="s">
        <v>304</v>
      </c>
      <c r="J17" s="88" t="s">
        <v>337</v>
      </c>
    </row>
    <row r="18" ht="42" customHeight="1" spans="1:10">
      <c r="A18" s="193" t="s">
        <v>285</v>
      </c>
      <c r="B18" s="80" t="s">
        <v>331</v>
      </c>
      <c r="C18" s="80" t="s">
        <v>319</v>
      </c>
      <c r="D18" s="80" t="s">
        <v>340</v>
      </c>
      <c r="E18" s="88" t="s">
        <v>341</v>
      </c>
      <c r="F18" s="80" t="s">
        <v>314</v>
      </c>
      <c r="G18" s="88" t="s">
        <v>342</v>
      </c>
      <c r="H18" s="80" t="s">
        <v>310</v>
      </c>
      <c r="I18" s="80" t="s">
        <v>304</v>
      </c>
      <c r="J18" s="88" t="s">
        <v>343</v>
      </c>
    </row>
    <row r="19" ht="42" customHeight="1" spans="1:10">
      <c r="A19" s="193" t="s">
        <v>285</v>
      </c>
      <c r="B19" s="80" t="s">
        <v>331</v>
      </c>
      <c r="C19" s="80" t="s">
        <v>327</v>
      </c>
      <c r="D19" s="80" t="s">
        <v>328</v>
      </c>
      <c r="E19" s="88" t="s">
        <v>344</v>
      </c>
      <c r="F19" s="80" t="s">
        <v>308</v>
      </c>
      <c r="G19" s="88" t="s">
        <v>345</v>
      </c>
      <c r="H19" s="80" t="s">
        <v>310</v>
      </c>
      <c r="I19" s="80" t="s">
        <v>304</v>
      </c>
      <c r="J19" s="88" t="s">
        <v>344</v>
      </c>
    </row>
  </sheetData>
  <mergeCells count="6">
    <mergeCell ref="A3:J3"/>
    <mergeCell ref="A4:H4"/>
    <mergeCell ref="A8:A14"/>
    <mergeCell ref="A15:A19"/>
    <mergeCell ref="B8:B14"/>
    <mergeCell ref="B15:B1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60"/>
      <c r="B1" s="60"/>
      <c r="C1" s="60"/>
      <c r="D1" s="60"/>
      <c r="E1" s="60"/>
      <c r="F1" s="60"/>
    </row>
    <row r="2" ht="12" customHeight="1" spans="1:6">
      <c r="A2" s="178">
        <v>1</v>
      </c>
      <c r="B2" s="179">
        <v>0</v>
      </c>
      <c r="C2" s="178">
        <v>1</v>
      </c>
      <c r="D2" s="180"/>
      <c r="E2" s="180"/>
      <c r="F2" s="177" t="s">
        <v>346</v>
      </c>
    </row>
    <row r="3" ht="42" customHeight="1" spans="1:6">
      <c r="A3" s="181" t="str">
        <f>"2025"&amp;"年部门政府性基金预算支出预算表"</f>
        <v>2025年部门政府性基金预算支出预算表</v>
      </c>
      <c r="B3" s="181" t="s">
        <v>347</v>
      </c>
      <c r="C3" s="182"/>
      <c r="D3" s="183"/>
      <c r="E3" s="183"/>
      <c r="F3" s="183"/>
    </row>
    <row r="4" ht="13.5" customHeight="1" spans="1:6">
      <c r="A4" s="64" t="str">
        <f>"单位名称："&amp;"昆明市东川区舍块乡卫生院"</f>
        <v>单位名称：昆明市东川区舍块乡卫生院</v>
      </c>
      <c r="B4" s="64" t="s">
        <v>348</v>
      </c>
      <c r="C4" s="178"/>
      <c r="D4" s="180"/>
      <c r="E4" s="180"/>
      <c r="F4" s="177" t="s">
        <v>1</v>
      </c>
    </row>
    <row r="5" ht="19.5" customHeight="1" spans="1:6">
      <c r="A5" s="184" t="s">
        <v>176</v>
      </c>
      <c r="B5" s="185" t="s">
        <v>72</v>
      </c>
      <c r="C5" s="184" t="s">
        <v>73</v>
      </c>
      <c r="D5" s="70" t="s">
        <v>349</v>
      </c>
      <c r="E5" s="71"/>
      <c r="F5" s="72"/>
    </row>
    <row r="6" ht="18.75" customHeight="1" spans="1:6">
      <c r="A6" s="186"/>
      <c r="B6" s="187"/>
      <c r="C6" s="186"/>
      <c r="D6" s="75" t="s">
        <v>55</v>
      </c>
      <c r="E6" s="70" t="s">
        <v>75</v>
      </c>
      <c r="F6" s="75" t="s">
        <v>76</v>
      </c>
    </row>
    <row r="7" ht="18.75" customHeight="1" spans="1:6">
      <c r="A7" s="125">
        <v>1</v>
      </c>
      <c r="B7" s="188" t="s">
        <v>83</v>
      </c>
      <c r="C7" s="125">
        <v>3</v>
      </c>
      <c r="D7" s="189">
        <v>4</v>
      </c>
      <c r="E7" s="189">
        <v>5</v>
      </c>
      <c r="F7" s="189">
        <v>6</v>
      </c>
    </row>
    <row r="8" ht="21" customHeight="1" spans="1:6">
      <c r="A8" s="80"/>
      <c r="B8" s="80"/>
      <c r="C8" s="80"/>
      <c r="D8" s="136"/>
      <c r="E8" s="136"/>
      <c r="F8" s="136"/>
    </row>
    <row r="9" ht="21" customHeight="1" spans="1:6">
      <c r="A9" s="80"/>
      <c r="B9" s="80"/>
      <c r="C9" s="80"/>
      <c r="D9" s="136"/>
      <c r="E9" s="136"/>
      <c r="F9" s="136"/>
    </row>
    <row r="10" ht="18.75" customHeight="1" spans="1:6">
      <c r="A10" s="190" t="s">
        <v>166</v>
      </c>
      <c r="B10" s="190" t="s">
        <v>166</v>
      </c>
      <c r="C10" s="191" t="s">
        <v>166</v>
      </c>
      <c r="D10" s="136"/>
      <c r="E10" s="136"/>
      <c r="F10" s="136"/>
    </row>
    <row r="11" customHeight="1" spans="1:1">
      <c r="A11" t="s">
        <v>350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8"/>
  <sheetViews>
    <sheetView showZeros="0" topLeftCell="E1" workbookViewId="0">
      <pane ySplit="1" topLeftCell="A7" activePane="bottomLeft" state="frozen"/>
      <selection/>
      <selection pane="bottomLeft" activeCell="H32" sqref="H3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ht="15.75" customHeight="1" spans="2:19">
      <c r="B2" s="140"/>
      <c r="C2" s="140"/>
      <c r="R2" s="62"/>
      <c r="S2" s="62" t="s">
        <v>351</v>
      </c>
    </row>
    <row r="3" ht="41.25" customHeight="1" spans="1:19">
      <c r="A3" s="129" t="str">
        <f>"2025"&amp;"年部门政府采购预算表"</f>
        <v>2025年部门政府采购预算表</v>
      </c>
      <c r="B3" s="123"/>
      <c r="C3" s="123"/>
      <c r="D3" s="63"/>
      <c r="E3" s="63"/>
      <c r="F3" s="63"/>
      <c r="G3" s="63"/>
      <c r="H3" s="63"/>
      <c r="I3" s="63"/>
      <c r="J3" s="63"/>
      <c r="K3" s="63"/>
      <c r="L3" s="63"/>
      <c r="M3" s="123"/>
      <c r="N3" s="63"/>
      <c r="O3" s="63"/>
      <c r="P3" s="123"/>
      <c r="Q3" s="63"/>
      <c r="R3" s="123"/>
      <c r="S3" s="123"/>
    </row>
    <row r="4" ht="18.75" customHeight="1" spans="1:19">
      <c r="A4" s="166" t="str">
        <f>"单位名称："&amp;"昆明市东川区舍块乡卫生院"</f>
        <v>单位名称：昆明市东川区舍块乡卫生院</v>
      </c>
      <c r="B4" s="142"/>
      <c r="C4" s="142"/>
      <c r="D4" s="66"/>
      <c r="E4" s="66"/>
      <c r="F4" s="66"/>
      <c r="G4" s="66"/>
      <c r="H4" s="66"/>
      <c r="I4" s="66"/>
      <c r="J4" s="66"/>
      <c r="K4" s="66"/>
      <c r="L4" s="66"/>
      <c r="R4" s="67"/>
      <c r="S4" s="177" t="s">
        <v>1</v>
      </c>
    </row>
    <row r="5" ht="15.75" customHeight="1" spans="1:19">
      <c r="A5" s="69" t="s">
        <v>175</v>
      </c>
      <c r="B5" s="167" t="s">
        <v>176</v>
      </c>
      <c r="C5" s="167" t="s">
        <v>352</v>
      </c>
      <c r="D5" s="144" t="s">
        <v>353</v>
      </c>
      <c r="E5" s="144" t="s">
        <v>354</v>
      </c>
      <c r="F5" s="144" t="s">
        <v>355</v>
      </c>
      <c r="G5" s="144" t="s">
        <v>356</v>
      </c>
      <c r="H5" s="144" t="s">
        <v>357</v>
      </c>
      <c r="I5" s="158" t="s">
        <v>183</v>
      </c>
      <c r="J5" s="158"/>
      <c r="K5" s="158"/>
      <c r="L5" s="158"/>
      <c r="M5" s="159"/>
      <c r="N5" s="158"/>
      <c r="O5" s="158"/>
      <c r="P5" s="175"/>
      <c r="Q5" s="158"/>
      <c r="R5" s="159"/>
      <c r="S5" s="137"/>
    </row>
    <row r="6" ht="17.25" customHeight="1" spans="1:19">
      <c r="A6" s="74"/>
      <c r="B6" s="168"/>
      <c r="C6" s="168"/>
      <c r="D6" s="146"/>
      <c r="E6" s="146"/>
      <c r="F6" s="146"/>
      <c r="G6" s="146"/>
      <c r="H6" s="146"/>
      <c r="I6" s="146" t="s">
        <v>55</v>
      </c>
      <c r="J6" s="146" t="s">
        <v>58</v>
      </c>
      <c r="K6" s="146" t="s">
        <v>358</v>
      </c>
      <c r="L6" s="146" t="s">
        <v>359</v>
      </c>
      <c r="M6" s="145" t="s">
        <v>360</v>
      </c>
      <c r="N6" s="160" t="s">
        <v>361</v>
      </c>
      <c r="O6" s="160"/>
      <c r="P6" s="176"/>
      <c r="Q6" s="160"/>
      <c r="R6" s="165"/>
      <c r="S6" s="149"/>
    </row>
    <row r="7" ht="54" customHeight="1" spans="1:19">
      <c r="A7" s="77"/>
      <c r="B7" s="149"/>
      <c r="C7" s="149"/>
      <c r="D7" s="148"/>
      <c r="E7" s="148"/>
      <c r="F7" s="148"/>
      <c r="G7" s="148"/>
      <c r="H7" s="148"/>
      <c r="I7" s="148"/>
      <c r="J7" s="148" t="s">
        <v>57</v>
      </c>
      <c r="K7" s="148"/>
      <c r="L7" s="148"/>
      <c r="M7" s="147"/>
      <c r="N7" s="148" t="s">
        <v>57</v>
      </c>
      <c r="O7" s="148" t="s">
        <v>64</v>
      </c>
      <c r="P7" s="149" t="s">
        <v>65</v>
      </c>
      <c r="Q7" s="148" t="s">
        <v>66</v>
      </c>
      <c r="R7" s="147" t="s">
        <v>67</v>
      </c>
      <c r="S7" s="149" t="s">
        <v>68</v>
      </c>
    </row>
    <row r="8" ht="18" customHeight="1" spans="1:19">
      <c r="A8" s="169">
        <v>1</v>
      </c>
      <c r="B8" s="169" t="s">
        <v>83</v>
      </c>
      <c r="C8" s="170">
        <v>3</v>
      </c>
      <c r="D8" s="170">
        <v>4</v>
      </c>
      <c r="E8" s="169">
        <v>5</v>
      </c>
      <c r="F8" s="169">
        <v>6</v>
      </c>
      <c r="G8" s="169">
        <v>7</v>
      </c>
      <c r="H8" s="169">
        <v>8</v>
      </c>
      <c r="I8" s="169">
        <v>9</v>
      </c>
      <c r="J8" s="169">
        <v>10</v>
      </c>
      <c r="K8" s="169">
        <v>11</v>
      </c>
      <c r="L8" s="169">
        <v>12</v>
      </c>
      <c r="M8" s="169">
        <v>13</v>
      </c>
      <c r="N8" s="169">
        <v>14</v>
      </c>
      <c r="O8" s="169">
        <v>15</v>
      </c>
      <c r="P8" s="169">
        <v>16</v>
      </c>
      <c r="Q8" s="169">
        <v>17</v>
      </c>
      <c r="R8" s="169">
        <v>18</v>
      </c>
      <c r="S8" s="169">
        <v>19</v>
      </c>
    </row>
    <row r="9" ht="21" customHeight="1" spans="1:19">
      <c r="A9" s="150" t="s">
        <v>194</v>
      </c>
      <c r="B9" s="151" t="s">
        <v>70</v>
      </c>
      <c r="C9" s="151" t="s">
        <v>261</v>
      </c>
      <c r="D9" s="152" t="s">
        <v>362</v>
      </c>
      <c r="E9" s="152" t="s">
        <v>363</v>
      </c>
      <c r="F9" s="152" t="s">
        <v>364</v>
      </c>
      <c r="G9" s="171">
        <v>10</v>
      </c>
      <c r="H9" s="136">
        <v>12000</v>
      </c>
      <c r="I9" s="136">
        <v>12000</v>
      </c>
      <c r="J9" s="136"/>
      <c r="K9" s="136"/>
      <c r="L9" s="136"/>
      <c r="M9" s="136"/>
      <c r="N9" s="136">
        <v>12000</v>
      </c>
      <c r="O9" s="136">
        <v>12000</v>
      </c>
      <c r="P9" s="136"/>
      <c r="Q9" s="136"/>
      <c r="R9" s="136"/>
      <c r="S9" s="136"/>
    </row>
    <row r="10" ht="21" customHeight="1" spans="1:19">
      <c r="A10" s="150" t="s">
        <v>194</v>
      </c>
      <c r="B10" s="151" t="s">
        <v>70</v>
      </c>
      <c r="C10" s="151" t="s">
        <v>261</v>
      </c>
      <c r="D10" s="152" t="s">
        <v>365</v>
      </c>
      <c r="E10" s="152" t="s">
        <v>366</v>
      </c>
      <c r="F10" s="152" t="s">
        <v>367</v>
      </c>
      <c r="G10" s="171">
        <v>20</v>
      </c>
      <c r="H10" s="136">
        <v>10000</v>
      </c>
      <c r="I10" s="136">
        <v>10000</v>
      </c>
      <c r="J10" s="136"/>
      <c r="K10" s="136"/>
      <c r="L10" s="136"/>
      <c r="M10" s="136"/>
      <c r="N10" s="136">
        <v>10000</v>
      </c>
      <c r="O10" s="136">
        <v>10000</v>
      </c>
      <c r="P10" s="136"/>
      <c r="Q10" s="136"/>
      <c r="R10" s="136"/>
      <c r="S10" s="136"/>
    </row>
    <row r="11" ht="21" customHeight="1" spans="1:19">
      <c r="A11" s="150" t="s">
        <v>194</v>
      </c>
      <c r="B11" s="151" t="s">
        <v>70</v>
      </c>
      <c r="C11" s="151" t="s">
        <v>261</v>
      </c>
      <c r="D11" s="152" t="s">
        <v>368</v>
      </c>
      <c r="E11" s="152" t="s">
        <v>369</v>
      </c>
      <c r="F11" s="152" t="s">
        <v>370</v>
      </c>
      <c r="G11" s="171">
        <v>20</v>
      </c>
      <c r="H11" s="136">
        <v>24000</v>
      </c>
      <c r="I11" s="136">
        <v>24000</v>
      </c>
      <c r="J11" s="136"/>
      <c r="K11" s="136"/>
      <c r="L11" s="136"/>
      <c r="M11" s="136"/>
      <c r="N11" s="136">
        <v>24000</v>
      </c>
      <c r="O11" s="136">
        <v>24000</v>
      </c>
      <c r="P11" s="136"/>
      <c r="Q11" s="136"/>
      <c r="R11" s="136"/>
      <c r="S11" s="136"/>
    </row>
    <row r="12" ht="21" customHeight="1" spans="1:19">
      <c r="A12" s="150" t="s">
        <v>194</v>
      </c>
      <c r="B12" s="151" t="s">
        <v>70</v>
      </c>
      <c r="C12" s="151" t="s">
        <v>261</v>
      </c>
      <c r="D12" s="152" t="s">
        <v>371</v>
      </c>
      <c r="E12" s="152" t="s">
        <v>372</v>
      </c>
      <c r="F12" s="152" t="s">
        <v>364</v>
      </c>
      <c r="G12" s="171">
        <v>1</v>
      </c>
      <c r="H12" s="136">
        <v>7000</v>
      </c>
      <c r="I12" s="136">
        <v>7000</v>
      </c>
      <c r="J12" s="136"/>
      <c r="K12" s="136"/>
      <c r="L12" s="136"/>
      <c r="M12" s="136"/>
      <c r="N12" s="136">
        <v>7000</v>
      </c>
      <c r="O12" s="136">
        <v>7000</v>
      </c>
      <c r="P12" s="136"/>
      <c r="Q12" s="136"/>
      <c r="R12" s="136"/>
      <c r="S12" s="136"/>
    </row>
    <row r="13" ht="21" customHeight="1" spans="1:19">
      <c r="A13" s="150" t="s">
        <v>194</v>
      </c>
      <c r="B13" s="151" t="s">
        <v>70</v>
      </c>
      <c r="C13" s="151" t="s">
        <v>261</v>
      </c>
      <c r="D13" s="152" t="s">
        <v>373</v>
      </c>
      <c r="E13" s="152" t="s">
        <v>374</v>
      </c>
      <c r="F13" s="152" t="s">
        <v>375</v>
      </c>
      <c r="G13" s="171">
        <v>2</v>
      </c>
      <c r="H13" s="136">
        <v>2000</v>
      </c>
      <c r="I13" s="136">
        <v>2000</v>
      </c>
      <c r="J13" s="136"/>
      <c r="K13" s="136"/>
      <c r="L13" s="136"/>
      <c r="M13" s="136"/>
      <c r="N13" s="136">
        <v>2000</v>
      </c>
      <c r="O13" s="136">
        <v>2000</v>
      </c>
      <c r="P13" s="136"/>
      <c r="Q13" s="136"/>
      <c r="R13" s="136"/>
      <c r="S13" s="136"/>
    </row>
    <row r="14" ht="21" customHeight="1" spans="1:19">
      <c r="A14" s="150" t="s">
        <v>194</v>
      </c>
      <c r="B14" s="151" t="s">
        <v>70</v>
      </c>
      <c r="C14" s="151" t="s">
        <v>261</v>
      </c>
      <c r="D14" s="152" t="s">
        <v>376</v>
      </c>
      <c r="E14" s="152" t="s">
        <v>377</v>
      </c>
      <c r="F14" s="152" t="s">
        <v>375</v>
      </c>
      <c r="G14" s="171">
        <v>2</v>
      </c>
      <c r="H14" s="136">
        <v>3000</v>
      </c>
      <c r="I14" s="136">
        <v>3000</v>
      </c>
      <c r="J14" s="136"/>
      <c r="K14" s="136"/>
      <c r="L14" s="136"/>
      <c r="M14" s="136"/>
      <c r="N14" s="136">
        <v>3000</v>
      </c>
      <c r="O14" s="136">
        <v>3000</v>
      </c>
      <c r="P14" s="136"/>
      <c r="Q14" s="136"/>
      <c r="R14" s="136"/>
      <c r="S14" s="136"/>
    </row>
    <row r="15" ht="21" customHeight="1" spans="1:19">
      <c r="A15" s="150" t="s">
        <v>194</v>
      </c>
      <c r="B15" s="151" t="s">
        <v>70</v>
      </c>
      <c r="C15" s="151" t="s">
        <v>261</v>
      </c>
      <c r="D15" s="152" t="s">
        <v>378</v>
      </c>
      <c r="E15" s="152" t="s">
        <v>379</v>
      </c>
      <c r="F15" s="152" t="s">
        <v>303</v>
      </c>
      <c r="G15" s="171">
        <v>3</v>
      </c>
      <c r="H15" s="136">
        <v>15000</v>
      </c>
      <c r="I15" s="136">
        <v>15000</v>
      </c>
      <c r="J15" s="136"/>
      <c r="K15" s="136"/>
      <c r="L15" s="136"/>
      <c r="M15" s="136"/>
      <c r="N15" s="136">
        <v>15000</v>
      </c>
      <c r="O15" s="136">
        <v>15000</v>
      </c>
      <c r="P15" s="136"/>
      <c r="Q15" s="136"/>
      <c r="R15" s="136"/>
      <c r="S15" s="136"/>
    </row>
    <row r="16" ht="21" customHeight="1" spans="1:19">
      <c r="A16" s="150" t="s">
        <v>194</v>
      </c>
      <c r="B16" s="151" t="s">
        <v>70</v>
      </c>
      <c r="C16" s="151" t="s">
        <v>261</v>
      </c>
      <c r="D16" s="152" t="s">
        <v>380</v>
      </c>
      <c r="E16" s="152" t="s">
        <v>381</v>
      </c>
      <c r="F16" s="152" t="s">
        <v>303</v>
      </c>
      <c r="G16" s="171">
        <v>6</v>
      </c>
      <c r="H16" s="136">
        <v>18000</v>
      </c>
      <c r="I16" s="136">
        <v>18000</v>
      </c>
      <c r="J16" s="136"/>
      <c r="K16" s="136"/>
      <c r="L16" s="136"/>
      <c r="M16" s="136"/>
      <c r="N16" s="136">
        <v>18000</v>
      </c>
      <c r="O16" s="136">
        <v>18000</v>
      </c>
      <c r="P16" s="136"/>
      <c r="Q16" s="136"/>
      <c r="R16" s="136"/>
      <c r="S16" s="136"/>
    </row>
    <row r="17" ht="21" customHeight="1" spans="1:19">
      <c r="A17" s="150" t="s">
        <v>194</v>
      </c>
      <c r="B17" s="151" t="s">
        <v>70</v>
      </c>
      <c r="C17" s="151" t="s">
        <v>261</v>
      </c>
      <c r="D17" s="152" t="s">
        <v>362</v>
      </c>
      <c r="E17" s="152" t="s">
        <v>382</v>
      </c>
      <c r="F17" s="152" t="s">
        <v>364</v>
      </c>
      <c r="G17" s="171">
        <v>1</v>
      </c>
      <c r="H17" s="136">
        <v>20000</v>
      </c>
      <c r="I17" s="136">
        <v>20000</v>
      </c>
      <c r="J17" s="136"/>
      <c r="K17" s="136"/>
      <c r="L17" s="136"/>
      <c r="M17" s="136"/>
      <c r="N17" s="136">
        <v>20000</v>
      </c>
      <c r="O17" s="136">
        <v>20000</v>
      </c>
      <c r="P17" s="136"/>
      <c r="Q17" s="136"/>
      <c r="R17" s="136"/>
      <c r="S17" s="136"/>
    </row>
    <row r="18" ht="21" customHeight="1" spans="1:19">
      <c r="A18" s="150" t="s">
        <v>194</v>
      </c>
      <c r="B18" s="151" t="s">
        <v>70</v>
      </c>
      <c r="C18" s="151" t="s">
        <v>261</v>
      </c>
      <c r="D18" s="152" t="s">
        <v>383</v>
      </c>
      <c r="E18" s="152" t="s">
        <v>384</v>
      </c>
      <c r="F18" s="152" t="s">
        <v>385</v>
      </c>
      <c r="G18" s="171">
        <v>150</v>
      </c>
      <c r="H18" s="136">
        <v>25200</v>
      </c>
      <c r="I18" s="136">
        <v>25200</v>
      </c>
      <c r="J18" s="136"/>
      <c r="K18" s="136"/>
      <c r="L18" s="136"/>
      <c r="M18" s="136"/>
      <c r="N18" s="136">
        <v>25200</v>
      </c>
      <c r="O18" s="136">
        <v>25200</v>
      </c>
      <c r="P18" s="136"/>
      <c r="Q18" s="136"/>
      <c r="R18" s="136"/>
      <c r="S18" s="136"/>
    </row>
    <row r="19" ht="21" customHeight="1" spans="1:19">
      <c r="A19" s="150" t="s">
        <v>194</v>
      </c>
      <c r="B19" s="151" t="s">
        <v>70</v>
      </c>
      <c r="C19" s="151" t="s">
        <v>261</v>
      </c>
      <c r="D19" s="152" t="s">
        <v>386</v>
      </c>
      <c r="E19" s="152" t="s">
        <v>387</v>
      </c>
      <c r="F19" s="152" t="s">
        <v>367</v>
      </c>
      <c r="G19" s="171">
        <v>30</v>
      </c>
      <c r="H19" s="136">
        <v>6000</v>
      </c>
      <c r="I19" s="136">
        <v>6000</v>
      </c>
      <c r="J19" s="136"/>
      <c r="K19" s="136"/>
      <c r="L19" s="136"/>
      <c r="M19" s="136"/>
      <c r="N19" s="136">
        <v>6000</v>
      </c>
      <c r="O19" s="136">
        <v>6000</v>
      </c>
      <c r="P19" s="136"/>
      <c r="Q19" s="136"/>
      <c r="R19" s="136"/>
      <c r="S19" s="136"/>
    </row>
    <row r="20" ht="21" customHeight="1" spans="1:19">
      <c r="A20" s="150" t="s">
        <v>194</v>
      </c>
      <c r="B20" s="151" t="s">
        <v>70</v>
      </c>
      <c r="C20" s="151" t="s">
        <v>261</v>
      </c>
      <c r="D20" s="152" t="s">
        <v>388</v>
      </c>
      <c r="E20" s="152" t="s">
        <v>389</v>
      </c>
      <c r="F20" s="152" t="s">
        <v>390</v>
      </c>
      <c r="G20" s="171">
        <v>1</v>
      </c>
      <c r="H20" s="136">
        <v>15000</v>
      </c>
      <c r="I20" s="136">
        <v>15000</v>
      </c>
      <c r="J20" s="136"/>
      <c r="K20" s="136"/>
      <c r="L20" s="136"/>
      <c r="M20" s="136"/>
      <c r="N20" s="136">
        <v>15000</v>
      </c>
      <c r="O20" s="136">
        <v>15000</v>
      </c>
      <c r="P20" s="136"/>
      <c r="Q20" s="136"/>
      <c r="R20" s="136"/>
      <c r="S20" s="136"/>
    </row>
    <row r="21" ht="21" customHeight="1" spans="1:19">
      <c r="A21" s="150" t="s">
        <v>194</v>
      </c>
      <c r="B21" s="151" t="s">
        <v>70</v>
      </c>
      <c r="C21" s="151" t="s">
        <v>261</v>
      </c>
      <c r="D21" s="152" t="s">
        <v>391</v>
      </c>
      <c r="E21" s="152" t="s">
        <v>392</v>
      </c>
      <c r="F21" s="152" t="s">
        <v>303</v>
      </c>
      <c r="G21" s="171">
        <v>1</v>
      </c>
      <c r="H21" s="136">
        <v>3000</v>
      </c>
      <c r="I21" s="136">
        <v>3000</v>
      </c>
      <c r="J21" s="136"/>
      <c r="K21" s="136"/>
      <c r="L21" s="136"/>
      <c r="M21" s="136"/>
      <c r="N21" s="136">
        <v>3000</v>
      </c>
      <c r="O21" s="136">
        <v>3000</v>
      </c>
      <c r="P21" s="136"/>
      <c r="Q21" s="136"/>
      <c r="R21" s="136"/>
      <c r="S21" s="136"/>
    </row>
    <row r="22" ht="21" customHeight="1" spans="1:19">
      <c r="A22" s="150" t="s">
        <v>194</v>
      </c>
      <c r="B22" s="151" t="s">
        <v>70</v>
      </c>
      <c r="C22" s="151" t="s">
        <v>261</v>
      </c>
      <c r="D22" s="152" t="s">
        <v>393</v>
      </c>
      <c r="E22" s="152" t="s">
        <v>394</v>
      </c>
      <c r="F22" s="152" t="s">
        <v>395</v>
      </c>
      <c r="G22" s="171">
        <v>10</v>
      </c>
      <c r="H22" s="136">
        <v>2000</v>
      </c>
      <c r="I22" s="136">
        <v>2000</v>
      </c>
      <c r="J22" s="136"/>
      <c r="K22" s="136"/>
      <c r="L22" s="136"/>
      <c r="M22" s="136"/>
      <c r="N22" s="136">
        <v>2000</v>
      </c>
      <c r="O22" s="136">
        <v>2000</v>
      </c>
      <c r="P22" s="136"/>
      <c r="Q22" s="136"/>
      <c r="R22" s="136"/>
      <c r="S22" s="136"/>
    </row>
    <row r="23" ht="21" customHeight="1" spans="1:19">
      <c r="A23" s="150" t="s">
        <v>194</v>
      </c>
      <c r="B23" s="151" t="s">
        <v>70</v>
      </c>
      <c r="C23" s="151" t="s">
        <v>261</v>
      </c>
      <c r="D23" s="152" t="s">
        <v>396</v>
      </c>
      <c r="E23" s="152" t="s">
        <v>397</v>
      </c>
      <c r="F23" s="152" t="s">
        <v>375</v>
      </c>
      <c r="G23" s="171">
        <v>1</v>
      </c>
      <c r="H23" s="136">
        <v>2000</v>
      </c>
      <c r="I23" s="136">
        <v>2000</v>
      </c>
      <c r="J23" s="136"/>
      <c r="K23" s="136"/>
      <c r="L23" s="136"/>
      <c r="M23" s="136"/>
      <c r="N23" s="136">
        <v>2000</v>
      </c>
      <c r="O23" s="136">
        <v>2000</v>
      </c>
      <c r="P23" s="136"/>
      <c r="Q23" s="136"/>
      <c r="R23" s="136"/>
      <c r="S23" s="136"/>
    </row>
    <row r="24" ht="21" customHeight="1" spans="1:19">
      <c r="A24" s="150" t="s">
        <v>194</v>
      </c>
      <c r="B24" s="151" t="s">
        <v>70</v>
      </c>
      <c r="C24" s="151" t="s">
        <v>261</v>
      </c>
      <c r="D24" s="152" t="s">
        <v>398</v>
      </c>
      <c r="E24" s="152" t="s">
        <v>399</v>
      </c>
      <c r="F24" s="152" t="s">
        <v>364</v>
      </c>
      <c r="G24" s="171">
        <v>2</v>
      </c>
      <c r="H24" s="136">
        <v>1600</v>
      </c>
      <c r="I24" s="136">
        <v>1600</v>
      </c>
      <c r="J24" s="136"/>
      <c r="K24" s="136"/>
      <c r="L24" s="136"/>
      <c r="M24" s="136"/>
      <c r="N24" s="136">
        <v>1600</v>
      </c>
      <c r="O24" s="136">
        <v>1600</v>
      </c>
      <c r="P24" s="136"/>
      <c r="Q24" s="136"/>
      <c r="R24" s="136"/>
      <c r="S24" s="136"/>
    </row>
    <row r="25" ht="21" customHeight="1" spans="1:19">
      <c r="A25" s="150" t="s">
        <v>194</v>
      </c>
      <c r="B25" s="151" t="s">
        <v>70</v>
      </c>
      <c r="C25" s="151" t="s">
        <v>261</v>
      </c>
      <c r="D25" s="152" t="s">
        <v>400</v>
      </c>
      <c r="E25" s="152" t="s">
        <v>401</v>
      </c>
      <c r="F25" s="152" t="s">
        <v>364</v>
      </c>
      <c r="G25" s="171">
        <v>20</v>
      </c>
      <c r="H25" s="136">
        <v>100000</v>
      </c>
      <c r="I25" s="136">
        <v>100000</v>
      </c>
      <c r="J25" s="136"/>
      <c r="K25" s="136"/>
      <c r="L25" s="136"/>
      <c r="M25" s="136"/>
      <c r="N25" s="136">
        <v>100000</v>
      </c>
      <c r="O25" s="136">
        <v>100000</v>
      </c>
      <c r="P25" s="136"/>
      <c r="Q25" s="136"/>
      <c r="R25" s="136"/>
      <c r="S25" s="136"/>
    </row>
    <row r="26" ht="21" customHeight="1" spans="1:19">
      <c r="A26" s="150" t="s">
        <v>194</v>
      </c>
      <c r="B26" s="151" t="s">
        <v>70</v>
      </c>
      <c r="C26" s="151" t="s">
        <v>261</v>
      </c>
      <c r="D26" s="152" t="s">
        <v>402</v>
      </c>
      <c r="E26" s="152" t="s">
        <v>403</v>
      </c>
      <c r="F26" s="152" t="s">
        <v>404</v>
      </c>
      <c r="G26" s="171">
        <v>20</v>
      </c>
      <c r="H26" s="136">
        <v>20000</v>
      </c>
      <c r="I26" s="136">
        <v>20000</v>
      </c>
      <c r="J26" s="136"/>
      <c r="K26" s="136"/>
      <c r="L26" s="136"/>
      <c r="M26" s="136"/>
      <c r="N26" s="136">
        <v>20000</v>
      </c>
      <c r="O26" s="136">
        <v>20000</v>
      </c>
      <c r="P26" s="136"/>
      <c r="Q26" s="136"/>
      <c r="R26" s="136"/>
      <c r="S26" s="136"/>
    </row>
    <row r="27" ht="21" customHeight="1" spans="1:19">
      <c r="A27" s="153" t="s">
        <v>166</v>
      </c>
      <c r="B27" s="154"/>
      <c r="C27" s="154"/>
      <c r="D27" s="155"/>
      <c r="E27" s="155"/>
      <c r="F27" s="155"/>
      <c r="G27" s="172"/>
      <c r="H27" s="136">
        <v>285800</v>
      </c>
      <c r="I27" s="136">
        <v>285800</v>
      </c>
      <c r="J27" s="136"/>
      <c r="K27" s="136"/>
      <c r="L27" s="136"/>
      <c r="M27" s="136"/>
      <c r="N27" s="136">
        <v>285800</v>
      </c>
      <c r="O27" s="136">
        <v>285800</v>
      </c>
      <c r="P27" s="136"/>
      <c r="Q27" s="136"/>
      <c r="R27" s="136"/>
      <c r="S27" s="136"/>
    </row>
    <row r="28" ht="21" customHeight="1" spans="1:19">
      <c r="A28" s="166" t="s">
        <v>405</v>
      </c>
      <c r="B28" s="64"/>
      <c r="C28" s="64"/>
      <c r="D28" s="166"/>
      <c r="E28" s="166"/>
      <c r="F28" s="166"/>
      <c r="G28" s="173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</row>
  </sheetData>
  <mergeCells count="19">
    <mergeCell ref="A3:S3"/>
    <mergeCell ref="A4:H4"/>
    <mergeCell ref="I5:S5"/>
    <mergeCell ref="N6:S6"/>
    <mergeCell ref="A27:G27"/>
    <mergeCell ref="A28:S28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J5" sqref="$A5:$XFD7"/>
    </sheetView>
  </sheetViews>
  <sheetFormatPr defaultColWidth="9.14166666666667" defaultRowHeight="14.25" customHeight="1"/>
  <cols>
    <col min="1" max="20" width="13" customWidth="1"/>
  </cols>
  <sheetData>
    <row r="1" customHeight="1" spans="1:20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ht="16.5" customHeight="1" spans="1:20">
      <c r="A2" s="133"/>
      <c r="B2" s="140"/>
      <c r="C2" s="140"/>
      <c r="D2" s="140"/>
      <c r="E2" s="140"/>
      <c r="F2" s="140"/>
      <c r="G2" s="140"/>
      <c r="H2" s="133"/>
      <c r="I2" s="133"/>
      <c r="J2" s="133"/>
      <c r="K2" s="133"/>
      <c r="L2" s="133"/>
      <c r="M2" s="133"/>
      <c r="N2" s="156"/>
      <c r="O2" s="133"/>
      <c r="P2" s="133"/>
      <c r="Q2" s="140"/>
      <c r="R2" s="133"/>
      <c r="S2" s="162"/>
      <c r="T2" s="162" t="s">
        <v>406</v>
      </c>
    </row>
    <row r="3" ht="41.25" customHeight="1" spans="1:20">
      <c r="A3" s="129" t="str">
        <f>"2025"&amp;"年部门政府购买服务预算表"</f>
        <v>2025年部门政府购买服务预算表</v>
      </c>
      <c r="B3" s="123"/>
      <c r="C3" s="123"/>
      <c r="D3" s="123"/>
      <c r="E3" s="123"/>
      <c r="F3" s="123"/>
      <c r="G3" s="123"/>
      <c r="H3" s="141"/>
      <c r="I3" s="141"/>
      <c r="J3" s="141"/>
      <c r="K3" s="141"/>
      <c r="L3" s="141"/>
      <c r="M3" s="141"/>
      <c r="N3" s="157"/>
      <c r="O3" s="141"/>
      <c r="P3" s="141"/>
      <c r="Q3" s="123"/>
      <c r="R3" s="141"/>
      <c r="S3" s="157"/>
      <c r="T3" s="123"/>
    </row>
    <row r="4" ht="22.5" customHeight="1" spans="1:20">
      <c r="A4" s="130" t="str">
        <f>"单位名称："&amp;"昆明市东川区舍块乡卫生院"</f>
        <v>单位名称：昆明市东川区舍块乡卫生院</v>
      </c>
      <c r="B4" s="142"/>
      <c r="C4" s="142"/>
      <c r="D4" s="142"/>
      <c r="E4" s="142"/>
      <c r="F4" s="142"/>
      <c r="G4" s="142"/>
      <c r="H4" s="131"/>
      <c r="I4" s="131"/>
      <c r="J4" s="131"/>
      <c r="K4" s="131"/>
      <c r="L4" s="131"/>
      <c r="M4" s="131"/>
      <c r="N4" s="156"/>
      <c r="O4" s="133"/>
      <c r="P4" s="133"/>
      <c r="Q4" s="140"/>
      <c r="R4" s="133"/>
      <c r="S4" s="163"/>
      <c r="T4" s="162" t="s">
        <v>1</v>
      </c>
    </row>
    <row r="5" s="139" customFormat="1" ht="24" customHeight="1" spans="1:20">
      <c r="A5" s="69" t="s">
        <v>175</v>
      </c>
      <c r="B5" s="143" t="s">
        <v>176</v>
      </c>
      <c r="C5" s="143" t="s">
        <v>352</v>
      </c>
      <c r="D5" s="143" t="s">
        <v>407</v>
      </c>
      <c r="E5" s="143" t="s">
        <v>408</v>
      </c>
      <c r="F5" s="143" t="s">
        <v>409</v>
      </c>
      <c r="G5" s="143" t="s">
        <v>410</v>
      </c>
      <c r="H5" s="144" t="s">
        <v>411</v>
      </c>
      <c r="I5" s="144" t="s">
        <v>412</v>
      </c>
      <c r="J5" s="158" t="s">
        <v>183</v>
      </c>
      <c r="K5" s="158"/>
      <c r="L5" s="158"/>
      <c r="M5" s="158"/>
      <c r="N5" s="159"/>
      <c r="O5" s="158"/>
      <c r="P5" s="158"/>
      <c r="Q5" s="159"/>
      <c r="R5" s="158"/>
      <c r="S5" s="159"/>
      <c r="T5" s="164"/>
    </row>
    <row r="6" s="139" customFormat="1" ht="24" customHeight="1" spans="1:20">
      <c r="A6" s="74"/>
      <c r="B6" s="145"/>
      <c r="C6" s="145"/>
      <c r="D6" s="145"/>
      <c r="E6" s="145"/>
      <c r="F6" s="145"/>
      <c r="G6" s="145"/>
      <c r="H6" s="146"/>
      <c r="I6" s="146"/>
      <c r="J6" s="146" t="s">
        <v>55</v>
      </c>
      <c r="K6" s="146" t="s">
        <v>58</v>
      </c>
      <c r="L6" s="146" t="s">
        <v>358</v>
      </c>
      <c r="M6" s="146" t="s">
        <v>359</v>
      </c>
      <c r="N6" s="145" t="s">
        <v>360</v>
      </c>
      <c r="O6" s="160" t="s">
        <v>361</v>
      </c>
      <c r="P6" s="160"/>
      <c r="Q6" s="165"/>
      <c r="R6" s="160"/>
      <c r="S6" s="165"/>
      <c r="T6" s="147"/>
    </row>
    <row r="7" s="139" customFormat="1" ht="54" customHeight="1" spans="1:20">
      <c r="A7" s="77"/>
      <c r="B7" s="147"/>
      <c r="C7" s="147"/>
      <c r="D7" s="147"/>
      <c r="E7" s="147"/>
      <c r="F7" s="147"/>
      <c r="G7" s="147"/>
      <c r="H7" s="148"/>
      <c r="I7" s="148"/>
      <c r="J7" s="148"/>
      <c r="K7" s="148" t="s">
        <v>57</v>
      </c>
      <c r="L7" s="148"/>
      <c r="M7" s="148"/>
      <c r="N7" s="147"/>
      <c r="O7" s="148" t="s">
        <v>57</v>
      </c>
      <c r="P7" s="148" t="s">
        <v>64</v>
      </c>
      <c r="Q7" s="147" t="s">
        <v>65</v>
      </c>
      <c r="R7" s="148" t="s">
        <v>66</v>
      </c>
      <c r="S7" s="147" t="s">
        <v>67</v>
      </c>
      <c r="T7" s="147" t="s">
        <v>68</v>
      </c>
    </row>
    <row r="8" ht="17.25" customHeight="1" spans="1:20">
      <c r="A8" s="78">
        <v>1</v>
      </c>
      <c r="B8" s="149">
        <v>2</v>
      </c>
      <c r="C8" s="78">
        <v>3</v>
      </c>
      <c r="D8" s="78">
        <v>4</v>
      </c>
      <c r="E8" s="149">
        <v>5</v>
      </c>
      <c r="F8" s="78">
        <v>6</v>
      </c>
      <c r="G8" s="78">
        <v>7</v>
      </c>
      <c r="H8" s="149">
        <v>8</v>
      </c>
      <c r="I8" s="78">
        <v>9</v>
      </c>
      <c r="J8" s="78">
        <v>10</v>
      </c>
      <c r="K8" s="149">
        <v>11</v>
      </c>
      <c r="L8" s="78">
        <v>12</v>
      </c>
      <c r="M8" s="78">
        <v>13</v>
      </c>
      <c r="N8" s="149">
        <v>14</v>
      </c>
      <c r="O8" s="78">
        <v>15</v>
      </c>
      <c r="P8" s="78">
        <v>16</v>
      </c>
      <c r="Q8" s="149">
        <v>17</v>
      </c>
      <c r="R8" s="78">
        <v>18</v>
      </c>
      <c r="S8" s="78">
        <v>19</v>
      </c>
      <c r="T8" s="78">
        <v>20</v>
      </c>
    </row>
    <row r="9" ht="21" customHeight="1" spans="1:20">
      <c r="A9" s="150"/>
      <c r="B9" s="151"/>
      <c r="C9" s="151"/>
      <c r="D9" s="151"/>
      <c r="E9" s="151"/>
      <c r="F9" s="151"/>
      <c r="G9" s="151"/>
      <c r="H9" s="152"/>
      <c r="I9" s="152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ht="21" customHeight="1" spans="1:20">
      <c r="A10" s="153" t="s">
        <v>166</v>
      </c>
      <c r="B10" s="154"/>
      <c r="C10" s="154"/>
      <c r="D10" s="154"/>
      <c r="E10" s="154"/>
      <c r="F10" s="154"/>
      <c r="G10" s="154"/>
      <c r="H10" s="155"/>
      <c r="I10" s="161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customHeight="1" spans="1:1">
      <c r="A11" t="s">
        <v>413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0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/>
  <cols>
    <col min="1" max="1" width="37.7" customWidth="1"/>
    <col min="2" max="13" width="20" customWidth="1"/>
  </cols>
  <sheetData>
    <row r="1" customHeight="1" spans="1:13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ht="17.25" customHeight="1" spans="4:13">
      <c r="D2" s="128"/>
      <c r="M2" s="62" t="s">
        <v>414</v>
      </c>
    </row>
    <row r="3" ht="41.25" customHeight="1" spans="1:13">
      <c r="A3" s="129" t="str">
        <f>"2025"&amp;"年对下转移支付预算表"</f>
        <v>2025年对下转移支付预算表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123"/>
    </row>
    <row r="4" ht="18" customHeight="1" spans="1:13">
      <c r="A4" s="130" t="str">
        <f>"单位名称："&amp;"昆明市东川区舍块乡卫生院"</f>
        <v>单位名称：昆明市东川区舍块乡卫生院</v>
      </c>
      <c r="B4" s="131"/>
      <c r="C4" s="131"/>
      <c r="D4" s="132"/>
      <c r="E4" s="133"/>
      <c r="F4" s="133"/>
      <c r="G4" s="133"/>
      <c r="H4" s="133"/>
      <c r="I4" s="133"/>
      <c r="M4" s="67" t="s">
        <v>1</v>
      </c>
    </row>
    <row r="5" ht="19.5" customHeight="1" spans="1:13">
      <c r="A5" s="86" t="s">
        <v>415</v>
      </c>
      <c r="B5" s="70" t="s">
        <v>183</v>
      </c>
      <c r="C5" s="71"/>
      <c r="D5" s="71"/>
      <c r="E5" s="70" t="s">
        <v>416</v>
      </c>
      <c r="F5" s="71"/>
      <c r="G5" s="71"/>
      <c r="H5" s="71"/>
      <c r="I5" s="71"/>
      <c r="J5" s="71"/>
      <c r="K5" s="71"/>
      <c r="L5" s="71"/>
      <c r="M5" s="137"/>
    </row>
    <row r="6" ht="40.5" customHeight="1" spans="1:13">
      <c r="A6" s="78"/>
      <c r="B6" s="87" t="s">
        <v>55</v>
      </c>
      <c r="C6" s="69" t="s">
        <v>58</v>
      </c>
      <c r="D6" s="134" t="s">
        <v>358</v>
      </c>
      <c r="E6" s="106"/>
      <c r="F6" s="106"/>
      <c r="G6" s="106"/>
      <c r="H6" s="106"/>
      <c r="I6" s="106"/>
      <c r="J6" s="106"/>
      <c r="K6" s="106"/>
      <c r="L6" s="106"/>
      <c r="M6" s="138"/>
    </row>
    <row r="7" ht="19.5" customHeight="1" spans="1:13">
      <c r="A7" s="79">
        <v>1</v>
      </c>
      <c r="B7" s="79">
        <v>2</v>
      </c>
      <c r="C7" s="79">
        <v>3</v>
      </c>
      <c r="D7" s="135">
        <v>4</v>
      </c>
      <c r="E7" s="94">
        <v>5</v>
      </c>
      <c r="F7" s="79">
        <v>6</v>
      </c>
      <c r="G7" s="79">
        <v>7</v>
      </c>
      <c r="H7" s="135">
        <v>8</v>
      </c>
      <c r="I7" s="79">
        <v>9</v>
      </c>
      <c r="J7" s="79">
        <v>10</v>
      </c>
      <c r="K7" s="79">
        <v>11</v>
      </c>
      <c r="L7" s="79">
        <v>13</v>
      </c>
      <c r="M7" s="94">
        <v>24</v>
      </c>
    </row>
    <row r="8" ht="19.5" customHeight="1" spans="1:13">
      <c r="A8" s="88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</row>
    <row r="9" ht="19.5" customHeight="1" spans="1:13">
      <c r="A9" s="12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</row>
    <row r="10" customHeight="1" spans="1:1">
      <c r="A10" t="s">
        <v>417</v>
      </c>
    </row>
  </sheetData>
  <mergeCells count="5">
    <mergeCell ref="A3:M3"/>
    <mergeCell ref="A4:I4"/>
    <mergeCell ref="B5:D5"/>
    <mergeCell ref="E5:M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31" sqref="B3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60"/>
      <c r="B1" s="60"/>
      <c r="C1" s="60"/>
      <c r="D1" s="60"/>
      <c r="E1" s="60"/>
      <c r="F1" s="60"/>
      <c r="G1" s="60"/>
      <c r="H1" s="60"/>
      <c r="I1" s="60"/>
      <c r="J1" s="60"/>
    </row>
    <row r="2" ht="16.5" customHeight="1" spans="10:10">
      <c r="J2" s="62" t="s">
        <v>418</v>
      </c>
    </row>
    <row r="3" ht="41.25" customHeight="1" spans="1:10">
      <c r="A3" s="122" t="str">
        <f>"2025"&amp;"年对下转移支付绩效目标表"</f>
        <v>2025年对下转移支付绩效目标表</v>
      </c>
      <c r="B3" s="63"/>
      <c r="C3" s="63"/>
      <c r="D3" s="63"/>
      <c r="E3" s="63"/>
      <c r="F3" s="123"/>
      <c r="G3" s="63"/>
      <c r="H3" s="123"/>
      <c r="I3" s="123"/>
      <c r="J3" s="63"/>
    </row>
    <row r="4" ht="17.25" customHeight="1" spans="1:1">
      <c r="A4" s="64" t="str">
        <f>"单位名称："&amp;"昆明市东川区舍块乡卫生院"</f>
        <v>单位名称：昆明市东川区舍块乡卫生院</v>
      </c>
    </row>
    <row r="5" ht="44.25" customHeight="1" spans="1:10">
      <c r="A5" s="124" t="s">
        <v>415</v>
      </c>
      <c r="B5" s="124" t="s">
        <v>288</v>
      </c>
      <c r="C5" s="124" t="s">
        <v>289</v>
      </c>
      <c r="D5" s="124" t="s">
        <v>290</v>
      </c>
      <c r="E5" s="124" t="s">
        <v>291</v>
      </c>
      <c r="F5" s="125" t="s">
        <v>292</v>
      </c>
      <c r="G5" s="124" t="s">
        <v>293</v>
      </c>
      <c r="H5" s="125" t="s">
        <v>294</v>
      </c>
      <c r="I5" s="125" t="s">
        <v>295</v>
      </c>
      <c r="J5" s="124" t="s">
        <v>296</v>
      </c>
    </row>
    <row r="6" ht="14.25" customHeight="1" spans="1:10">
      <c r="A6" s="124">
        <v>1</v>
      </c>
      <c r="B6" s="124">
        <v>2</v>
      </c>
      <c r="C6" s="124">
        <v>3</v>
      </c>
      <c r="D6" s="124">
        <v>4</v>
      </c>
      <c r="E6" s="124">
        <v>5</v>
      </c>
      <c r="F6" s="125">
        <v>6</v>
      </c>
      <c r="G6" s="124">
        <v>7</v>
      </c>
      <c r="H6" s="125">
        <v>8</v>
      </c>
      <c r="I6" s="125">
        <v>9</v>
      </c>
      <c r="J6" s="124">
        <v>10</v>
      </c>
    </row>
    <row r="7" ht="42" customHeight="1" spans="1:10">
      <c r="A7" s="88"/>
      <c r="B7" s="126"/>
      <c r="C7" s="126"/>
      <c r="D7" s="126"/>
      <c r="E7" s="112"/>
      <c r="F7" s="127"/>
      <c r="G7" s="112"/>
      <c r="H7" s="127"/>
      <c r="I7" s="127"/>
      <c r="J7" s="112"/>
    </row>
    <row r="8" ht="42" customHeight="1" spans="1:10">
      <c r="A8" s="88"/>
      <c r="B8" s="80"/>
      <c r="C8" s="80"/>
      <c r="D8" s="80"/>
      <c r="E8" s="88"/>
      <c r="F8" s="80"/>
      <c r="G8" s="88"/>
      <c r="H8" s="80"/>
      <c r="I8" s="80"/>
      <c r="J8" s="88"/>
    </row>
    <row r="9" customHeight="1" spans="1:1">
      <c r="A9" t="s">
        <v>419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60"/>
      <c r="B1" s="60"/>
      <c r="C1" s="60"/>
      <c r="D1" s="60"/>
      <c r="E1" s="60"/>
      <c r="F1" s="60"/>
      <c r="G1" s="60"/>
      <c r="H1" s="60"/>
      <c r="I1" s="60"/>
    </row>
    <row r="2" customHeight="1" spans="1:9">
      <c r="A2" s="96" t="s">
        <v>420</v>
      </c>
      <c r="B2" s="97"/>
      <c r="C2" s="97"/>
      <c r="D2" s="98"/>
      <c r="E2" s="98"/>
      <c r="F2" s="98"/>
      <c r="G2" s="97"/>
      <c r="H2" s="97"/>
      <c r="I2" s="98"/>
    </row>
    <row r="3" ht="41.25" customHeight="1" spans="1:9">
      <c r="A3" s="99" t="str">
        <f>"2025"&amp;"年新增资产配置表"</f>
        <v>2025年新增资产配置表</v>
      </c>
      <c r="B3" s="100"/>
      <c r="C3" s="100"/>
      <c r="D3" s="101"/>
      <c r="E3" s="101"/>
      <c r="F3" s="101"/>
      <c r="G3" s="100"/>
      <c r="H3" s="100"/>
      <c r="I3" s="101"/>
    </row>
    <row r="4" customHeight="1" spans="1:9">
      <c r="A4" s="102" t="str">
        <f>"单位名称："&amp;"昆明市东川区舍块乡卫生院"</f>
        <v>单位名称：昆明市东川区舍块乡卫生院</v>
      </c>
      <c r="B4" s="103"/>
      <c r="C4" s="103"/>
      <c r="D4" s="104"/>
      <c r="F4" s="101"/>
      <c r="G4" s="100"/>
      <c r="H4" s="100"/>
      <c r="I4" s="121" t="s">
        <v>1</v>
      </c>
    </row>
    <row r="5" ht="28.5" customHeight="1" spans="1:9">
      <c r="A5" s="105" t="s">
        <v>175</v>
      </c>
      <c r="B5" s="106" t="s">
        <v>176</v>
      </c>
      <c r="C5" s="107" t="s">
        <v>421</v>
      </c>
      <c r="D5" s="105" t="s">
        <v>422</v>
      </c>
      <c r="E5" s="105" t="s">
        <v>423</v>
      </c>
      <c r="F5" s="105" t="s">
        <v>424</v>
      </c>
      <c r="G5" s="106" t="s">
        <v>425</v>
      </c>
      <c r="H5" s="94"/>
      <c r="I5" s="105"/>
    </row>
    <row r="6" ht="21" customHeight="1" spans="1:9">
      <c r="A6" s="107"/>
      <c r="B6" s="108"/>
      <c r="C6" s="108"/>
      <c r="D6" s="109"/>
      <c r="E6" s="108"/>
      <c r="F6" s="108"/>
      <c r="G6" s="106" t="s">
        <v>356</v>
      </c>
      <c r="H6" s="106" t="s">
        <v>426</v>
      </c>
      <c r="I6" s="106" t="s">
        <v>427</v>
      </c>
    </row>
    <row r="7" ht="17.25" customHeight="1" spans="1:9">
      <c r="A7" s="110" t="s">
        <v>82</v>
      </c>
      <c r="B7" s="111" t="s">
        <v>83</v>
      </c>
      <c r="C7" s="110" t="s">
        <v>84</v>
      </c>
      <c r="D7" s="112" t="s">
        <v>85</v>
      </c>
      <c r="E7" s="110" t="s">
        <v>86</v>
      </c>
      <c r="F7" s="111" t="s">
        <v>87</v>
      </c>
      <c r="G7" s="113" t="s">
        <v>88</v>
      </c>
      <c r="H7" s="112" t="s">
        <v>89</v>
      </c>
      <c r="I7" s="112">
        <v>9</v>
      </c>
    </row>
    <row r="8" ht="19.5" customHeight="1" spans="1:9">
      <c r="A8" s="114"/>
      <c r="B8" s="90"/>
      <c r="C8" s="90"/>
      <c r="D8" s="88"/>
      <c r="E8" s="80"/>
      <c r="F8" s="113"/>
      <c r="G8" s="115"/>
      <c r="H8" s="116"/>
      <c r="I8" s="116"/>
    </row>
    <row r="9" ht="19.5" customHeight="1" spans="1:9">
      <c r="A9" s="117" t="s">
        <v>55</v>
      </c>
      <c r="B9" s="118"/>
      <c r="C9" s="118"/>
      <c r="D9" s="119"/>
      <c r="E9" s="120"/>
      <c r="F9" s="120"/>
      <c r="G9" s="115"/>
      <c r="H9" s="116"/>
      <c r="I9" s="116"/>
    </row>
    <row r="10" customHeight="1" spans="1:1">
      <c r="A10" t="s">
        <v>428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F30" sqref="F30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</row>
    <row r="2" customHeight="1" spans="4:11">
      <c r="D2" s="61"/>
      <c r="E2" s="61"/>
      <c r="F2" s="61"/>
      <c r="G2" s="61"/>
      <c r="K2" s="62" t="s">
        <v>429</v>
      </c>
    </row>
    <row r="3" ht="41.25" customHeight="1" spans="1:11">
      <c r="A3" s="63" t="str">
        <f>"2025"&amp;"年上级补助项目支出预算表"</f>
        <v>2025年上级补助项目支出预算表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13.5" customHeight="1" spans="1:11">
      <c r="A4" s="64" t="str">
        <f>"单位名称："&amp;"昆明市东川区舍块乡卫生院"</f>
        <v>单位名称：昆明市东川区舍块乡卫生院</v>
      </c>
      <c r="B4" s="65"/>
      <c r="C4" s="65"/>
      <c r="D4" s="65"/>
      <c r="E4" s="65"/>
      <c r="F4" s="65"/>
      <c r="G4" s="65"/>
      <c r="H4" s="66"/>
      <c r="I4" s="66"/>
      <c r="J4" s="66"/>
      <c r="K4" s="67" t="s">
        <v>1</v>
      </c>
    </row>
    <row r="5" ht="21.75" customHeight="1" spans="1:11">
      <c r="A5" s="68" t="s">
        <v>253</v>
      </c>
      <c r="B5" s="68" t="s">
        <v>178</v>
      </c>
      <c r="C5" s="68" t="s">
        <v>254</v>
      </c>
      <c r="D5" s="69" t="s">
        <v>179</v>
      </c>
      <c r="E5" s="69" t="s">
        <v>180</v>
      </c>
      <c r="F5" s="69" t="s">
        <v>255</v>
      </c>
      <c r="G5" s="69" t="s">
        <v>256</v>
      </c>
      <c r="H5" s="86" t="s">
        <v>55</v>
      </c>
      <c r="I5" s="70" t="s">
        <v>430</v>
      </c>
      <c r="J5" s="71"/>
      <c r="K5" s="72"/>
    </row>
    <row r="6" ht="21.75" customHeight="1" spans="1:11">
      <c r="A6" s="73"/>
      <c r="B6" s="73"/>
      <c r="C6" s="73"/>
      <c r="D6" s="74"/>
      <c r="E6" s="74"/>
      <c r="F6" s="74"/>
      <c r="G6" s="74"/>
      <c r="H6" s="87"/>
      <c r="I6" s="69" t="s">
        <v>58</v>
      </c>
      <c r="J6" s="69" t="s">
        <v>59</v>
      </c>
      <c r="K6" s="69" t="s">
        <v>60</v>
      </c>
    </row>
    <row r="7" ht="40.5" customHeight="1" spans="1:11">
      <c r="A7" s="76"/>
      <c r="B7" s="76"/>
      <c r="C7" s="76"/>
      <c r="D7" s="77"/>
      <c r="E7" s="77"/>
      <c r="F7" s="77"/>
      <c r="G7" s="77"/>
      <c r="H7" s="78"/>
      <c r="I7" s="77" t="s">
        <v>57</v>
      </c>
      <c r="J7" s="77"/>
      <c r="K7" s="77"/>
    </row>
    <row r="8" ht="15" customHeight="1" spans="1:11">
      <c r="A8" s="79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94">
        <v>10</v>
      </c>
      <c r="K8" s="94">
        <v>11</v>
      </c>
    </row>
    <row r="9" ht="18.75" customHeight="1" spans="1:11">
      <c r="A9" s="88"/>
      <c r="B9" s="80"/>
      <c r="C9" s="88"/>
      <c r="D9" s="88"/>
      <c r="E9" s="88"/>
      <c r="F9" s="88"/>
      <c r="G9" s="88"/>
      <c r="H9" s="89"/>
      <c r="I9" s="95"/>
      <c r="J9" s="95"/>
      <c r="K9" s="89"/>
    </row>
    <row r="10" ht="18.75" customHeight="1" spans="1:11">
      <c r="A10" s="90"/>
      <c r="B10" s="80"/>
      <c r="C10" s="80"/>
      <c r="D10" s="80"/>
      <c r="E10" s="80"/>
      <c r="F10" s="80"/>
      <c r="G10" s="80"/>
      <c r="H10" s="82"/>
      <c r="I10" s="82"/>
      <c r="J10" s="82"/>
      <c r="K10" s="89"/>
    </row>
    <row r="11" ht="18.75" customHeight="1" spans="1:11">
      <c r="A11" s="91" t="s">
        <v>166</v>
      </c>
      <c r="B11" s="92"/>
      <c r="C11" s="92"/>
      <c r="D11" s="92"/>
      <c r="E11" s="92"/>
      <c r="F11" s="92"/>
      <c r="G11" s="93"/>
      <c r="H11" s="82"/>
      <c r="I11" s="82"/>
      <c r="J11" s="82"/>
      <c r="K11" s="89"/>
    </row>
    <row r="12" customHeight="1" spans="1:1">
      <c r="A12" t="s">
        <v>431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35" sqref="B3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60"/>
      <c r="B1" s="60"/>
      <c r="C1" s="60"/>
      <c r="D1" s="60"/>
      <c r="E1" s="60"/>
      <c r="F1" s="60"/>
      <c r="G1" s="60"/>
    </row>
    <row r="2" ht="13.5" customHeight="1" spans="4:7">
      <c r="D2" s="61"/>
      <c r="G2" s="62" t="s">
        <v>432</v>
      </c>
    </row>
    <row r="3" ht="41.25" customHeight="1" spans="1:7">
      <c r="A3" s="63" t="str">
        <f>"2025"&amp;"年部门项目中期规划预算表"</f>
        <v>2025年部门项目中期规划预算表</v>
      </c>
      <c r="B3" s="63"/>
      <c r="C3" s="63"/>
      <c r="D3" s="63"/>
      <c r="E3" s="63"/>
      <c r="F3" s="63"/>
      <c r="G3" s="63"/>
    </row>
    <row r="4" ht="13.5" customHeight="1" spans="1:7">
      <c r="A4" s="64" t="str">
        <f>"单位名称："&amp;"昆明市东川区舍块乡卫生院"</f>
        <v>单位名称：昆明市东川区舍块乡卫生院</v>
      </c>
      <c r="B4" s="65"/>
      <c r="C4" s="65"/>
      <c r="D4" s="65"/>
      <c r="E4" s="66"/>
      <c r="F4" s="66"/>
      <c r="G4" s="67" t="s">
        <v>1</v>
      </c>
    </row>
    <row r="5" ht="21.75" customHeight="1" spans="1:7">
      <c r="A5" s="68" t="s">
        <v>254</v>
      </c>
      <c r="B5" s="68" t="s">
        <v>253</v>
      </c>
      <c r="C5" s="68" t="s">
        <v>178</v>
      </c>
      <c r="D5" s="69" t="s">
        <v>433</v>
      </c>
      <c r="E5" s="70" t="s">
        <v>58</v>
      </c>
      <c r="F5" s="71"/>
      <c r="G5" s="72"/>
    </row>
    <row r="6" ht="21.75" customHeight="1" spans="1:7">
      <c r="A6" s="73"/>
      <c r="B6" s="73"/>
      <c r="C6" s="73"/>
      <c r="D6" s="74"/>
      <c r="E6" s="75" t="str">
        <f>"2025"&amp;"年"</f>
        <v>2025年</v>
      </c>
      <c r="F6" s="69" t="str">
        <f>("2025"+1)&amp;"年"</f>
        <v>2026年</v>
      </c>
      <c r="G6" s="69" t="str">
        <f>("2025"+2)&amp;"年"</f>
        <v>2027年</v>
      </c>
    </row>
    <row r="7" ht="40.5" customHeight="1" spans="1:7">
      <c r="A7" s="76"/>
      <c r="B7" s="76"/>
      <c r="C7" s="76"/>
      <c r="D7" s="77"/>
      <c r="E7" s="78"/>
      <c r="F7" s="77" t="s">
        <v>57</v>
      </c>
      <c r="G7" s="77"/>
    </row>
    <row r="8" ht="15" customHeight="1" spans="1:7">
      <c r="A8" s="79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</row>
    <row r="9" ht="17.25" customHeight="1" spans="1:7">
      <c r="A9" s="80"/>
      <c r="B9" s="81"/>
      <c r="C9" s="81"/>
      <c r="D9" s="80"/>
      <c r="E9" s="82"/>
      <c r="F9" s="82"/>
      <c r="G9" s="82"/>
    </row>
    <row r="10" ht="18.75" customHeight="1" spans="1:7">
      <c r="A10" s="80"/>
      <c r="B10" s="80"/>
      <c r="C10" s="80"/>
      <c r="D10" s="80"/>
      <c r="E10" s="82"/>
      <c r="F10" s="82"/>
      <c r="G10" s="82"/>
    </row>
    <row r="11" ht="18.75" customHeight="1" spans="1:7">
      <c r="A11" s="83" t="s">
        <v>55</v>
      </c>
      <c r="B11" s="84" t="s">
        <v>434</v>
      </c>
      <c r="C11" s="84"/>
      <c r="D11" s="85"/>
      <c r="E11" s="82"/>
      <c r="F11" s="82"/>
      <c r="G11" s="82"/>
    </row>
    <row r="12" customHeight="1" spans="1:1">
      <c r="A12" t="s">
        <v>435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view="pageBreakPreview" zoomScaleNormal="100" workbookViewId="0">
      <selection activeCell="L14" sqref="L14"/>
    </sheetView>
  </sheetViews>
  <sheetFormatPr defaultColWidth="8.86666666666667" defaultRowHeight="13.5"/>
  <cols>
    <col min="1" max="1" width="15.1333333333333" style="1" customWidth="1"/>
    <col min="2" max="2" width="25.9" style="1" customWidth="1"/>
    <col min="3" max="3" width="15.25" style="1" customWidth="1"/>
    <col min="4" max="4" width="14.3833333333333" style="1" customWidth="1"/>
    <col min="5" max="5" width="15.8666666666667" style="1" customWidth="1"/>
    <col min="6" max="6" width="9.13333333333333" style="1" customWidth="1"/>
    <col min="7" max="7" width="9" style="1" customWidth="1"/>
    <col min="8" max="8" width="15.5" style="1" customWidth="1"/>
    <col min="9" max="9" width="20.5583333333333" style="1" customWidth="1"/>
    <col min="10" max="10" width="23.9833333333333" style="1" customWidth="1"/>
    <col min="11" max="16384" width="8.86666666666667" style="1"/>
  </cols>
  <sheetData>
    <row r="1" s="1" customFormat="1" spans="10:10">
      <c r="J1" s="53" t="s">
        <v>436</v>
      </c>
    </row>
    <row r="2" s="1" customFormat="1" ht="35" customHeight="1" spans="1:10">
      <c r="A2" s="5" t="s">
        <v>437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.25" customHeight="1" spans="1:10">
      <c r="A3" s="6" t="s">
        <v>438</v>
      </c>
      <c r="B3" s="6"/>
      <c r="C3" s="7"/>
      <c r="D3" s="8"/>
      <c r="E3" s="8"/>
      <c r="F3" s="8"/>
      <c r="G3" s="8"/>
      <c r="H3" s="8"/>
      <c r="I3" s="8"/>
      <c r="J3" s="256" t="s">
        <v>1</v>
      </c>
    </row>
    <row r="4" s="2" customFormat="1" ht="30" customHeight="1" spans="1:10">
      <c r="A4" s="9" t="s">
        <v>439</v>
      </c>
      <c r="B4" s="10">
        <v>131018</v>
      </c>
      <c r="C4" s="11"/>
      <c r="D4" s="11"/>
      <c r="E4" s="12"/>
      <c r="F4" s="13" t="s">
        <v>440</v>
      </c>
      <c r="G4" s="12"/>
      <c r="H4" s="14" t="s">
        <v>70</v>
      </c>
      <c r="I4" s="11"/>
      <c r="J4" s="12"/>
    </row>
    <row r="5" s="1" customFormat="1" ht="32.1" customHeight="1" spans="1:10">
      <c r="A5" s="15" t="s">
        <v>441</v>
      </c>
      <c r="B5" s="15"/>
      <c r="C5" s="15"/>
      <c r="D5" s="15"/>
      <c r="E5" s="15"/>
      <c r="F5" s="15"/>
      <c r="G5" s="15"/>
      <c r="H5" s="15"/>
      <c r="I5" s="15"/>
      <c r="J5" s="15" t="s">
        <v>442</v>
      </c>
    </row>
    <row r="6" s="1" customFormat="1" ht="77" customHeight="1" spans="1:10">
      <c r="A6" s="15" t="s">
        <v>443</v>
      </c>
      <c r="B6" s="16" t="s">
        <v>444</v>
      </c>
      <c r="C6" s="17" t="s">
        <v>445</v>
      </c>
      <c r="D6" s="17"/>
      <c r="E6" s="17"/>
      <c r="F6" s="17"/>
      <c r="G6" s="17"/>
      <c r="H6" s="17"/>
      <c r="I6" s="17"/>
      <c r="J6" s="55" t="s">
        <v>446</v>
      </c>
    </row>
    <row r="7" s="1" customFormat="1" ht="46" customHeight="1" spans="1:10">
      <c r="A7" s="15"/>
      <c r="B7" s="18" t="s">
        <v>447</v>
      </c>
      <c r="C7" s="17" t="s">
        <v>448</v>
      </c>
      <c r="D7" s="17"/>
      <c r="E7" s="17"/>
      <c r="F7" s="17"/>
      <c r="G7" s="17"/>
      <c r="H7" s="17"/>
      <c r="I7" s="17"/>
      <c r="J7" s="55" t="s">
        <v>449</v>
      </c>
    </row>
    <row r="8" s="1" customFormat="1" ht="76" customHeight="1" spans="1:10">
      <c r="A8" s="16" t="s">
        <v>450</v>
      </c>
      <c r="B8" s="19" t="s">
        <v>451</v>
      </c>
      <c r="C8" s="20" t="s">
        <v>452</v>
      </c>
      <c r="D8" s="20"/>
      <c r="E8" s="20"/>
      <c r="F8" s="20"/>
      <c r="G8" s="20"/>
      <c r="H8" s="20"/>
      <c r="I8" s="20"/>
      <c r="J8" s="56" t="s">
        <v>453</v>
      </c>
    </row>
    <row r="9" s="1" customFormat="1" ht="24" customHeight="1" spans="1:10">
      <c r="A9" s="21" t="s">
        <v>454</v>
      </c>
      <c r="B9" s="21"/>
      <c r="C9" s="21"/>
      <c r="D9" s="21"/>
      <c r="E9" s="21"/>
      <c r="F9" s="21"/>
      <c r="G9" s="21"/>
      <c r="H9" s="21"/>
      <c r="I9" s="21"/>
      <c r="J9" s="21"/>
    </row>
    <row r="10" s="1" customFormat="1" ht="32.1" customHeight="1" spans="1:10">
      <c r="A10" s="22" t="s">
        <v>455</v>
      </c>
      <c r="B10" s="23"/>
      <c r="C10" s="15" t="s">
        <v>456</v>
      </c>
      <c r="D10" s="15"/>
      <c r="E10" s="15"/>
      <c r="F10" s="15" t="s">
        <v>457</v>
      </c>
      <c r="G10" s="15"/>
      <c r="H10" s="15" t="s">
        <v>458</v>
      </c>
      <c r="I10" s="15"/>
      <c r="J10" s="15"/>
    </row>
    <row r="11" s="1" customFormat="1" ht="23" customHeight="1" spans="1:10">
      <c r="A11" s="24"/>
      <c r="B11" s="25"/>
      <c r="C11" s="15"/>
      <c r="D11" s="15"/>
      <c r="E11" s="15"/>
      <c r="F11" s="15"/>
      <c r="G11" s="15"/>
      <c r="H11" s="16" t="s">
        <v>459</v>
      </c>
      <c r="I11" s="16" t="s">
        <v>460</v>
      </c>
      <c r="J11" s="16" t="s">
        <v>461</v>
      </c>
    </row>
    <row r="12" s="1" customFormat="1" ht="38" customHeight="1" spans="1:10">
      <c r="A12" s="26" t="s">
        <v>462</v>
      </c>
      <c r="B12" s="27"/>
      <c r="C12" s="26" t="s">
        <v>463</v>
      </c>
      <c r="D12" s="28"/>
      <c r="E12" s="27"/>
      <c r="F12" s="17"/>
      <c r="G12" s="17"/>
      <c r="H12" s="29">
        <f>I12+J12</f>
        <v>1829206</v>
      </c>
      <c r="I12" s="29">
        <v>1829206</v>
      </c>
      <c r="J12" s="29"/>
    </row>
    <row r="13" s="1" customFormat="1" ht="23" customHeight="1" spans="1:10">
      <c r="A13" s="26" t="s">
        <v>464</v>
      </c>
      <c r="B13" s="27"/>
      <c r="C13" s="26" t="s">
        <v>465</v>
      </c>
      <c r="D13" s="28"/>
      <c r="E13" s="27"/>
      <c r="F13" s="17" t="s">
        <v>434</v>
      </c>
      <c r="G13" s="17"/>
      <c r="H13" s="29">
        <f>I13+J13</f>
        <v>3748900</v>
      </c>
      <c r="I13" s="29">
        <v>75000</v>
      </c>
      <c r="J13" s="29">
        <v>3673900</v>
      </c>
    </row>
    <row r="14" s="1" customFormat="1" ht="27" customHeight="1" spans="1:10">
      <c r="A14" s="30" t="s">
        <v>466</v>
      </c>
      <c r="B14" s="30"/>
      <c r="C14" s="30"/>
      <c r="D14" s="30"/>
      <c r="E14" s="30"/>
      <c r="F14" s="30"/>
      <c r="G14" s="30"/>
      <c r="H14" s="30"/>
      <c r="I14" s="30"/>
      <c r="J14" s="30"/>
    </row>
    <row r="15" s="1" customFormat="1" ht="32.1" customHeight="1" spans="1:10">
      <c r="A15" s="31" t="s">
        <v>467</v>
      </c>
      <c r="B15" s="31"/>
      <c r="C15" s="31"/>
      <c r="D15" s="31"/>
      <c r="E15" s="31"/>
      <c r="F15" s="31"/>
      <c r="G15" s="31"/>
      <c r="H15" s="32" t="s">
        <v>468</v>
      </c>
      <c r="I15" s="33" t="s">
        <v>296</v>
      </c>
      <c r="J15" s="32" t="s">
        <v>469</v>
      </c>
    </row>
    <row r="16" s="3" customFormat="1" ht="32.1" customHeight="1" spans="1:10">
      <c r="A16" s="33" t="s">
        <v>289</v>
      </c>
      <c r="B16" s="33" t="s">
        <v>470</v>
      </c>
      <c r="C16" s="32" t="s">
        <v>291</v>
      </c>
      <c r="D16" s="32" t="s">
        <v>292</v>
      </c>
      <c r="E16" s="32" t="s">
        <v>293</v>
      </c>
      <c r="F16" s="34" t="s">
        <v>294</v>
      </c>
      <c r="G16" s="34" t="s">
        <v>295</v>
      </c>
      <c r="H16" s="32"/>
      <c r="I16" s="33"/>
      <c r="J16" s="32"/>
    </row>
    <row r="17" s="4" customFormat="1" ht="42" customHeight="1" spans="1:10">
      <c r="A17" s="35" t="s">
        <v>298</v>
      </c>
      <c r="B17" s="36" t="s">
        <v>299</v>
      </c>
      <c r="C17" s="37" t="s">
        <v>471</v>
      </c>
      <c r="D17" s="38" t="s">
        <v>314</v>
      </c>
      <c r="E17" s="39">
        <v>1829206</v>
      </c>
      <c r="F17" s="40" t="s">
        <v>303</v>
      </c>
      <c r="G17" s="41" t="s">
        <v>304</v>
      </c>
      <c r="H17" s="38" t="s">
        <v>472</v>
      </c>
      <c r="I17" s="38" t="s">
        <v>473</v>
      </c>
      <c r="J17" s="41" t="s">
        <v>474</v>
      </c>
    </row>
    <row r="18" ht="22.5" spans="1:10">
      <c r="A18" s="35"/>
      <c r="B18" s="42"/>
      <c r="C18" s="37" t="s">
        <v>475</v>
      </c>
      <c r="D18" s="38" t="s">
        <v>314</v>
      </c>
      <c r="E18" s="39">
        <v>75000</v>
      </c>
      <c r="F18" s="40" t="s">
        <v>303</v>
      </c>
      <c r="G18" s="41" t="s">
        <v>304</v>
      </c>
      <c r="H18" s="38" t="s">
        <v>472</v>
      </c>
      <c r="I18" s="57" t="s">
        <v>473</v>
      </c>
      <c r="J18" s="41" t="s">
        <v>474</v>
      </c>
    </row>
    <row r="19" ht="22.5" spans="1:10">
      <c r="A19" s="35"/>
      <c r="B19" s="42"/>
      <c r="C19" s="37" t="s">
        <v>476</v>
      </c>
      <c r="D19" s="38" t="s">
        <v>314</v>
      </c>
      <c r="E19" s="39">
        <v>12</v>
      </c>
      <c r="F19" s="40" t="s">
        <v>477</v>
      </c>
      <c r="G19" s="41" t="s">
        <v>304</v>
      </c>
      <c r="H19" s="38" t="s">
        <v>472</v>
      </c>
      <c r="I19" s="57" t="s">
        <v>478</v>
      </c>
      <c r="J19" s="41" t="s">
        <v>474</v>
      </c>
    </row>
    <row r="20" ht="22.5" spans="1:10">
      <c r="A20" s="35"/>
      <c r="B20" s="42"/>
      <c r="C20" s="37" t="s">
        <v>479</v>
      </c>
      <c r="D20" s="38" t="s">
        <v>314</v>
      </c>
      <c r="E20" s="39">
        <v>5</v>
      </c>
      <c r="F20" s="40" t="s">
        <v>477</v>
      </c>
      <c r="G20" s="41" t="s">
        <v>304</v>
      </c>
      <c r="H20" s="38" t="s">
        <v>472</v>
      </c>
      <c r="I20" s="57" t="s">
        <v>479</v>
      </c>
      <c r="J20" s="41" t="s">
        <v>474</v>
      </c>
    </row>
    <row r="21" ht="22.5" spans="1:10">
      <c r="A21" s="35"/>
      <c r="B21" s="42"/>
      <c r="C21" s="37" t="s">
        <v>480</v>
      </c>
      <c r="D21" s="38" t="s">
        <v>314</v>
      </c>
      <c r="E21" s="39">
        <v>24</v>
      </c>
      <c r="F21" s="40" t="s">
        <v>375</v>
      </c>
      <c r="G21" s="41" t="s">
        <v>304</v>
      </c>
      <c r="H21" s="38" t="s">
        <v>472</v>
      </c>
      <c r="I21" s="57" t="s">
        <v>481</v>
      </c>
      <c r="J21" s="41" t="s">
        <v>474</v>
      </c>
    </row>
    <row r="22" ht="22.5" spans="1:10">
      <c r="A22" s="35"/>
      <c r="B22" s="36" t="s">
        <v>306</v>
      </c>
      <c r="C22" s="37" t="s">
        <v>482</v>
      </c>
      <c r="D22" s="38" t="s">
        <v>483</v>
      </c>
      <c r="E22" s="43" t="s">
        <v>484</v>
      </c>
      <c r="F22" s="40" t="s">
        <v>310</v>
      </c>
      <c r="G22" s="41" t="s">
        <v>304</v>
      </c>
      <c r="H22" s="38" t="s">
        <v>472</v>
      </c>
      <c r="I22" s="57" t="s">
        <v>485</v>
      </c>
      <c r="J22" s="41" t="s">
        <v>474</v>
      </c>
    </row>
    <row r="23" ht="22.5" spans="1:10">
      <c r="A23" s="35"/>
      <c r="B23" s="42"/>
      <c r="C23" s="37" t="s">
        <v>486</v>
      </c>
      <c r="D23" s="38" t="s">
        <v>483</v>
      </c>
      <c r="E23" s="39" t="s">
        <v>487</v>
      </c>
      <c r="F23" s="40" t="s">
        <v>310</v>
      </c>
      <c r="G23" s="41" t="s">
        <v>304</v>
      </c>
      <c r="H23" s="38" t="s">
        <v>472</v>
      </c>
      <c r="I23" s="57" t="s">
        <v>488</v>
      </c>
      <c r="J23" s="41" t="s">
        <v>474</v>
      </c>
    </row>
    <row r="24" ht="22.5" spans="1:10">
      <c r="A24" s="35"/>
      <c r="B24" s="42"/>
      <c r="C24" s="37" t="s">
        <v>489</v>
      </c>
      <c r="D24" s="38" t="s">
        <v>483</v>
      </c>
      <c r="E24" s="39" t="s">
        <v>490</v>
      </c>
      <c r="F24" s="40" t="s">
        <v>310</v>
      </c>
      <c r="G24" s="41" t="s">
        <v>304</v>
      </c>
      <c r="H24" s="38" t="s">
        <v>472</v>
      </c>
      <c r="I24" s="57" t="s">
        <v>491</v>
      </c>
      <c r="J24" s="41" t="s">
        <v>474</v>
      </c>
    </row>
    <row r="25" ht="22.5" spans="1:10">
      <c r="A25" s="35"/>
      <c r="B25" s="42"/>
      <c r="C25" s="37" t="s">
        <v>492</v>
      </c>
      <c r="D25" s="38" t="s">
        <v>483</v>
      </c>
      <c r="E25" s="39" t="s">
        <v>493</v>
      </c>
      <c r="F25" s="40" t="s">
        <v>310</v>
      </c>
      <c r="G25" s="41" t="s">
        <v>304</v>
      </c>
      <c r="H25" s="38" t="s">
        <v>472</v>
      </c>
      <c r="I25" s="57" t="s">
        <v>491</v>
      </c>
      <c r="J25" s="41" t="s">
        <v>474</v>
      </c>
    </row>
    <row r="26" ht="22.5" spans="1:10">
      <c r="A26" s="35"/>
      <c r="B26" s="44"/>
      <c r="C26" s="37" t="s">
        <v>494</v>
      </c>
      <c r="D26" s="45" t="s">
        <v>495</v>
      </c>
      <c r="E26" s="39" t="s">
        <v>496</v>
      </c>
      <c r="F26" s="40" t="s">
        <v>310</v>
      </c>
      <c r="G26" s="41" t="s">
        <v>304</v>
      </c>
      <c r="H26" s="38" t="s">
        <v>472</v>
      </c>
      <c r="I26" s="57" t="s">
        <v>497</v>
      </c>
      <c r="J26" s="41" t="s">
        <v>474</v>
      </c>
    </row>
    <row r="27" ht="22.5" spans="1:10">
      <c r="A27" s="35"/>
      <c r="B27" s="46" t="s">
        <v>312</v>
      </c>
      <c r="C27" s="47" t="s">
        <v>498</v>
      </c>
      <c r="D27" s="38" t="s">
        <v>314</v>
      </c>
      <c r="E27" s="48">
        <v>1</v>
      </c>
      <c r="F27" s="40" t="s">
        <v>310</v>
      </c>
      <c r="G27" s="41" t="s">
        <v>304</v>
      </c>
      <c r="H27" s="38" t="s">
        <v>472</v>
      </c>
      <c r="I27" s="57" t="s">
        <v>499</v>
      </c>
      <c r="J27" s="41" t="s">
        <v>474</v>
      </c>
    </row>
    <row r="28" ht="22.5" spans="1:10">
      <c r="A28" s="35"/>
      <c r="B28" s="35" t="s">
        <v>317</v>
      </c>
      <c r="C28" s="49" t="s">
        <v>500</v>
      </c>
      <c r="D28" s="38" t="s">
        <v>314</v>
      </c>
      <c r="E28" s="50">
        <v>0.1</v>
      </c>
      <c r="F28" s="40" t="s">
        <v>310</v>
      </c>
      <c r="G28" s="41" t="s">
        <v>304</v>
      </c>
      <c r="H28" s="38" t="s">
        <v>472</v>
      </c>
      <c r="I28" s="57" t="s">
        <v>499</v>
      </c>
      <c r="J28" s="41" t="s">
        <v>474</v>
      </c>
    </row>
    <row r="29" ht="33.75" spans="1:10">
      <c r="A29" s="35"/>
      <c r="B29" s="35"/>
      <c r="C29" s="49" t="s">
        <v>501</v>
      </c>
      <c r="D29" s="38" t="s">
        <v>314</v>
      </c>
      <c r="E29" s="50">
        <v>0.05</v>
      </c>
      <c r="F29" s="40" t="s">
        <v>310</v>
      </c>
      <c r="G29" s="41" t="s">
        <v>304</v>
      </c>
      <c r="H29" s="38" t="s">
        <v>472</v>
      </c>
      <c r="I29" s="57" t="s">
        <v>502</v>
      </c>
      <c r="J29" s="41" t="s">
        <v>474</v>
      </c>
    </row>
    <row r="30" ht="22.5" spans="1:10">
      <c r="A30" s="35" t="s">
        <v>319</v>
      </c>
      <c r="B30" s="35" t="s">
        <v>503</v>
      </c>
      <c r="C30" s="49" t="s">
        <v>504</v>
      </c>
      <c r="D30" s="38" t="s">
        <v>314</v>
      </c>
      <c r="E30" s="50">
        <v>0.1</v>
      </c>
      <c r="F30" s="40" t="s">
        <v>310</v>
      </c>
      <c r="G30" s="41" t="s">
        <v>304</v>
      </c>
      <c r="H30" s="38" t="s">
        <v>472</v>
      </c>
      <c r="I30" s="57" t="s">
        <v>499</v>
      </c>
      <c r="J30" s="41" t="s">
        <v>474</v>
      </c>
    </row>
    <row r="31" ht="33.75" spans="1:10">
      <c r="A31" s="35"/>
      <c r="B31" s="35"/>
      <c r="C31" s="49" t="s">
        <v>505</v>
      </c>
      <c r="D31" s="38" t="s">
        <v>314</v>
      </c>
      <c r="E31" s="50">
        <v>0.08</v>
      </c>
      <c r="F31" s="40" t="s">
        <v>310</v>
      </c>
      <c r="G31" s="41" t="s">
        <v>304</v>
      </c>
      <c r="H31" s="38" t="s">
        <v>472</v>
      </c>
      <c r="I31" s="57" t="s">
        <v>502</v>
      </c>
      <c r="J31" s="41" t="s">
        <v>474</v>
      </c>
    </row>
    <row r="32" ht="22.5" spans="1:10">
      <c r="A32" s="35"/>
      <c r="B32" s="35" t="s">
        <v>506</v>
      </c>
      <c r="C32" s="49" t="s">
        <v>507</v>
      </c>
      <c r="D32" s="38" t="s">
        <v>314</v>
      </c>
      <c r="E32" s="39" t="s">
        <v>508</v>
      </c>
      <c r="F32" s="40" t="s">
        <v>509</v>
      </c>
      <c r="G32" s="41" t="s">
        <v>304</v>
      </c>
      <c r="H32" s="38" t="s">
        <v>472</v>
      </c>
      <c r="I32" s="57" t="s">
        <v>499</v>
      </c>
      <c r="J32" s="41" t="s">
        <v>474</v>
      </c>
    </row>
    <row r="33" ht="22.5" spans="1:10">
      <c r="A33" s="35"/>
      <c r="B33" s="35"/>
      <c r="C33" s="49" t="s">
        <v>510</v>
      </c>
      <c r="D33" s="38" t="s">
        <v>314</v>
      </c>
      <c r="E33" s="43">
        <v>1</v>
      </c>
      <c r="F33" s="40" t="s">
        <v>310</v>
      </c>
      <c r="G33" s="41" t="s">
        <v>304</v>
      </c>
      <c r="H33" s="38" t="s">
        <v>472</v>
      </c>
      <c r="I33" s="57" t="s">
        <v>491</v>
      </c>
      <c r="J33" s="41" t="s">
        <v>474</v>
      </c>
    </row>
    <row r="34" ht="22.5" spans="1:10">
      <c r="A34" s="35"/>
      <c r="B34" s="35"/>
      <c r="C34" s="49" t="s">
        <v>511</v>
      </c>
      <c r="D34" s="38" t="s">
        <v>314</v>
      </c>
      <c r="E34" s="39" t="s">
        <v>511</v>
      </c>
      <c r="F34" s="40" t="s">
        <v>509</v>
      </c>
      <c r="G34" s="41" t="s">
        <v>304</v>
      </c>
      <c r="H34" s="38" t="s">
        <v>472</v>
      </c>
      <c r="I34" s="57" t="s">
        <v>499</v>
      </c>
      <c r="J34" s="41" t="s">
        <v>474</v>
      </c>
    </row>
    <row r="35" ht="22.5" spans="1:10">
      <c r="A35" s="35"/>
      <c r="B35" s="35"/>
      <c r="C35" s="49" t="s">
        <v>512</v>
      </c>
      <c r="D35" s="38" t="s">
        <v>314</v>
      </c>
      <c r="E35" s="39" t="s">
        <v>508</v>
      </c>
      <c r="F35" s="40" t="s">
        <v>509</v>
      </c>
      <c r="G35" s="41" t="s">
        <v>304</v>
      </c>
      <c r="H35" s="38" t="s">
        <v>472</v>
      </c>
      <c r="I35" s="57" t="s">
        <v>499</v>
      </c>
      <c r="J35" s="41" t="s">
        <v>474</v>
      </c>
    </row>
    <row r="36" ht="22.5" spans="1:10">
      <c r="A36" s="35"/>
      <c r="B36" s="35"/>
      <c r="C36" s="49" t="s">
        <v>513</v>
      </c>
      <c r="D36" s="38" t="s">
        <v>314</v>
      </c>
      <c r="E36" s="39" t="s">
        <v>514</v>
      </c>
      <c r="F36" s="40" t="s">
        <v>509</v>
      </c>
      <c r="G36" s="41" t="s">
        <v>304</v>
      </c>
      <c r="H36" s="51" t="s">
        <v>472</v>
      </c>
      <c r="I36" s="58" t="s">
        <v>515</v>
      </c>
      <c r="J36" s="41" t="s">
        <v>474</v>
      </c>
    </row>
    <row r="37" ht="22.5" spans="1:10">
      <c r="A37" s="35"/>
      <c r="B37" s="35" t="s">
        <v>516</v>
      </c>
      <c r="C37" s="49" t="s">
        <v>517</v>
      </c>
      <c r="D37" s="38" t="s">
        <v>314</v>
      </c>
      <c r="E37" s="43">
        <v>1</v>
      </c>
      <c r="F37" s="40" t="s">
        <v>310</v>
      </c>
      <c r="G37" s="41" t="s">
        <v>304</v>
      </c>
      <c r="H37" s="51" t="s">
        <v>472</v>
      </c>
      <c r="I37" s="59"/>
      <c r="J37" s="41" t="s">
        <v>474</v>
      </c>
    </row>
    <row r="38" ht="22.5" spans="1:10">
      <c r="A38" s="35"/>
      <c r="B38" s="35" t="s">
        <v>518</v>
      </c>
      <c r="C38" s="49" t="s">
        <v>519</v>
      </c>
      <c r="D38" s="38" t="s">
        <v>314</v>
      </c>
      <c r="E38" s="39" t="s">
        <v>514</v>
      </c>
      <c r="F38" s="40" t="s">
        <v>509</v>
      </c>
      <c r="G38" s="41" t="s">
        <v>304</v>
      </c>
      <c r="H38" s="38" t="s">
        <v>472</v>
      </c>
      <c r="I38" s="57" t="s">
        <v>520</v>
      </c>
      <c r="J38" s="41" t="s">
        <v>474</v>
      </c>
    </row>
    <row r="39" ht="22.5" spans="1:10">
      <c r="A39" s="35" t="s">
        <v>327</v>
      </c>
      <c r="B39" s="35" t="s">
        <v>521</v>
      </c>
      <c r="C39" s="49" t="s">
        <v>522</v>
      </c>
      <c r="D39" s="52" t="s">
        <v>483</v>
      </c>
      <c r="E39" s="39" t="s">
        <v>523</v>
      </c>
      <c r="F39" s="40" t="s">
        <v>310</v>
      </c>
      <c r="G39" s="41" t="s">
        <v>304</v>
      </c>
      <c r="H39" s="38" t="s">
        <v>472</v>
      </c>
      <c r="I39" s="57" t="s">
        <v>524</v>
      </c>
      <c r="J39" s="41" t="s">
        <v>474</v>
      </c>
    </row>
    <row r="40" ht="22.5" spans="1:10">
      <c r="A40" s="35"/>
      <c r="B40" s="35"/>
      <c r="C40" s="49" t="s">
        <v>525</v>
      </c>
      <c r="D40" s="52" t="s">
        <v>483</v>
      </c>
      <c r="E40" s="39" t="s">
        <v>523</v>
      </c>
      <c r="F40" s="40" t="s">
        <v>310</v>
      </c>
      <c r="G40" s="41" t="s">
        <v>304</v>
      </c>
      <c r="H40" s="38" t="s">
        <v>472</v>
      </c>
      <c r="I40" s="57" t="s">
        <v>526</v>
      </c>
      <c r="J40" s="41" t="s">
        <v>474</v>
      </c>
    </row>
  </sheetData>
  <mergeCells count="36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B12"/>
    <mergeCell ref="C12:E12"/>
    <mergeCell ref="F12:G12"/>
    <mergeCell ref="A13:B13"/>
    <mergeCell ref="C13:E13"/>
    <mergeCell ref="F13:G13"/>
    <mergeCell ref="A14:J14"/>
    <mergeCell ref="A15:G15"/>
    <mergeCell ref="A6:A7"/>
    <mergeCell ref="A17:A29"/>
    <mergeCell ref="A30:A38"/>
    <mergeCell ref="A39:A40"/>
    <mergeCell ref="B17:B21"/>
    <mergeCell ref="B22:B26"/>
    <mergeCell ref="B28:B29"/>
    <mergeCell ref="B30:B31"/>
    <mergeCell ref="B32:B36"/>
    <mergeCell ref="B39:B40"/>
    <mergeCell ref="H15:H16"/>
    <mergeCell ref="I15:I16"/>
    <mergeCell ref="I36:I37"/>
    <mergeCell ref="J15:J16"/>
    <mergeCell ref="A10:B11"/>
    <mergeCell ref="C10:E11"/>
    <mergeCell ref="F10:G11"/>
  </mergeCells>
  <pageMargins left="0.75" right="1.062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李雅蓉</cp:lastModifiedBy>
  <dcterms:created xsi:type="dcterms:W3CDTF">2025-02-26T02:06:00Z</dcterms:created>
  <dcterms:modified xsi:type="dcterms:W3CDTF">2025-05-06T02:29:42Z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CFD0429AD63B4F188B3DE9316D83292F_13</vt:lpwstr>
  </property>
  <property fmtid="{D5CDD505-2E9C-101B-9397-08002B2CF9AE}" pid="3" name="KSOProductBuildVer">
    <vt:lpwstr>2052-12.1.0.15336</vt:lpwstr>
  </property>
</Properties>
</file>