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<sst xmlns="http://schemas.openxmlformats.org/spreadsheetml/2006/main" count="1541" uniqueCount="548">
  <si>
    <t>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</si>
  <si>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</si>
  <si>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</si>
  <si>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</si>
  <si>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</si>
  <si>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</si>
  <si>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</si>
  <si>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</si>
  <si>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</si>
  <si>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</si>
  <si>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</si>
  <si>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</si>
  <si>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</si>
  <si>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</si>
  <si>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</si>
  <si>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</si>
  <si>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</si>
  <si>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</si>
  <si>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</si>
  <si>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</si>
  <si>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</si>
  <si>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</si>
  <si>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</si>
  <si>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</si>
  <si>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</si>
  <si>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</si>
  <si>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</si>
  <si>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</si>
  <si>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</si>
  <si>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</si>
  <si>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</si>
  <si>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</si>
  <si>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</si>
  <si>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</si>
  <si>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</si>
  <si>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</si>
  <si>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</si>
  <si>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</si>
  <si>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</si>
  <si>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</si>
  <si>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</si>
  <si>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</si>
  <si>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</si>
  <si>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</si>
  <si>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</si>
  <si>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</si>
  <si>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</si>
  <si>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</si>
  <si>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</si>
  <si>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</si>
  <si>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</si>
  <si>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</si>
  <si>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</si>
  <si>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</si>
  <si>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</si>
  <si>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</si>
  <si>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</si>
  <si>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</si>
  <si>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</si>
  <si>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</si>
  <si>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</si>
  <si>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</si>
  <si>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</si>
  <si>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</si>
  <si>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</si>
  <si>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</si>
  <si>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</si>
  <si>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</si>
  <si>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</si>
  <si>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131010</t>
  </si>
  <si>
    <t>昆明市东川区妇幼健康服务中心</t>
  </si>
  <si>
    <t>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</si>
  <si>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</si>
  <si>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</si>
  <si>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</si>
  <si>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</si>
  <si>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</si>
  <si>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</si>
  <si>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</si>
  <si>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</si>
  <si>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</si>
  <si>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</si>
  <si>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</si>
  <si>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</si>
  <si>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</si>
  <si>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</si>
  <si>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</si>
  <si>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</si>
  <si>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</si>
  <si>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</si>
  <si>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</si>
  <si>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</si>
  <si>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</si>
  <si>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</si>
  <si>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</si>
  <si>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</si>
  <si>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</si>
  <si>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</si>
  <si>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</si>
  <si>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</si>
  <si>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</si>
  <si>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</si>
  <si>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</si>
  <si>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</si>
  <si>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</si>
  <si>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</si>
  <si>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</si>
  <si>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</si>
  <si>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</si>
  <si>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2080802</t>
  </si>
  <si>
    <t>伤残抚恤</t>
  </si>
  <si>
    <t>210</t>
  </si>
  <si>
    <t>卫生健康支出</t>
  </si>
  <si>
    <t>21004</t>
  </si>
  <si>
    <t>公共卫生</t>
  </si>
  <si>
    <t>2100403</t>
  </si>
  <si>
    <t>妇幼保健机构</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</si>
  <si>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</si>
  <si>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</si>
  <si>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</si>
  <si>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</si>
  <si>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</si>
  <si>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</si>
  <si>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</si>
  <si>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</si>
  <si>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</si>
  <si>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</si>
  <si>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</si>
  <si>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</si>
  <si>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</si>
  <si>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</si>
  <si>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</si>
  <si>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</si>
  <si>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</si>
  <si>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</si>
  <si>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</si>
  <si>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</si>
  <si>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</si>
  <si>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</si>
  <si>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</si>
  <si>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</si>
  <si>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</si>
  <si>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</si>
  <si>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</si>
  <si>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</si>
  <si>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</si>
  <si>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</si>
  <si>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</si>
  <si>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</si>
  <si>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</si>
  <si>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</si>
  <si>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</si>
  <si>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</si>
  <si>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</si>
  <si>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</si>
  <si>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</si>
  <si>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</si>
  <si>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</si>
  <si>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</si>
  <si>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</si>
  <si>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</si>
  <si>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</si>
  <si>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</si>
  <si>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</si>
  <si>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</si>
  <si>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02-2表</t>
  </si>
  <si>
    <t>部门预算支出功能分类科目</t>
  </si>
  <si>
    <t>人员经费</t>
  </si>
  <si>
    <t>公用经费</t>
  </si>
  <si>
    <t>合  计</t>
  </si>
  <si>
    <t>03表</t>
  </si>
  <si>
    <t>“三公”经费合计</t>
  </si>
  <si>
    <t>因公出国（境）费</t>
  </si>
  <si>
    <t>公务用车购置及运行费</t>
  </si>
  <si>
    <t>公务接待费</t>
  </si>
  <si>
    <t>公务用车购置费</t>
  </si>
  <si>
    <t>公务用车运行费</t>
  </si>
  <si>
    <t>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</si>
  <si>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</si>
  <si>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</si>
  <si>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</si>
  <si>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</si>
  <si>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</si>
  <si>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</si>
  <si>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</si>
  <si>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</si>
  <si>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</si>
  <si>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</si>
  <si>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</si>
  <si>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</si>
  <si>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</si>
  <si>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</si>
  <si>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</si>
  <si>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</si>
  <si>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</si>
  <si>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</si>
  <si>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</si>
  <si>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昆明市东川区卫生健康局</t>
  </si>
  <si>
    <t>530113210000000001188</t>
  </si>
  <si>
    <t>事业人员工资支出</t>
  </si>
  <si>
    <t>30101</t>
  </si>
  <si>
    <t>基本工资</t>
  </si>
  <si>
    <t>30102</t>
  </si>
  <si>
    <t>津贴补贴</t>
  </si>
  <si>
    <t>30103</t>
  </si>
  <si>
    <t>奖金</t>
  </si>
  <si>
    <t>30107</t>
  </si>
  <si>
    <t>绩效工资</t>
  </si>
  <si>
    <t>530113210000000001189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</si>
  <si>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</si>
  <si>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</si>
  <si>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</si>
  <si>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</si>
  <si>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</si>
  <si>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</si>
  <si>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</si>
  <si>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</si>
  <si>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</si>
  <si>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</si>
  <si>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</si>
  <si>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530113210000000001190</t>
  </si>
  <si>
    <t>30113</t>
  </si>
  <si>
    <t>530113210000000001193</t>
  </si>
  <si>
    <t>30217</t>
  </si>
  <si>
    <t>530113210000000001195</t>
  </si>
  <si>
    <t>工会经费</t>
  </si>
  <si>
    <t>30228</t>
  </si>
  <si>
    <t>530113210000000001198</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</si>
  <si>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</si>
  <si>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</si>
  <si>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</si>
  <si>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</si>
  <si>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</si>
  <si>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</si>
  <si>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</si>
  <si>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</si>
  <si>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</si>
  <si>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</si>
  <si>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</si>
  <si>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</si>
  <si>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</si>
  <si>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</si>
  <si>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</si>
  <si>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</si>
  <si>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</si>
  <si>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30229</t>
  </si>
  <si>
    <t>福利费</t>
  </si>
  <si>
    <t>530113221100000276102</t>
  </si>
  <si>
    <t>抚恤金</t>
  </si>
  <si>
    <t>30304</t>
  </si>
  <si>
    <t>530113221100000449571</t>
  </si>
  <si>
    <t>离退休生活补助</t>
  </si>
  <si>
    <t>30305</t>
  </si>
  <si>
    <t>生活补助</t>
  </si>
  <si>
    <t>530113231100001505708</t>
  </si>
  <si>
    <t>事业人员绩效奖励</t>
  </si>
  <si>
    <t>530113251100003622744</t>
  </si>
  <si>
    <t>离退休公用经费</t>
  </si>
  <si>
    <t>30299</t>
  </si>
  <si>
    <t>其他商品和服务支出</t>
  </si>
  <si>
    <t>05-1表</t>
  </si>
  <si>
    <t>项目分类</t>
  </si>
  <si>
    <t>项目单位</t>
  </si>
  <si>
    <t>经济科目编码</t>
  </si>
  <si>
    <t>经济科目名称</t>
  </si>
  <si>
    <t>本年拨款</t>
  </si>
  <si>
    <t>其中：本次下达</t>
  </si>
  <si>
    <t>事业发展类</t>
  </si>
  <si>
    <t>530113251100003641484</t>
  </si>
  <si>
    <t>医疗业务预算资金</t>
  </si>
  <si>
    <t>30202</t>
  </si>
  <si>
    <t>印刷费</t>
  </si>
  <si>
    <t>30204</t>
  </si>
  <si>
    <t>手续费</t>
  </si>
  <si>
    <t>30209</t>
  </si>
  <si>
    <t>物业管理费</t>
  </si>
  <si>
    <t>30214</t>
  </si>
  <si>
    <t>租赁费</t>
  </si>
  <si>
    <t>30218</t>
  </si>
  <si>
    <t>专用材料费</t>
  </si>
  <si>
    <t>30226</t>
  </si>
  <si>
    <t>劳务费</t>
  </si>
  <si>
    <t>30227</t>
  </si>
  <si>
    <t>委托业务费</t>
  </si>
  <si>
    <t>30231</t>
  </si>
  <si>
    <t>公务用车运行维护费</t>
  </si>
  <si>
    <t>30239</t>
  </si>
  <si>
    <t>其他交通费用</t>
  </si>
  <si>
    <t>30240</t>
  </si>
  <si>
    <t>税金及附加费用</t>
  </si>
  <si>
    <t>31002</t>
  </si>
  <si>
    <t>办公设备购置</t>
  </si>
  <si>
    <t>31003</t>
  </si>
  <si>
    <t>专用设备购置</t>
  </si>
  <si>
    <t>31007</t>
  </si>
  <si>
    <t>信息网络及软件购置更新</t>
  </si>
  <si>
    <t>31013</t>
  </si>
  <si>
    <t>公务用车购置</t>
  </si>
  <si>
    <t>05-2表</t>
  </si>
  <si>
    <t>项目年度绩效目标</t>
  </si>
  <si>
    <t>一级指标</t>
  </si>
  <si>
    <t>二级指标</t>
  </si>
  <si>
    <t>三级指标</t>
  </si>
  <si>
    <t>指标性质</t>
  </si>
  <si>
    <t>指标值</t>
  </si>
  <si>
    <t>度量单位</t>
  </si>
  <si>
    <t>指标属性</t>
  </si>
  <si>
    <t>指标内容</t>
  </si>
  <si>
    <t>(一)妇幼健康促进行动项目执行情况
1.剖宫产率控制情况
2024年1-10月，东川区内助产机构共计分娩869人（其中区人民医院分娩活产866人，9个乡镇（街道）卫生院分娩活产3人），剖宫产活产230人，剖宫产率26.56%。
2.危重孕产妇转诊、抢救绿色通道建设
进一步完善了区、乡、村三级医疗保健机构及人员的职能职责，严格执行首诊负责制，形成了上下联动、通道通畅、分级管理的孕产妇分娩、抢救和转诊的绿色通道，从而保证了孕产妇系统管理的落实和及时有效的转诊与急救，有效控制了孕产妇及婴幼儿死亡率。因疫情原因，东川区在7月31日开展了产儿科危急重症应急演练。2024年1-10月区级抢救危急孕产妇1人，转诊市级门诊49例，转诊市级住院11例，抢救成功率100%。
3.免费婚前医学检查工作
2024年1-10月，结婚登记人数2072人，免费婚检2072人，免费婚检率100%。较市级下达90%的指标下上升了10%。检出患病563人，疾病检出率27.17%，患病者及时给予医治。
4.免费新生儿代谢性疾病筛查、新生儿听力筛查工作
按照《东川区新生儿遗传代谢病筛查和听力筛查两个实施方案》开展工作。2024年1-10月，东川区内助产机构共计分娩活产869人，新生儿代谢性疾病筛查870人，筛查率为100.12%，较市级下达的98%指标上升了2.12%。CH可疑阳性4人，已到昆明市儿童医院进行复查，复查结果4人均排除患儿。4例可疑阳性者均按要求进行随访管理。
2024年1-10月，新生儿听力筛查866，听力筛查率为99.65%，较市级下达的98%指标上升了1.65%。初筛未通过64，转区妇幼健康服务中心复筛79人，初筛未通过复筛率123.44%，较市级下达的90%指标上升了33.44%。复筛阳性7人，复筛未通过者转诊市级复查7人，转诊市级复筛率100%，已完成市级下达的80%目标任务。确诊听障0人。
5.基层培训工作
为认真落实“关爱妇女儿童健康行动”工作，提高乡村两级的妇幼保健服务能力和产儿科服务能力，控制剖宫产率，降低孕产妇、儿童死亡率，消除“三病”母婴传播，2024年1-10月由接受过省、市级培训的人员担任师资，举办妇幼健康管理相关知识和技能的强化培训班3期，培训人员323人次，通过反复强化培训，逐步提高区、乡、村三级妇幼健康服务人员业务素质、技术水平和服务能力。
6.孕产妇死亡监测</t>
  </si>
  <si>
    <t>产出指标</t>
  </si>
  <si>
    <t>数量指标</t>
  </si>
  <si>
    <t>医疗业务支出</t>
  </si>
  <si>
    <t>&lt;=</t>
  </si>
  <si>
    <t>17860800</t>
  </si>
  <si>
    <t>元</t>
  </si>
  <si>
    <t>定量指标</t>
  </si>
  <si>
    <t>保障医疗业务健康有序发展</t>
  </si>
  <si>
    <t>质量指标</t>
  </si>
  <si>
    <t>婴儿死亡率</t>
  </si>
  <si>
    <t>&lt;</t>
  </si>
  <si>
    <t>%</t>
  </si>
  <si>
    <t>婴儿死亡率控制在3%以下。</t>
  </si>
  <si>
    <t>艾滋病母婴传播率</t>
  </si>
  <si>
    <t>艾滋病母婴传播率控制在2%以下，完成得分，未完成不得分。</t>
  </si>
  <si>
    <t>新生儿听力筛查率</t>
  </si>
  <si>
    <t>&gt;</t>
  </si>
  <si>
    <t>98</t>
  </si>
  <si>
    <t>新生儿听力筛查率大于98%。</t>
  </si>
  <si>
    <t>孕产妇系统管理率</t>
  </si>
  <si>
    <t>&gt;=</t>
  </si>
  <si>
    <t>90</t>
  </si>
  <si>
    <t>孕产妇系统管理率达到90%，未达标不得分。</t>
  </si>
  <si>
    <t>时效指标</t>
  </si>
  <si>
    <t>完成时效</t>
  </si>
  <si>
    <t>=</t>
  </si>
  <si>
    <t>2025</t>
  </si>
  <si>
    <t>年</t>
  </si>
  <si>
    <t>东川区妇幼健康服务中心以习近平新时代中国特色社会主义思想和党的二十届三中全会精神为指引，坚持妇幼卫生工作方针，认真履行公共卫生妇幼健康职能，在巩固成绩的基础上，紧紧围绕省、市、区妇幼健康工作要求，以控制孕产妇和婴幼死亡率为核心目标，以全面实施基本公共卫生、重大公共卫生、关爱妇女儿童健康行动为主线，不断提高全区妇幼健康服务能力。</t>
  </si>
  <si>
    <t>成本指标</t>
  </si>
  <si>
    <t>经济成本指标</t>
  </si>
  <si>
    <t>效益指标</t>
  </si>
  <si>
    <t>可持续影响</t>
  </si>
  <si>
    <t>可持续发展</t>
  </si>
  <si>
    <t>定性指标</t>
  </si>
  <si>
    <t>妇幼事业健康可持续发展</t>
  </si>
  <si>
    <t>满意度指标</t>
  </si>
  <si>
    <t>服务对象满意度</t>
  </si>
  <si>
    <t>80</t>
  </si>
  <si>
    <t>服务对象满意度不断提高</t>
  </si>
  <si>
    <t>06表</t>
  </si>
  <si>
    <t>政府性基金预算支出预算表</t>
  </si>
  <si>
    <t>单位名称：昆明市发展和改革委员会</t>
  </si>
  <si>
    <t>政府性基金预算支出</t>
  </si>
  <si>
    <t>备注：昆明市东川区妇幼健康服务中心2025年无部门政府性基金预算支出情况，此表无数据。</t>
  </si>
  <si>
    <t>07表</t>
  </si>
  <si>
    <t>预算项目</t>
  </si>
  <si>
    <t>采购项目</t>
  </si>
  <si>
    <t>采购品目</t>
  </si>
  <si>
    <t>计量
单位</t>
  </si>
  <si>
    <t>数量</t>
  </si>
  <si>
    <t>面向中小企业预留资金</t>
  </si>
  <si>
    <t>政府性基金</t>
  </si>
  <si>
    <t>国有资本经营收益</t>
  </si>
  <si>
    <t>财政专户管理的收入</t>
  </si>
  <si>
    <t>单位自筹</t>
  </si>
  <si>
    <t>打印机</t>
  </si>
  <si>
    <t>A4彩色打印机</t>
  </si>
  <si>
    <t>A4黑白打印机</t>
  </si>
  <si>
    <t>网椅</t>
  </si>
  <si>
    <t>办公椅</t>
  </si>
  <si>
    <t>医生诊断桌</t>
  </si>
  <si>
    <t>办公桌</t>
  </si>
  <si>
    <t>治疗车</t>
  </si>
  <si>
    <t>病房护理及医院设备</t>
  </si>
  <si>
    <t>车辆加油</t>
  </si>
  <si>
    <t>车辆加油、添加燃料服务</t>
  </si>
  <si>
    <t>公务用车维修保养</t>
  </si>
  <si>
    <t>车辆维修和保养服务</t>
  </si>
  <si>
    <t>打印复印一体机</t>
  </si>
  <si>
    <t>多功能一体机</t>
  </si>
  <si>
    <t>复印纸</t>
  </si>
  <si>
    <t>信息化系统</t>
  </si>
  <si>
    <t>基础软件</t>
  </si>
  <si>
    <t>公务用车保险</t>
  </si>
  <si>
    <t>机动车保险服务</t>
  </si>
  <si>
    <t>AED</t>
  </si>
  <si>
    <t>急救和生命支持设备</t>
  </si>
  <si>
    <t>除颤仪</t>
  </si>
  <si>
    <t>空调机</t>
  </si>
  <si>
    <t>化学发光仪</t>
  </si>
  <si>
    <t>临床检验设备</t>
  </si>
  <si>
    <t>梅毒旋转仪</t>
  </si>
  <si>
    <t>酶标仪</t>
  </si>
  <si>
    <t>洗板机</t>
  </si>
  <si>
    <t>儿童听力筛查仪</t>
  </si>
  <si>
    <t>普通诊察器械</t>
  </si>
  <si>
    <t>宫缩探头</t>
  </si>
  <si>
    <t>光固化机</t>
  </si>
  <si>
    <t>焦度计</t>
  </si>
  <si>
    <t>连体式牙科综合治疗机</t>
  </si>
  <si>
    <t>胎心探头</t>
  </si>
  <si>
    <t>眼压计</t>
  </si>
  <si>
    <t>玻璃诊断柜</t>
  </si>
  <si>
    <t>其他柜类</t>
  </si>
  <si>
    <t>电动吸引器</t>
  </si>
  <si>
    <t>其他医疗设备</t>
  </si>
  <si>
    <t>电子称</t>
  </si>
  <si>
    <t>电子血压计</t>
  </si>
  <si>
    <t>妇科检查床</t>
  </si>
  <si>
    <t>急救车</t>
  </si>
  <si>
    <t>空气波压力循环治疗仪</t>
  </si>
  <si>
    <t>普通病床</t>
  </si>
  <si>
    <t>抢救病床</t>
  </si>
  <si>
    <t>生物刺激反馈仪</t>
  </si>
  <si>
    <t>检查椅</t>
  </si>
  <si>
    <t>其他椅凳类</t>
  </si>
  <si>
    <t>麻醉机</t>
  </si>
  <si>
    <t>手术室设备及附件</t>
  </si>
  <si>
    <t>电脑</t>
  </si>
  <si>
    <t>台式计算机</t>
  </si>
  <si>
    <t>一体机电脑</t>
  </si>
  <si>
    <t>磁刺激仪</t>
  </si>
  <si>
    <t>物理治疗、康复及体育治疗仪器设备</t>
  </si>
  <si>
    <t>热电复合治疗仪</t>
  </si>
  <si>
    <t>生物电刺激评估仪</t>
  </si>
  <si>
    <t>生物电刺激治疗仪</t>
  </si>
  <si>
    <t>熏蒸机</t>
  </si>
  <si>
    <t>保洁、保安</t>
  </si>
  <si>
    <t>物业管理服务</t>
  </si>
  <si>
    <t>移动紫外线灯</t>
  </si>
  <si>
    <t>消毒灭菌设备及器具</t>
  </si>
  <si>
    <t>商务车</t>
  </si>
  <si>
    <t>小型客车</t>
  </si>
  <si>
    <t>超声胎音仪</t>
  </si>
  <si>
    <t>医用超声波仪器及设备</t>
  </si>
  <si>
    <t>超声诊断仪</t>
  </si>
  <si>
    <t>脐血流仪</t>
  </si>
  <si>
    <t>医用电子生理参数检测仪器设备</t>
  </si>
  <si>
    <t>妊高病分析仪</t>
  </si>
  <si>
    <t>生物测量仪</t>
  </si>
  <si>
    <t>胎心监护仪</t>
  </si>
  <si>
    <t>心电监护仪</t>
  </si>
  <si>
    <t>远程胎心监护仪</t>
  </si>
  <si>
    <t>电脑验光仪</t>
  </si>
  <si>
    <t>医用光学仪器</t>
  </si>
  <si>
    <t>喉镜</t>
  </si>
  <si>
    <t>检眼镜</t>
  </si>
  <si>
    <t>检影镜</t>
  </si>
  <si>
    <t>裂隙灯</t>
  </si>
  <si>
    <t>三菱镜</t>
  </si>
  <si>
    <t>无影灯</t>
  </si>
  <si>
    <t>眼底照相机</t>
  </si>
  <si>
    <t>综合验光仪</t>
  </si>
  <si>
    <t>新生儿广域眼底成像系统</t>
  </si>
  <si>
    <t>医用激光仪器及设备</t>
  </si>
  <si>
    <t>电子阴道镜</t>
  </si>
  <si>
    <t>医用内窥镜</t>
  </si>
  <si>
    <t>宫腔镜</t>
  </si>
  <si>
    <t>备注：当面向中小企业预留资金大于合计时，面向中小企业预留资金为三年预计数。</t>
  </si>
  <si>
    <t>08表</t>
  </si>
  <si>
    <t>政府购买服务项目</t>
  </si>
  <si>
    <t>政府购买服务指导性目录代码</t>
  </si>
  <si>
    <t>基本支出/项目支出</t>
  </si>
  <si>
    <t>所属服务类别</t>
  </si>
  <si>
    <t>所属服务领域</t>
  </si>
  <si>
    <t>购买内容简述</t>
  </si>
  <si>
    <t>备注：昆明市东川区妇幼健康服务中心2025年无部门政府购买服务预算支出情况，此表无数据。</t>
  </si>
  <si>
    <t>09-1表</t>
  </si>
  <si>
    <t>单位名称（项目）</t>
  </si>
  <si>
    <t>地区</t>
  </si>
  <si>
    <t>备注：昆明市东川区妇幼健康服务中心2025年无对下转移支付预算支出情况，此表无数据。</t>
  </si>
  <si>
    <t>09-2表</t>
  </si>
  <si>
    <t>备注：昆明市东川区妇幼健康服务中心2025年无对下转移支付绩效目标情况，此表无数据。</t>
  </si>
  <si>
    <t xml:space="preserve">10表
</t>
  </si>
  <si>
    <t>资产类别</t>
  </si>
  <si>
    <t>资产分类代码.名称</t>
  </si>
  <si>
    <t>资产名称</t>
  </si>
  <si>
    <t>计量单位</t>
  </si>
  <si>
    <t>财政部门批复数（元）</t>
  </si>
  <si>
    <t>单价</t>
  </si>
  <si>
    <t>金额</t>
  </si>
  <si>
    <t>备注：昆明市东川区妇幼健康服务中心2025年无新增资产配置支出情况，此表无数据。</t>
  </si>
  <si>
    <t>11表</t>
  </si>
  <si>
    <t>上级补助</t>
  </si>
  <si>
    <t>备注：昆明市东川区妇幼健康服务中心2025年无上级补助项目支出预算支出情况，此表无数据。</t>
  </si>
  <si>
    <t>12表</t>
  </si>
  <si>
    <t>项目级次</t>
  </si>
  <si>
    <t/>
  </si>
  <si>
    <t>备注：昆明市东川区妇幼健康服务中心2025年无部门项目中期规划预算支出情况，此表无数据。</t>
  </si>
  <si>
    <t>13表</t>
  </si>
  <si>
    <t>2025年部门整体支出绩效目标表</t>
  </si>
  <si>
    <t>单位名称：昆明市东川区妇幼健康服务中心</t>
  </si>
  <si>
    <t>部门编码</t>
  </si>
  <si>
    <t>部门名称</t>
  </si>
  <si>
    <t>内容</t>
  </si>
  <si>
    <t>说明</t>
  </si>
  <si>
    <t>部门总体目标</t>
  </si>
  <si>
    <t>部门职责</t>
  </si>
  <si>
    <t>1.为本辖区内妇女儿童提供保健及常见病防治，出生缺陷综合防治等医疗保健服务；
2.承担计划生育宣传教育、技术服务、优生指导、信息咨询、随访服务、生殖保健等任务；
3.开展婚前医学检查、孕前优生健康检查等工作；
4.受卫生健康行政部门委托承担辖区内妇幼保健业务管理、信息管理、培训、考核和技术支持工作；
5.开展与妇幼健康、计划生育技术服务工作相适应的服务项目。</t>
  </si>
  <si>
    <t>根据三定方案归纳</t>
  </si>
  <si>
    <r>
      <rPr>
        <sz val="11"/>
        <color rgb="FF000000"/>
        <rFont val="宋体"/>
        <charset val="134"/>
      </rPr>
      <t xml:space="preserve">总体绩效目标
</t>
    </r>
    <r>
      <rPr>
        <sz val="10"/>
        <color rgb="FF000000"/>
        <rFont val="宋体"/>
        <charset val="134"/>
      </rPr>
      <t>（2025-2027年期间）</t>
    </r>
  </si>
  <si>
    <t>为提高两个系统管理质量，降低两个“死亡率”，逐步规范完成了全区基层妇幼保健、计划生育工作。进一步完善了区、乡、村三级医疗保健机构和卫生技术人员的工作职责，村医转变职能，重点做好孕产妇和婴幼儿的初级保健、信息收集、宣传、动员、护送孕产妇住院分娩工作；乡级负责孕产妇系统管理、高危孕产妇的筛查和管理，同时加强卫生院的产科建设，主要处理正常分娩，并做好危重孕产妇的转诊；区级建立以区人民医院为主，妇幼保健计划生育服务中心及各乡镇卫生院为辅的急救网络，形成了上下通畅、分级管理的孕产妇分娩、抢救和转诊的绿色通道，并向社会公布了危急孕产妇呼救电话，落实住院分娩责任制，降低孕产妇死亡率。全面做好婚检，农村宫颈癌、乳腺癌筛查等公共卫生项目。</t>
  </si>
  <si>
    <t>根据部门职责，中长期规划，省委，省政府要求归纳</t>
  </si>
  <si>
    <t>部门年度目标</t>
  </si>
  <si>
    <t>预算年度（2025年）
绩效目标</t>
  </si>
  <si>
    <t>部门年度重点工作任务对应的目标或措施预计的产出和效果，每项工作任务都有明确的一项或几项目标。</t>
  </si>
  <si>
    <t>部门年度重点工作任务</t>
  </si>
  <si>
    <t>一级项目管理</t>
  </si>
  <si>
    <t>主要内容</t>
  </si>
  <si>
    <t>预算申报金额（元）</t>
  </si>
  <si>
    <t>总额</t>
  </si>
  <si>
    <t>财政拨款</t>
  </si>
  <si>
    <t>其他资金</t>
  </si>
  <si>
    <t>人员类、运转类公用经费项目管理</t>
  </si>
  <si>
    <t>退休生活补助和退休公用经费</t>
  </si>
  <si>
    <t>在职人员养老保险缴费</t>
  </si>
  <si>
    <t>事业单位基本养老保险缴费</t>
  </si>
  <si>
    <t>在职转退休职业年金记实缴费</t>
  </si>
  <si>
    <t>事业单位职业年金缴费</t>
  </si>
  <si>
    <t>工伤职工抚恤费</t>
  </si>
  <si>
    <t>工资、社保以及日常公用经费支出保障</t>
  </si>
  <si>
    <t>人员工资、公用经费支出</t>
  </si>
  <si>
    <t>在职和退休职工基本医疗保险缴费</t>
  </si>
  <si>
    <t>事业职工基本医疗保险缴费</t>
  </si>
  <si>
    <t>在职和退休职工公务员补助缴费</t>
  </si>
  <si>
    <t>事业公务员医疗补助缴费</t>
  </si>
  <si>
    <t>在职人员工伤保险缴费</t>
  </si>
  <si>
    <t>事业工伤保险</t>
  </si>
  <si>
    <t>在职人员住房公积金缴费</t>
  </si>
  <si>
    <t>事业住房公积金</t>
  </si>
  <si>
    <t>部门整体支出绩效指标</t>
  </si>
  <si>
    <t>绩效指标</t>
  </si>
  <si>
    <t>评（扣）分标准</t>
  </si>
  <si>
    <t>绩效指标设定依据及指标值数据来源</t>
  </si>
  <si>
    <t xml:space="preserve">二级指标 </t>
  </si>
  <si>
    <t>5岁以下儿童死亡率</t>
  </si>
  <si>
    <t>≦</t>
  </si>
  <si>
    <t>‰</t>
  </si>
  <si>
    <t>定量</t>
  </si>
  <si>
    <t>完成得满分，未完成不得分</t>
  </si>
  <si>
    <t>儿童死亡率</t>
  </si>
  <si>
    <t>部门重点工作任务</t>
  </si>
  <si>
    <t>4.5</t>
  </si>
  <si>
    <t>≧</t>
  </si>
  <si>
    <t>系统管理率</t>
  </si>
  <si>
    <t>服务对象满意度指标</t>
  </si>
  <si>
    <t>社会公众或服务对象满意度</t>
  </si>
  <si>
    <t>满意度</t>
  </si>
</sst>
</file>

<file path=xl/styles.xml><?xml version="1.0" encoding="utf-8"?>
<styleSheet xmlns="http://schemas.openxmlformats.org/spreadsheetml/2006/main" xmlns:xr9="http://schemas.microsoft.com/office/spreadsheetml/2016/revision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46">
    <font>
      <sz val="11"/>
      <color theme="1"/>
      <name val="宋体"/>
      <charset val="134"/>
      <scheme val="minor"/>
    </font>
    <font>
      <sz val="11"/>
      <color indexed="8"/>
      <name val="宋体"/>
      <charset val="134"/>
    </font>
    <font>
      <sz val="20"/>
      <color indexed="8"/>
      <name val="宋体"/>
      <charset val="134"/>
    </font>
    <font>
      <sz val="9"/>
      <color rgb="FF000000"/>
      <name val="宋体"/>
      <charset val="134"/>
    </font>
    <font>
      <b/>
      <sz val="24"/>
      <color rgb="FF000000"/>
      <name val="宋体"/>
      <charset val="134"/>
    </font>
    <font>
      <sz val="10"/>
      <color rgb="FF000000"/>
      <name val="宋体"/>
      <charset val="134"/>
    </font>
    <font>
      <b/>
      <sz val="10"/>
      <color rgb="FF000000"/>
      <name val="宋体"/>
      <charset val="134"/>
    </font>
    <font>
      <sz val="9"/>
      <color indexed="8"/>
      <name val="宋体"/>
      <charset val="134"/>
    </font>
    <font>
      <sz val="11"/>
      <color rgb="FF000000"/>
      <name val="宋体"/>
      <charset val="134"/>
    </font>
    <font>
      <b/>
      <sz val="11"/>
      <color indexed="8"/>
      <name val="宋体"/>
      <charset val="134"/>
    </font>
    <font>
      <sz val="10"/>
      <color indexed="8"/>
      <name val="宋体"/>
      <charset val="134"/>
    </font>
    <font>
      <sz val="12"/>
      <color indexed="8"/>
      <name val="宋体"/>
      <charset val="134"/>
    </font>
    <font>
      <sz val="9"/>
      <color rgb="FF000000"/>
      <name val="SimSun"/>
      <charset val="134"/>
    </font>
    <font>
      <sz val="9"/>
      <color rgb="FF000000"/>
      <name val="Arial"/>
      <charset val="0"/>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2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8" applyNumberFormat="0" applyFill="0" applyAlignment="0" applyProtection="0">
      <alignment vertical="center"/>
    </xf>
    <xf numFmtId="0" fontId="31" fillId="0" borderId="28" applyNumberFormat="0" applyFill="0" applyAlignment="0" applyProtection="0">
      <alignment vertical="center"/>
    </xf>
    <xf numFmtId="0" fontId="32" fillId="0" borderId="29" applyNumberFormat="0" applyFill="0" applyAlignment="0" applyProtection="0">
      <alignment vertical="center"/>
    </xf>
    <xf numFmtId="0" fontId="32" fillId="0" borderId="0" applyNumberFormat="0" applyFill="0" applyBorder="0" applyAlignment="0" applyProtection="0">
      <alignment vertical="center"/>
    </xf>
    <xf numFmtId="0" fontId="33" fillId="4" borderId="30" applyNumberFormat="0" applyAlignment="0" applyProtection="0">
      <alignment vertical="center"/>
    </xf>
    <xf numFmtId="0" fontId="34" fillId="5" borderId="31" applyNumberFormat="0" applyAlignment="0" applyProtection="0">
      <alignment vertical="center"/>
    </xf>
    <xf numFmtId="0" fontId="35" fillId="5" borderId="30" applyNumberFormat="0" applyAlignment="0" applyProtection="0">
      <alignment vertical="center"/>
    </xf>
    <xf numFmtId="0" fontId="36" fillId="6" borderId="32" applyNumberFormat="0" applyAlignment="0" applyProtection="0">
      <alignment vertical="center"/>
    </xf>
    <xf numFmtId="0" fontId="37" fillId="0" borderId="33" applyNumberFormat="0" applyFill="0" applyAlignment="0" applyProtection="0">
      <alignment vertical="center"/>
    </xf>
    <xf numFmtId="0" fontId="38" fillId="0" borderId="34"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44" fillId="0" borderId="15">
      <alignment horizontal="right" vertical="center"/>
    </xf>
    <xf numFmtId="49" fontId="44" fillId="0" borderId="15">
      <alignment horizontal="left" vertical="center" wrapText="1"/>
    </xf>
    <xf numFmtId="176" fontId="44" fillId="0" borderId="15">
      <alignment horizontal="right" vertical="center"/>
    </xf>
    <xf numFmtId="177" fontId="44" fillId="0" borderId="15">
      <alignment horizontal="right" vertical="center"/>
    </xf>
    <xf numFmtId="178" fontId="44" fillId="0" borderId="15">
      <alignment horizontal="right" vertical="center"/>
    </xf>
    <xf numFmtId="179" fontId="44" fillId="0" borderId="15">
      <alignment horizontal="right" vertical="center"/>
    </xf>
    <xf numFmtId="10" fontId="44" fillId="0" borderId="15">
      <alignment horizontal="right" vertical="center"/>
    </xf>
    <xf numFmtId="180" fontId="44" fillId="0" borderId="15">
      <alignment horizontal="right" vertical="center"/>
    </xf>
    <xf numFmtId="0" fontId="45" fillId="0" borderId="0"/>
    <xf numFmtId="0" fontId="44" fillId="0" borderId="0">
      <alignment vertical="top"/>
      <protection locked="0"/>
    </xf>
    <xf numFmtId="0" fontId="45" fillId="0" borderId="0"/>
  </cellStyleXfs>
  <cellXfs count="256">
    <xf numFmtId="0" fontId="0" fillId="0" borderId="0" xfId="0" applyFont="1" applyBorder="1"/>
    <xf numFmtId="0" fontId="1" fillId="0" borderId="0" xfId="0" applyFont="1" applyFill="1" applyBorder="1" applyAlignment="1"/>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left" vertical="center" wrapText="1"/>
    </xf>
    <xf numFmtId="0" fontId="1" fillId="0" borderId="8" xfId="0" applyFont="1" applyFill="1" applyBorder="1" applyAlignment="1">
      <alignment horizontal="center" vertical="center"/>
    </xf>
    <xf numFmtId="49" fontId="1" fillId="0" borderId="8" xfId="0" applyNumberFormat="1" applyFont="1" applyFill="1" applyBorder="1" applyAlignment="1">
      <alignment horizontal="center" vertical="center" wrapText="1"/>
    </xf>
    <xf numFmtId="49" fontId="7" fillId="0" borderId="8" xfId="0" applyNumberFormat="1" applyFont="1" applyFill="1" applyBorder="1" applyAlignment="1">
      <alignment horizontal="left" vertical="center" wrapText="1"/>
    </xf>
    <xf numFmtId="49" fontId="8" fillId="0" borderId="8"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7" fillId="0" borderId="8" xfId="0" applyNumberFormat="1" applyFont="1" applyFill="1" applyBorder="1" applyAlignment="1">
      <alignment horizontal="left" vertical="center" wrapText="1"/>
    </xf>
    <xf numFmtId="0" fontId="9" fillId="0" borderId="8" xfId="0" applyFont="1" applyFill="1" applyBorder="1" applyAlignment="1">
      <alignment horizontal="left" vertical="center"/>
    </xf>
    <xf numFmtId="49" fontId="10" fillId="0" borderId="9"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8" xfId="0" applyFont="1" applyFill="1" applyBorder="1" applyAlignment="1">
      <alignment horizontal="center" vertical="center"/>
    </xf>
    <xf numFmtId="49" fontId="10" fillId="0" borderId="12" xfId="0" applyNumberFormat="1" applyFont="1" applyFill="1" applyBorder="1" applyAlignment="1">
      <alignment horizontal="center" vertical="center" wrapText="1"/>
    </xf>
    <xf numFmtId="49" fontId="10" fillId="0" borderId="13" xfId="0" applyNumberFormat="1"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3" xfId="0" applyFont="1" applyFill="1" applyBorder="1" applyAlignment="1">
      <alignment horizontal="center" vertical="center"/>
    </xf>
    <xf numFmtId="49" fontId="10" fillId="0" borderId="8" xfId="0" applyNumberFormat="1" applyFont="1" applyFill="1" applyBorder="1" applyAlignment="1">
      <alignment horizontal="center" vertical="center" wrapText="1"/>
    </xf>
    <xf numFmtId="181" fontId="10" fillId="0" borderId="8" xfId="0" applyNumberFormat="1" applyFont="1" applyFill="1" applyBorder="1" applyAlignment="1">
      <alignment horizontal="center" vertical="center" wrapText="1"/>
    </xf>
    <xf numFmtId="0" fontId="9" fillId="0" borderId="14" xfId="0" applyFont="1" applyFill="1" applyBorder="1" applyAlignment="1">
      <alignment horizontal="left" vertical="center"/>
    </xf>
    <xf numFmtId="0" fontId="9" fillId="0" borderId="8" xfId="0" applyFont="1" applyFill="1" applyBorder="1" applyAlignment="1">
      <alignment horizontal="center" vertical="center"/>
    </xf>
    <xf numFmtId="49" fontId="11" fillId="0" borderId="8" xfId="57" applyNumberFormat="1" applyFont="1" applyFill="1" applyBorder="1" applyAlignment="1">
      <alignment horizontal="center" vertical="center" wrapText="1"/>
    </xf>
    <xf numFmtId="49" fontId="11" fillId="0" borderId="8" xfId="57" applyNumberFormat="1" applyFont="1" applyFill="1" applyBorder="1" applyAlignment="1">
      <alignment horizontal="center" vertical="center"/>
    </xf>
    <xf numFmtId="49" fontId="11" fillId="0" borderId="8" xfId="57" applyNumberFormat="1" applyFont="1" applyFill="1" applyBorder="1" applyAlignment="1">
      <alignment vertical="center" wrapText="1"/>
    </xf>
    <xf numFmtId="0" fontId="3" fillId="0" borderId="15" xfId="58" applyFont="1" applyFill="1" applyBorder="1" applyAlignment="1" applyProtection="1">
      <alignment horizontal="center" vertical="center" wrapText="1"/>
      <protection locked="0"/>
    </xf>
    <xf numFmtId="0" fontId="12" fillId="0" borderId="15" xfId="58" applyFont="1" applyFill="1" applyBorder="1" applyAlignment="1" applyProtection="1">
      <alignment horizontal="center" vertical="center" wrapText="1"/>
      <protection locked="0"/>
    </xf>
    <xf numFmtId="49" fontId="7" fillId="0" borderId="8" xfId="57" applyNumberFormat="1" applyFont="1" applyFill="1" applyBorder="1" applyAlignment="1">
      <alignment horizontal="center" vertical="center" wrapText="1"/>
    </xf>
    <xf numFmtId="49" fontId="13" fillId="0" borderId="8" xfId="57" applyNumberFormat="1" applyFont="1" applyFill="1" applyBorder="1" applyAlignment="1">
      <alignment vertical="center" wrapText="1"/>
    </xf>
    <xf numFmtId="49" fontId="7" fillId="0" borderId="8" xfId="57" applyNumberFormat="1" applyFont="1" applyFill="1" applyBorder="1" applyAlignment="1">
      <alignment vertical="center" wrapText="1"/>
    </xf>
    <xf numFmtId="0" fontId="3" fillId="0" borderId="4" xfId="58" applyFont="1" applyFill="1" applyBorder="1" applyAlignment="1" applyProtection="1">
      <alignment horizontal="center" vertical="center" wrapText="1"/>
    </xf>
    <xf numFmtId="0" fontId="10" fillId="0" borderId="0" xfId="59" applyNumberFormat="1" applyFont="1" applyFill="1" applyBorder="1" applyAlignment="1" applyProtection="1">
      <alignment horizontal="right" vertical="center"/>
    </xf>
    <xf numFmtId="0" fontId="2" fillId="0" borderId="16" xfId="0" applyFont="1" applyFill="1" applyBorder="1" applyAlignment="1">
      <alignment horizontal="center" vertical="center"/>
    </xf>
    <xf numFmtId="0" fontId="3" fillId="0" borderId="3" xfId="0" applyFont="1" applyFill="1" applyBorder="1" applyAlignment="1" applyProtection="1">
      <alignment horizontal="right" vertical="center" wrapText="1"/>
    </xf>
    <xf numFmtId="49" fontId="1" fillId="0" borderId="8" xfId="0" applyNumberFormat="1" applyFont="1" applyFill="1" applyBorder="1" applyAlignment="1">
      <alignment vertical="center" wrapText="1"/>
    </xf>
    <xf numFmtId="0" fontId="1" fillId="0" borderId="8" xfId="0" applyNumberFormat="1" applyFont="1" applyFill="1" applyBorder="1" applyAlignment="1">
      <alignment vertical="center" wrapText="1"/>
    </xf>
    <xf numFmtId="49" fontId="7" fillId="0" borderId="8" xfId="57" applyNumberFormat="1" applyFont="1" applyFill="1" applyBorder="1" applyAlignment="1">
      <alignment horizontal="center" vertical="center"/>
    </xf>
    <xf numFmtId="0" fontId="0" fillId="0" borderId="0" xfId="0" applyFont="1" applyBorder="1" applyAlignment="1">
      <alignment horizontal="center" vertical="center"/>
    </xf>
    <xf numFmtId="49" fontId="5" fillId="0" borderId="0" xfId="0" applyNumberFormat="1" applyFont="1" applyBorder="1"/>
    <xf numFmtId="0" fontId="3"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8" fillId="0" borderId="0" xfId="0" applyFont="1" applyBorder="1" applyAlignment="1">
      <alignment horizontal="left" vertical="center"/>
    </xf>
    <xf numFmtId="0" fontId="8" fillId="0" borderId="0" xfId="0" applyFont="1" applyBorder="1"/>
    <xf numFmtId="0" fontId="3" fillId="0" borderId="0" xfId="0" applyFont="1" applyBorder="1" applyAlignment="1" applyProtection="1">
      <alignment horizontal="right"/>
      <protection locked="0"/>
    </xf>
    <xf numFmtId="0" fontId="8" fillId="0" borderId="17" xfId="0" applyFont="1" applyBorder="1" applyAlignment="1" applyProtection="1">
      <alignment horizontal="center" vertical="center" wrapText="1"/>
      <protection locked="0"/>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pplyProtection="1">
      <alignment horizontal="center" vertical="center" wrapText="1"/>
      <protection locked="0"/>
    </xf>
    <xf numFmtId="0" fontId="8" fillId="0" borderId="21" xfId="0" applyFont="1" applyBorder="1" applyAlignment="1">
      <alignment horizontal="center" vertical="center" wrapText="1"/>
    </xf>
    <xf numFmtId="0" fontId="8" fillId="0" borderId="17" xfId="0" applyFont="1" applyBorder="1" applyAlignment="1">
      <alignment horizontal="center" vertical="center"/>
    </xf>
    <xf numFmtId="0" fontId="8" fillId="2" borderId="4" xfId="0" applyFont="1" applyFill="1" applyBorder="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5" fillId="0" borderId="15" xfId="0" applyFont="1" applyBorder="1" applyAlignment="1">
      <alignment horizontal="center" vertical="center"/>
    </xf>
    <xf numFmtId="0" fontId="3" fillId="2" borderId="15" xfId="0" applyFont="1" applyFill="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4" fontId="3" fillId="0" borderId="15" xfId="0" applyNumberFormat="1" applyFont="1" applyBorder="1" applyAlignment="1" applyProtection="1">
      <alignment horizontal="right"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8" fillId="2" borderId="17" xfId="0" applyFont="1" applyFill="1" applyBorder="1" applyAlignment="1">
      <alignment horizontal="center" vertical="center"/>
    </xf>
    <xf numFmtId="0" fontId="8" fillId="0" borderId="21" xfId="0" applyFont="1" applyBorder="1" applyAlignment="1">
      <alignment horizontal="center" vertical="center"/>
    </xf>
    <xf numFmtId="0" fontId="3" fillId="0" borderId="15" xfId="0" applyFont="1" applyBorder="1" applyAlignment="1">
      <alignment horizontal="left" vertical="center" wrapText="1"/>
    </xf>
    <xf numFmtId="4" fontId="3" fillId="0" borderId="15" xfId="0" applyNumberFormat="1" applyFont="1" applyBorder="1" applyAlignment="1">
      <alignment horizontal="right" vertical="center" wrapText="1"/>
    </xf>
    <xf numFmtId="0" fontId="3" fillId="0" borderId="15" xfId="0" applyFont="1" applyBorder="1" applyAlignment="1" applyProtection="1">
      <alignment horizontal="left" vertical="center" wrapText="1"/>
      <protection locked="0"/>
    </xf>
    <xf numFmtId="0" fontId="5" fillId="0" borderId="18" xfId="0" applyFont="1" applyBorder="1" applyAlignment="1" applyProtection="1">
      <alignment horizontal="center" vertical="center" wrapText="1"/>
      <protection locked="0"/>
    </xf>
    <xf numFmtId="0" fontId="3" fillId="0" borderId="19" xfId="0" applyFont="1" applyBorder="1" applyAlignment="1">
      <alignment horizontal="left" vertical="center"/>
    </xf>
    <xf numFmtId="0" fontId="3" fillId="2" borderId="20" xfId="0" applyFont="1" applyFill="1" applyBorder="1" applyAlignment="1">
      <alignment horizontal="left" vertical="center"/>
    </xf>
    <xf numFmtId="0" fontId="5" fillId="0" borderId="15" xfId="0" applyFont="1" applyBorder="1" applyAlignment="1" applyProtection="1">
      <alignment horizontal="center" vertical="center"/>
      <protection locked="0"/>
    </xf>
    <xf numFmtId="4" fontId="15" fillId="0" borderId="15" xfId="51"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16" fillId="0" borderId="0" xfId="0" applyFont="1" applyBorder="1" applyAlignment="1" applyProtection="1">
      <alignment vertical="top"/>
      <protection locked="0"/>
    </xf>
    <xf numFmtId="0" fontId="16" fillId="0" borderId="0" xfId="0" applyFont="1" applyBorder="1" applyAlignment="1">
      <alignment vertical="top"/>
    </xf>
    <xf numFmtId="0" fontId="17" fillId="2" borderId="0" xfId="0" applyFont="1" applyFill="1" applyBorder="1" applyAlignment="1" applyProtection="1">
      <alignment horizontal="center" vertical="center" wrapText="1"/>
      <protection locked="0"/>
    </xf>
    <xf numFmtId="0" fontId="16" fillId="0" borderId="0" xfId="0" applyFont="1" applyBorder="1" applyProtection="1">
      <protection locked="0"/>
    </xf>
    <xf numFmtId="0" fontId="16" fillId="0" borderId="0" xfId="0" applyFont="1" applyBorder="1"/>
    <xf numFmtId="0" fontId="3"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right" vertical="center"/>
      <protection locked="0"/>
    </xf>
    <xf numFmtId="0" fontId="5" fillId="2" borderId="0" xfId="0" applyFont="1" applyFill="1" applyBorder="1" applyAlignment="1" applyProtection="1">
      <alignment horizontal="right" vertical="center" wrapText="1"/>
      <protection locked="0"/>
    </xf>
    <xf numFmtId="0" fontId="5" fillId="0" borderId="15" xfId="0" applyFont="1" applyBorder="1" applyAlignment="1" applyProtection="1">
      <alignment horizontal="center" vertical="center" wrapText="1"/>
      <protection locked="0"/>
    </xf>
    <xf numFmtId="0" fontId="5" fillId="2" borderId="15"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right" vertical="center"/>
      <protection locked="0"/>
    </xf>
    <xf numFmtId="0" fontId="5" fillId="2" borderId="15" xfId="0" applyFont="1" applyFill="1" applyBorder="1" applyAlignment="1" applyProtection="1">
      <alignment horizontal="right" vertical="center" wrapText="1"/>
      <protection locked="0"/>
    </xf>
    <xf numFmtId="0" fontId="3" fillId="2" borderId="15" xfId="0" applyFont="1" applyFill="1" applyBorder="1" applyAlignment="1">
      <alignment horizontal="center" vertical="center" wrapText="1"/>
    </xf>
    <xf numFmtId="0" fontId="3" fillId="0" borderId="15" xfId="0" applyFont="1" applyBorder="1" applyAlignment="1" applyProtection="1">
      <alignment horizontal="center" vertical="center" wrapText="1"/>
      <protection locked="0"/>
    </xf>
    <xf numFmtId="0" fontId="3" fillId="0" borderId="15" xfId="0" applyFont="1" applyBorder="1" applyAlignment="1">
      <alignment horizontal="center" vertical="center" wrapText="1"/>
    </xf>
    <xf numFmtId="0" fontId="3" fillId="2" borderId="15" xfId="0" applyFont="1" applyFill="1" applyBorder="1" applyAlignment="1" applyProtection="1">
      <alignment horizontal="center" vertical="center" wrapText="1"/>
      <protection locked="0"/>
    </xf>
    <xf numFmtId="0" fontId="3" fillId="2" borderId="15" xfId="0" applyFont="1" applyFill="1" applyBorder="1" applyAlignment="1">
      <alignment horizontal="left" vertical="center" wrapText="1"/>
    </xf>
    <xf numFmtId="3" fontId="3" fillId="2" borderId="15" xfId="0" applyNumberFormat="1" applyFont="1" applyFill="1" applyBorder="1" applyAlignment="1" applyProtection="1">
      <alignment horizontal="right" vertical="center"/>
      <protection locked="0"/>
    </xf>
    <xf numFmtId="4" fontId="3" fillId="0" borderId="15" xfId="0" applyNumberFormat="1" applyFont="1" applyBorder="1" applyAlignment="1" applyProtection="1">
      <alignment horizontal="right" vertical="center"/>
      <protection locked="0"/>
    </xf>
    <xf numFmtId="0" fontId="3" fillId="0" borderId="15" xfId="0" applyFont="1" applyBorder="1" applyAlignment="1">
      <alignment horizontal="center" vertical="center"/>
    </xf>
    <xf numFmtId="0" fontId="3" fillId="0" borderId="15" xfId="0" applyFont="1" applyBorder="1" applyAlignment="1" applyProtection="1">
      <alignment horizontal="left"/>
      <protection locked="0"/>
    </xf>
    <xf numFmtId="0" fontId="3" fillId="0" borderId="15" xfId="0" applyFont="1" applyBorder="1" applyAlignment="1">
      <alignment horizontal="left"/>
    </xf>
    <xf numFmtId="0" fontId="3" fillId="2" borderId="15" xfId="0" applyFont="1" applyFill="1" applyBorder="1" applyAlignment="1">
      <alignment horizontal="right" vertical="center"/>
    </xf>
    <xf numFmtId="0" fontId="3" fillId="2" borderId="0" xfId="0" applyFont="1" applyFill="1" applyBorder="1" applyAlignment="1" applyProtection="1">
      <alignment horizontal="right" vertical="center" wrapText="1"/>
      <protection locked="0"/>
    </xf>
    <xf numFmtId="0" fontId="18" fillId="0" borderId="0" xfId="0" applyFont="1" applyBorder="1" applyAlignment="1">
      <alignment horizontal="center" vertical="center"/>
    </xf>
    <xf numFmtId="0" fontId="14" fillId="0" borderId="0" xfId="0" applyFont="1" applyBorder="1" applyAlignment="1" applyProtection="1">
      <alignment horizontal="center" vertical="center"/>
      <protection locked="0"/>
    </xf>
    <xf numFmtId="0" fontId="8" fillId="0" borderId="15" xfId="0" applyFont="1" applyBorder="1" applyAlignment="1">
      <alignment horizontal="center" vertical="center" wrapText="1"/>
    </xf>
    <xf numFmtId="0" fontId="8" fillId="0" borderId="15" xfId="0" applyFont="1" applyBorder="1" applyAlignment="1" applyProtection="1">
      <alignment horizontal="center" vertical="center"/>
      <protection locked="0"/>
    </xf>
    <xf numFmtId="0" fontId="3" fillId="0" borderId="15" xfId="0" applyFont="1" applyBorder="1" applyAlignment="1">
      <alignment vertical="center" wrapText="1"/>
    </xf>
    <xf numFmtId="0" fontId="3" fillId="2" borderId="15" xfId="0" applyFont="1" applyFill="1" applyBorder="1" applyAlignment="1" applyProtection="1">
      <alignment horizontal="center" vertical="center"/>
      <protection locked="0"/>
    </xf>
    <xf numFmtId="0" fontId="5" fillId="0" borderId="0" xfId="0" applyFont="1" applyBorder="1" applyAlignment="1">
      <alignment horizontal="right" vertical="center"/>
    </xf>
    <xf numFmtId="0" fontId="18" fillId="0" borderId="0" xfId="0" applyFont="1" applyBorder="1" applyAlignment="1">
      <alignment horizontal="center" vertical="center" wrapText="1"/>
    </xf>
    <xf numFmtId="0" fontId="3" fillId="0" borderId="0" xfId="0" applyFont="1" applyBorder="1" applyAlignment="1">
      <alignment horizontal="left" vertical="center" wrapText="1"/>
    </xf>
    <xf numFmtId="0" fontId="8" fillId="0" borderId="0" xfId="0" applyFont="1" applyBorder="1" applyAlignment="1">
      <alignment wrapText="1"/>
    </xf>
    <xf numFmtId="0" fontId="5" fillId="0" borderId="0" xfId="0" applyFont="1" applyBorder="1" applyAlignment="1">
      <alignment horizontal="right" wrapText="1"/>
    </xf>
    <xf numFmtId="0" fontId="5" fillId="0" borderId="0" xfId="0" applyFont="1" applyBorder="1" applyAlignment="1">
      <alignment wrapText="1"/>
    </xf>
    <xf numFmtId="0" fontId="8" fillId="0" borderId="22" xfId="0" applyFont="1" applyBorder="1" applyAlignment="1">
      <alignment horizontal="center" vertical="center" wrapText="1"/>
    </xf>
    <xf numFmtId="0" fontId="5" fillId="0" borderId="18" xfId="0" applyFont="1" applyBorder="1" applyAlignment="1">
      <alignment horizontal="center" vertical="center"/>
    </xf>
    <xf numFmtId="176" fontId="15" fillId="0" borderId="15" xfId="0" applyNumberFormat="1" applyFont="1" applyBorder="1" applyAlignment="1">
      <alignment horizontal="right" vertical="center"/>
    </xf>
    <xf numFmtId="0" fontId="8" fillId="0" borderId="20"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0" fillId="0" borderId="0" xfId="0" applyFont="1" applyBorder="1" applyAlignment="1">
      <alignment wrapText="1"/>
    </xf>
    <xf numFmtId="0" fontId="0" fillId="0" borderId="0" xfId="0" applyFont="1" applyBorder="1" applyAlignment="1">
      <alignment horizontal="center" vertical="center" wrapText="1"/>
    </xf>
    <xf numFmtId="0" fontId="5" fillId="0" borderId="0" xfId="0" applyFont="1" applyBorder="1" applyAlignment="1" applyProtection="1">
      <alignment wrapText="1"/>
      <protection locked="0"/>
    </xf>
    <xf numFmtId="0" fontId="14" fillId="0" borderId="0" xfId="0" applyFont="1" applyBorder="1" applyAlignment="1" applyProtection="1">
      <alignment horizontal="center" vertical="center" wrapText="1"/>
      <protection locked="0"/>
    </xf>
    <xf numFmtId="0" fontId="14" fillId="0" borderId="0" xfId="0" applyFont="1" applyBorder="1" applyAlignment="1">
      <alignment horizontal="center" vertical="center" wrapText="1"/>
    </xf>
    <xf numFmtId="0" fontId="8" fillId="0" borderId="0" xfId="0" applyFont="1" applyBorder="1" applyAlignment="1" applyProtection="1">
      <alignment wrapText="1"/>
      <protection locked="0"/>
    </xf>
    <xf numFmtId="0" fontId="8" fillId="0" borderId="23" xfId="0" applyFont="1" applyBorder="1" applyAlignment="1" applyProtection="1">
      <alignment horizontal="center" vertical="center" wrapText="1"/>
      <protection locked="0"/>
    </xf>
    <xf numFmtId="0" fontId="8" fillId="0" borderId="23"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8" fillId="0" borderId="24" xfId="0" applyFont="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8" fillId="0" borderId="7" xfId="0" applyFont="1" applyBorder="1" applyAlignment="1">
      <alignment horizontal="center" vertical="center" wrapText="1"/>
    </xf>
    <xf numFmtId="0" fontId="3" fillId="0" borderId="4"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3" fillId="0" borderId="7" xfId="0" applyFont="1" applyBorder="1" applyAlignment="1">
      <alignment horizontal="left" vertical="center" wrapText="1"/>
    </xf>
    <xf numFmtId="0" fontId="3" fillId="0" borderId="25" xfId="0" applyFont="1" applyBorder="1" applyAlignment="1">
      <alignment horizontal="center" vertical="center" wrapText="1"/>
    </xf>
    <xf numFmtId="0" fontId="3" fillId="0" borderId="25" xfId="0" applyFont="1" applyBorder="1" applyAlignment="1" applyProtection="1">
      <alignment horizontal="left" vertical="center" wrapText="1"/>
      <protection locked="0"/>
    </xf>
    <xf numFmtId="0" fontId="3" fillId="0" borderId="25" xfId="0" applyFont="1" applyBorder="1" applyAlignment="1">
      <alignment horizontal="left" vertical="center" wrapText="1"/>
    </xf>
    <xf numFmtId="0" fontId="0" fillId="0" borderId="0" xfId="0" applyFont="1" applyAlignment="1">
      <alignment horizontal="left" vertical="top" wrapText="1"/>
    </xf>
    <xf numFmtId="0" fontId="3" fillId="0" borderId="0" xfId="0" applyFont="1" applyBorder="1" applyAlignment="1" applyProtection="1">
      <alignment vertical="top" wrapText="1"/>
      <protection locked="0"/>
    </xf>
    <xf numFmtId="0" fontId="8" fillId="0" borderId="19" xfId="0" applyFont="1" applyBorder="1" applyAlignment="1">
      <alignment horizontal="center" vertical="center" wrapText="1"/>
    </xf>
    <xf numFmtId="0" fontId="8" fillId="0" borderId="19" xfId="0" applyFont="1" applyBorder="1" applyAlignment="1" applyProtection="1">
      <alignment horizontal="center" vertical="center" wrapText="1"/>
      <protection locked="0"/>
    </xf>
    <xf numFmtId="0" fontId="8" fillId="0" borderId="6" xfId="0" applyFont="1" applyBorder="1" applyAlignment="1">
      <alignment horizontal="center" vertical="center" wrapText="1"/>
    </xf>
    <xf numFmtId="176" fontId="15" fillId="0" borderId="15" xfId="0" applyNumberFormat="1" applyFont="1" applyBorder="1" applyAlignment="1">
      <alignment horizontal="right" vertical="center" wrapText="1"/>
    </xf>
    <xf numFmtId="0" fontId="3" fillId="2" borderId="26" xfId="0" applyFont="1" applyFill="1" applyBorder="1" applyAlignment="1">
      <alignment horizontal="left" vertical="center" wrapText="1"/>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8" fillId="0" borderId="20"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5" fillId="0" borderId="0" xfId="0" applyFont="1" applyBorder="1" applyProtection="1">
      <protection locked="0"/>
    </xf>
    <xf numFmtId="0" fontId="3" fillId="0" borderId="0" xfId="0" applyFont="1" applyBorder="1" applyAlignment="1">
      <alignment horizontal="left" vertical="center"/>
    </xf>
    <xf numFmtId="0" fontId="8" fillId="0" borderId="0" xfId="0" applyFont="1" applyBorder="1" applyProtection="1">
      <protection locked="0"/>
    </xf>
    <xf numFmtId="0" fontId="8" fillId="0" borderId="2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180" fontId="15" fillId="0" borderId="15" xfId="56" applyNumberFormat="1" applyFont="1" applyBorder="1" applyAlignment="1">
      <alignment horizontal="center" vertical="center"/>
    </xf>
    <xf numFmtId="180" fontId="15" fillId="0" borderId="15" xfId="0" applyNumberFormat="1" applyFont="1" applyBorder="1" applyAlignment="1">
      <alignment horizontal="center" vertical="center"/>
    </xf>
    <xf numFmtId="0" fontId="3" fillId="0" borderId="7" xfId="0" applyFont="1" applyBorder="1" applyAlignment="1" applyProtection="1">
      <alignment horizontal="left" vertical="center"/>
      <protection locked="0"/>
    </xf>
    <xf numFmtId="3" fontId="3" fillId="0" borderId="7" xfId="0" applyNumberFormat="1" applyFont="1" applyBorder="1" applyAlignment="1">
      <alignment horizontal="right" vertical="center"/>
    </xf>
    <xf numFmtId="0" fontId="8" fillId="0" borderId="19"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 fillId="0" borderId="0" xfId="0" applyFont="1" applyBorder="1" applyAlignment="1">
      <alignment horizontal="right"/>
    </xf>
    <xf numFmtId="0" fontId="3" fillId="0" borderId="5" xfId="0" applyFont="1" applyBorder="1" applyAlignment="1">
      <alignment horizontal="center" vertical="center"/>
    </xf>
    <xf numFmtId="0" fontId="3" fillId="0" borderId="6" xfId="0" applyFont="1" applyBorder="1" applyAlignment="1" applyProtection="1">
      <alignment horizontal="left" vertical="center"/>
      <protection locked="0"/>
    </xf>
    <xf numFmtId="0" fontId="3" fillId="0" borderId="6" xfId="0" applyFont="1" applyBorder="1" applyAlignment="1">
      <alignment horizontal="left" vertical="center"/>
    </xf>
    <xf numFmtId="0" fontId="3" fillId="2" borderId="7" xfId="0" applyFont="1" applyFill="1" applyBorder="1" applyAlignment="1">
      <alignment horizontal="right" vertical="center"/>
    </xf>
    <xf numFmtId="0" fontId="3" fillId="2" borderId="0" xfId="0" applyFont="1" applyFill="1" applyBorder="1" applyAlignment="1">
      <alignment horizontal="left" vertical="center"/>
    </xf>
    <xf numFmtId="176" fontId="15" fillId="0" borderId="0" xfId="0" applyNumberFormat="1" applyFont="1" applyBorder="1" applyAlignment="1">
      <alignment horizontal="left" vertical="center"/>
    </xf>
    <xf numFmtId="0" fontId="19" fillId="0" borderId="0" xfId="0" applyFont="1" applyBorder="1" applyAlignment="1" applyProtection="1">
      <alignment horizontal="right"/>
      <protection locked="0"/>
    </xf>
    <xf numFmtId="49" fontId="19" fillId="0" borderId="0" xfId="0" applyNumberFormat="1" applyFont="1" applyBorder="1" applyProtection="1">
      <protection locked="0"/>
    </xf>
    <xf numFmtId="0" fontId="5" fillId="0" borderId="0" xfId="0" applyFont="1" applyBorder="1" applyAlignment="1">
      <alignment horizontal="right"/>
    </xf>
    <xf numFmtId="0" fontId="20" fillId="0" borderId="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protection locked="0"/>
    </xf>
    <xf numFmtId="0" fontId="20" fillId="0" borderId="0" xfId="0" applyFont="1" applyBorder="1" applyAlignment="1">
      <alignment horizontal="center" vertical="center"/>
    </xf>
    <xf numFmtId="0" fontId="8" fillId="0" borderId="17" xfId="0"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wrapText="1"/>
      <protection locked="0"/>
    </xf>
    <xf numFmtId="0" fontId="8" fillId="0" borderId="21" xfId="0" applyFont="1" applyBorder="1" applyAlignment="1" applyProtection="1">
      <alignment horizontal="center" vertical="center"/>
      <protection locked="0"/>
    </xf>
    <xf numFmtId="49" fontId="8" fillId="0" borderId="21" xfId="0" applyNumberFormat="1" applyFont="1" applyBorder="1" applyAlignment="1" applyProtection="1">
      <alignment horizontal="center" vertical="center" wrapText="1"/>
      <protection locked="0"/>
    </xf>
    <xf numFmtId="49" fontId="8" fillId="0" borderId="15" xfId="0" applyNumberFormat="1" applyFont="1" applyBorder="1" applyAlignment="1" applyProtection="1">
      <alignment horizontal="center" vertical="center"/>
      <protection locked="0"/>
    </xf>
    <xf numFmtId="0" fontId="8" fillId="0" borderId="15"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3" fillId="0" borderId="15" xfId="0" applyFont="1" applyBorder="1" applyAlignment="1">
      <alignment horizontal="left" vertical="center" wrapText="1" indent="1"/>
    </xf>
    <xf numFmtId="0" fontId="5" fillId="0" borderId="0" xfId="0" applyFont="1" applyBorder="1" applyAlignment="1">
      <alignment vertical="top"/>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5" xfId="0" applyFont="1" applyBorder="1" applyAlignment="1" applyProtection="1">
      <alignment horizontal="center" vertical="center" wrapText="1"/>
      <protection locked="0"/>
    </xf>
    <xf numFmtId="0" fontId="8" fillId="0" borderId="7" xfId="0" applyFont="1" applyBorder="1" applyAlignment="1">
      <alignment horizontal="center" vertical="center"/>
    </xf>
    <xf numFmtId="0" fontId="3" fillId="0" borderId="0" xfId="0" applyFont="1" applyBorder="1" applyAlignment="1">
      <alignment horizontal="right" vertical="center"/>
    </xf>
    <xf numFmtId="0" fontId="5" fillId="0" borderId="0" xfId="0" applyFont="1" applyBorder="1" applyAlignment="1" applyProtection="1">
      <alignment vertical="top"/>
      <protection locked="0"/>
    </xf>
    <xf numFmtId="49" fontId="5" fillId="0" borderId="0" xfId="0" applyNumberFormat="1" applyFont="1" applyBorder="1" applyProtection="1">
      <protection locked="0"/>
    </xf>
    <xf numFmtId="0" fontId="8" fillId="0" borderId="0" xfId="0" applyFont="1" applyBorder="1" applyAlignment="1" applyProtection="1">
      <alignment horizontal="left" vertical="center"/>
      <protection locked="0"/>
    </xf>
    <xf numFmtId="0" fontId="8" fillId="0" borderId="4" xfId="0" applyFont="1" applyBorder="1" applyAlignment="1" applyProtection="1">
      <alignment horizontal="center" vertical="center"/>
      <protection locked="0"/>
    </xf>
    <xf numFmtId="0" fontId="3" fillId="0" borderId="15" xfId="0" applyFont="1" applyBorder="1" applyAlignment="1">
      <alignment horizontal="left" vertical="center"/>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8"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49" fontId="15" fillId="0" borderId="15" xfId="50" applyNumberFormat="1" applyFont="1" applyBorder="1">
      <alignment horizontal="left" vertical="center" wrapText="1"/>
    </xf>
    <xf numFmtId="0" fontId="3" fillId="0" borderId="0" xfId="0" applyFont="1" applyBorder="1" applyAlignment="1">
      <alignment horizontal="right" vertical="center" wrapText="1"/>
    </xf>
    <xf numFmtId="0" fontId="21" fillId="0" borderId="0" xfId="0" applyFont="1" applyBorder="1" applyAlignment="1">
      <alignment horizontal="center" vertical="center"/>
    </xf>
    <xf numFmtId="0" fontId="5" fillId="2" borderId="0" xfId="0" applyFont="1" applyFill="1" applyBorder="1" applyAlignment="1" applyProtection="1">
      <alignment horizontal="left" vertical="center" wrapText="1"/>
      <protection locked="0"/>
    </xf>
    <xf numFmtId="0" fontId="16" fillId="2" borderId="15" xfId="0" applyFont="1" applyFill="1" applyBorder="1" applyAlignment="1" applyProtection="1">
      <alignment vertical="top" wrapText="1"/>
      <protection locked="0"/>
    </xf>
    <xf numFmtId="49" fontId="8" fillId="0" borderId="18"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15" xfId="0" applyNumberFormat="1" applyFont="1" applyBorder="1" applyAlignment="1">
      <alignment horizontal="center" vertical="center"/>
    </xf>
    <xf numFmtId="0" fontId="3" fillId="0" borderId="15" xfId="0" applyFont="1" applyBorder="1" applyAlignment="1">
      <alignment horizontal="left" vertical="center" wrapText="1" indent="2"/>
    </xf>
    <xf numFmtId="0" fontId="5" fillId="0" borderId="20" xfId="0" applyFont="1" applyBorder="1" applyAlignment="1">
      <alignment horizontal="center" vertical="center"/>
    </xf>
    <xf numFmtId="0" fontId="16" fillId="2" borderId="0" xfId="0" applyFont="1" applyFill="1" applyBorder="1" applyAlignment="1">
      <alignment horizontal="left" vertical="center"/>
    </xf>
    <xf numFmtId="0" fontId="22" fillId="0" borderId="15" xfId="0" applyFont="1" applyBorder="1" applyAlignment="1" applyProtection="1">
      <alignment horizontal="center" vertical="center" wrapText="1"/>
      <protection locked="0"/>
    </xf>
    <xf numFmtId="0" fontId="22" fillId="0" borderId="15" xfId="0" applyFont="1" applyBorder="1" applyAlignment="1" applyProtection="1">
      <alignment vertical="top" wrapText="1"/>
      <protection locked="0"/>
    </xf>
    <xf numFmtId="0" fontId="3" fillId="0" borderId="15" xfId="0" applyFont="1" applyBorder="1" applyAlignment="1" applyProtection="1">
      <alignment vertical="center" wrapText="1"/>
      <protection locked="0"/>
    </xf>
    <xf numFmtId="0" fontId="23" fillId="0" borderId="15" xfId="0" applyFont="1" applyBorder="1" applyAlignment="1">
      <alignment horizontal="center" vertical="center"/>
    </xf>
    <xf numFmtId="0" fontId="23" fillId="0" borderId="15" xfId="0" applyFont="1" applyBorder="1" applyAlignment="1" applyProtection="1">
      <alignment horizontal="center" vertical="center" wrapText="1"/>
      <protection locked="0"/>
    </xf>
    <xf numFmtId="176" fontId="24" fillId="0" borderId="15" xfId="0" applyNumberFormat="1" applyFont="1" applyBorder="1" applyAlignment="1">
      <alignment horizontal="right" vertical="center"/>
    </xf>
    <xf numFmtId="0" fontId="22" fillId="2" borderId="17" xfId="0" applyFont="1" applyFill="1" applyBorder="1" applyAlignment="1">
      <alignment horizontal="center" vertical="center"/>
    </xf>
    <xf numFmtId="0" fontId="22" fillId="0" borderId="18"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2" borderId="4"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3" fillId="2" borderId="15" xfId="0" applyFont="1" applyFill="1" applyBorder="1" applyAlignment="1">
      <alignment horizontal="left" vertical="center" wrapText="1" indent="1"/>
    </xf>
    <xf numFmtId="0" fontId="3" fillId="2" borderId="15" xfId="0" applyFont="1" applyFill="1" applyBorder="1" applyAlignment="1">
      <alignment horizontal="left" vertical="center" wrapText="1" indent="2"/>
    </xf>
    <xf numFmtId="0" fontId="3" fillId="2" borderId="18" xfId="0" applyFont="1" applyFill="1" applyBorder="1" applyAlignment="1">
      <alignment horizontal="center" vertical="center" wrapText="1"/>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4"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2" borderId="15" xfId="0" applyFont="1" applyFill="1" applyBorder="1" applyAlignment="1">
      <alignment horizontal="center" vertical="center"/>
    </xf>
    <xf numFmtId="0" fontId="16" fillId="0" borderId="15" xfId="0" applyFont="1" applyBorder="1" applyAlignment="1" applyProtection="1">
      <alignment vertical="top" wrapText="1"/>
      <protection locked="0"/>
    </xf>
    <xf numFmtId="0" fontId="5" fillId="0" borderId="2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3" fillId="2" borderId="7" xfId="0" applyFont="1" applyFill="1" applyBorder="1" applyAlignment="1" applyProtection="1">
      <alignment horizontal="right" vertical="center"/>
      <protection locked="0"/>
    </xf>
    <xf numFmtId="0" fontId="3" fillId="0" borderId="15" xfId="0" applyFont="1" applyBorder="1" applyAlignment="1" applyProtection="1">
      <alignment vertical="center"/>
      <protection locked="0"/>
    </xf>
    <xf numFmtId="0" fontId="3" fillId="0" borderId="3" xfId="0" applyFont="1" applyFill="1" applyBorder="1" applyAlignment="1" applyProtection="1" quotePrefix="1">
      <alignment horizontal="righ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3" xfId="57"/>
    <cellStyle name="Normal" xfId="58"/>
    <cellStyle name="常规 5"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11" activePane="bottomLeft" state="frozen"/>
      <selection/>
      <selection pane="bottomLeft" activeCell="G10" sqref="G10"/>
    </sheetView>
  </sheetViews>
  <sheetFormatPr defaultColWidth="8.575" defaultRowHeight="12.75" customHeight="1" outlineLevelCol="3"/>
  <cols>
    <col min="1" max="4" width="41" customWidth="1"/>
  </cols>
  <sheetData>
    <row r="1" customHeight="1" spans="1:4">
      <c r="A1" s="50"/>
      <c r="B1" s="50"/>
      <c r="C1" s="50"/>
      <c r="D1" s="50"/>
    </row>
    <row r="2" ht="15" customHeight="1" spans="1:4">
      <c r="A2" s="94"/>
      <c r="B2" s="94"/>
      <c r="C2" s="94"/>
      <c r="D2" s="111" t="s">
        <v>0</v>
      </c>
    </row>
    <row r="3" ht="41.25" customHeight="1" spans="1:1">
      <c r="A3" s="89" t="str">
        <f>"2025"&amp;"年部门财务收支预算总表"</f>
        <v>2025年部门财务收支预算总表</v>
      </c>
    </row>
    <row r="4" ht="17.25" customHeight="1" spans="1:4">
      <c r="A4" s="92" t="str">
        <f>"单位名称："&amp;"昆明市东川区妇幼健康服务中心"</f>
        <v>单位名称：昆明市东川区妇幼健康服务中心</v>
      </c>
      <c r="B4" s="220"/>
      <c r="D4" s="198" t="s">
        <v>1</v>
      </c>
    </row>
    <row r="5" ht="23.25" customHeight="1" spans="1:4">
      <c r="A5" s="221" t="s">
        <v>2</v>
      </c>
      <c r="B5" s="222"/>
      <c r="C5" s="221" t="s">
        <v>3</v>
      </c>
      <c r="D5" s="222"/>
    </row>
    <row r="6" ht="24" customHeight="1" spans="1:4">
      <c r="A6" s="221" t="s">
        <v>4</v>
      </c>
      <c r="B6" s="221" t="s">
        <v>5</v>
      </c>
      <c r="C6" s="221" t="s">
        <v>6</v>
      </c>
      <c r="D6" s="221" t="s">
        <v>5</v>
      </c>
    </row>
    <row r="7" ht="17.25" customHeight="1" spans="1:4">
      <c r="A7" s="223" t="s">
        <v>7</v>
      </c>
      <c r="B7" s="126">
        <v>10355536.65</v>
      </c>
      <c r="C7" s="223" t="s">
        <v>8</v>
      </c>
      <c r="D7" s="126"/>
    </row>
    <row r="8" ht="17.25" customHeight="1" spans="1:4">
      <c r="A8" s="223" t="s">
        <v>9</v>
      </c>
      <c r="B8" s="126"/>
      <c r="C8" s="223" t="s">
        <v>10</v>
      </c>
      <c r="D8" s="126"/>
    </row>
    <row r="9" ht="17.25" customHeight="1" spans="1:4">
      <c r="A9" s="223" t="s">
        <v>11</v>
      </c>
      <c r="B9" s="126"/>
      <c r="C9" s="255" t="s">
        <v>12</v>
      </c>
      <c r="D9" s="126"/>
    </row>
    <row r="10" ht="17.25" customHeight="1" spans="1:4">
      <c r="A10" s="223" t="s">
        <v>13</v>
      </c>
      <c r="B10" s="126"/>
      <c r="C10" s="255" t="s">
        <v>14</v>
      </c>
      <c r="D10" s="126"/>
    </row>
    <row r="11" ht="17.25" customHeight="1" spans="1:4">
      <c r="A11" s="223" t="s">
        <v>15</v>
      </c>
      <c r="B11" s="126">
        <v>17860800</v>
      </c>
      <c r="C11" s="255" t="s">
        <v>16</v>
      </c>
      <c r="D11" s="126"/>
    </row>
    <row r="12" ht="17.25" customHeight="1" spans="1:4">
      <c r="A12" s="223" t="s">
        <v>17</v>
      </c>
      <c r="B12" s="126">
        <v>17860800</v>
      </c>
      <c r="C12" s="255" t="s">
        <v>18</v>
      </c>
      <c r="D12" s="126"/>
    </row>
    <row r="13" ht="17.25" customHeight="1" spans="1:4">
      <c r="A13" s="223" t="s">
        <v>19</v>
      </c>
      <c r="B13" s="126"/>
      <c r="C13" s="80" t="s">
        <v>20</v>
      </c>
      <c r="D13" s="126"/>
    </row>
    <row r="14" ht="17.25" customHeight="1" spans="1:4">
      <c r="A14" s="223" t="s">
        <v>21</v>
      </c>
      <c r="B14" s="126"/>
      <c r="C14" s="80" t="s">
        <v>22</v>
      </c>
      <c r="D14" s="126">
        <v>1682389.65</v>
      </c>
    </row>
    <row r="15" ht="17.25" customHeight="1" spans="1:4">
      <c r="A15" s="223" t="s">
        <v>23</v>
      </c>
      <c r="B15" s="126"/>
      <c r="C15" s="80" t="s">
        <v>24</v>
      </c>
      <c r="D15" s="126">
        <v>25756799</v>
      </c>
    </row>
    <row r="16" ht="17.25" customHeight="1" spans="1:4">
      <c r="A16" s="223" t="s">
        <v>25</v>
      </c>
      <c r="B16" s="126"/>
      <c r="C16" s="80" t="s">
        <v>26</v>
      </c>
      <c r="D16" s="126"/>
    </row>
    <row r="17" ht="17.25" customHeight="1" spans="1:4">
      <c r="A17" s="203"/>
      <c r="B17" s="126"/>
      <c r="C17" s="80" t="s">
        <v>27</v>
      </c>
      <c r="D17" s="126"/>
    </row>
    <row r="18" ht="17.25" customHeight="1" spans="1:4">
      <c r="A18" s="224"/>
      <c r="B18" s="126"/>
      <c r="C18" s="80" t="s">
        <v>28</v>
      </c>
      <c r="D18" s="126"/>
    </row>
    <row r="19" ht="17.25" customHeight="1" spans="1:4">
      <c r="A19" s="224"/>
      <c r="B19" s="126"/>
      <c r="C19" s="80" t="s">
        <v>29</v>
      </c>
      <c r="D19" s="126"/>
    </row>
    <row r="20" ht="17.25" customHeight="1" spans="1:4">
      <c r="A20" s="224"/>
      <c r="B20" s="126"/>
      <c r="C20" s="80" t="s">
        <v>30</v>
      </c>
      <c r="D20" s="126"/>
    </row>
    <row r="21" ht="17.25" customHeight="1" spans="1:4">
      <c r="A21" s="224"/>
      <c r="B21" s="126"/>
      <c r="C21" s="80" t="s">
        <v>31</v>
      </c>
      <c r="D21" s="126"/>
    </row>
    <row r="22" ht="17.25" customHeight="1" spans="1:4">
      <c r="A22" s="224"/>
      <c r="B22" s="126"/>
      <c r="C22" s="80" t="s">
        <v>32</v>
      </c>
      <c r="D22" s="126"/>
    </row>
    <row r="23" ht="17.25" customHeight="1" spans="1:4">
      <c r="A23" s="224"/>
      <c r="B23" s="126"/>
      <c r="C23" s="80" t="s">
        <v>33</v>
      </c>
      <c r="D23" s="126"/>
    </row>
    <row r="24" ht="17.25" customHeight="1" spans="1:4">
      <c r="A24" s="224"/>
      <c r="B24" s="126"/>
      <c r="C24" s="80" t="s">
        <v>34</v>
      </c>
      <c r="D24" s="126"/>
    </row>
    <row r="25" ht="17.25" customHeight="1" spans="1:4">
      <c r="A25" s="224"/>
      <c r="B25" s="126"/>
      <c r="C25" s="80" t="s">
        <v>35</v>
      </c>
      <c r="D25" s="126">
        <v>777148</v>
      </c>
    </row>
    <row r="26" ht="17.25" customHeight="1" spans="1:4">
      <c r="A26" s="224"/>
      <c r="B26" s="126"/>
      <c r="C26" s="80" t="s">
        <v>36</v>
      </c>
      <c r="D26" s="126"/>
    </row>
    <row r="27" ht="17.25" customHeight="1" spans="1:4">
      <c r="A27" s="224"/>
      <c r="B27" s="126"/>
      <c r="C27" s="203" t="s">
        <v>37</v>
      </c>
      <c r="D27" s="126"/>
    </row>
    <row r="28" ht="17.25" customHeight="1" spans="1:4">
      <c r="A28" s="224"/>
      <c r="B28" s="126"/>
      <c r="C28" s="80" t="s">
        <v>38</v>
      </c>
      <c r="D28" s="126"/>
    </row>
    <row r="29" ht="16.5" customHeight="1" spans="1:4">
      <c r="A29" s="224"/>
      <c r="B29" s="126"/>
      <c r="C29" s="80" t="s">
        <v>39</v>
      </c>
      <c r="D29" s="126"/>
    </row>
    <row r="30" ht="16.5" customHeight="1" spans="1:4">
      <c r="A30" s="224"/>
      <c r="B30" s="126"/>
      <c r="C30" s="203" t="s">
        <v>40</v>
      </c>
      <c r="D30" s="126"/>
    </row>
    <row r="31" ht="17.25" customHeight="1" spans="1:4">
      <c r="A31" s="224"/>
      <c r="B31" s="126"/>
      <c r="C31" s="203" t="s">
        <v>41</v>
      </c>
      <c r="D31" s="126"/>
    </row>
    <row r="32" ht="17.25" customHeight="1" spans="1:4">
      <c r="A32" s="224"/>
      <c r="B32" s="126"/>
      <c r="C32" s="80" t="s">
        <v>42</v>
      </c>
      <c r="D32" s="126"/>
    </row>
    <row r="33" ht="16.5" customHeight="1" spans="1:4">
      <c r="A33" s="224" t="s">
        <v>43</v>
      </c>
      <c r="B33" s="126">
        <v>28216336.65</v>
      </c>
      <c r="C33" s="224" t="s">
        <v>44</v>
      </c>
      <c r="D33" s="126">
        <v>28216336.65</v>
      </c>
    </row>
    <row r="34" ht="16.5" customHeight="1" spans="1:4">
      <c r="A34" s="203" t="s">
        <v>45</v>
      </c>
      <c r="B34" s="126"/>
      <c r="C34" s="203" t="s">
        <v>46</v>
      </c>
      <c r="D34" s="126"/>
    </row>
    <row r="35" ht="16.5" customHeight="1" spans="1:4">
      <c r="A35" s="80" t="s">
        <v>47</v>
      </c>
      <c r="B35" s="126"/>
      <c r="C35" s="80" t="s">
        <v>47</v>
      </c>
      <c r="D35" s="126"/>
    </row>
    <row r="36" ht="16.5" customHeight="1" spans="1:4">
      <c r="A36" s="80" t="s">
        <v>48</v>
      </c>
      <c r="B36" s="126"/>
      <c r="C36" s="80" t="s">
        <v>49</v>
      </c>
      <c r="D36" s="126"/>
    </row>
    <row r="37" ht="16.5" customHeight="1" spans="1:4">
      <c r="A37" s="225" t="s">
        <v>50</v>
      </c>
      <c r="B37" s="126">
        <v>28216336.65</v>
      </c>
      <c r="C37" s="225" t="s">
        <v>51</v>
      </c>
      <c r="D37" s="126">
        <v>28216336.65</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C18" sqref="C18"/>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50"/>
      <c r="B1" s="50"/>
      <c r="C1" s="50"/>
      <c r="D1" s="50"/>
      <c r="E1" s="50"/>
      <c r="F1" s="50"/>
    </row>
    <row r="2" ht="12" customHeight="1" spans="1:6">
      <c r="A2" s="177">
        <v>1</v>
      </c>
      <c r="B2" s="178">
        <v>0</v>
      </c>
      <c r="C2" s="177">
        <v>1</v>
      </c>
      <c r="D2" s="179"/>
      <c r="E2" s="179"/>
      <c r="F2" s="170" t="s">
        <v>349</v>
      </c>
    </row>
    <row r="3" ht="42" customHeight="1" spans="1:6">
      <c r="A3" s="180" t="str">
        <f>"2025"&amp;"年部门政府性基金预算支出预算表"</f>
        <v>2025年部门政府性基金预算支出预算表</v>
      </c>
      <c r="B3" s="180" t="s">
        <v>350</v>
      </c>
      <c r="C3" s="181"/>
      <c r="D3" s="182"/>
      <c r="E3" s="182"/>
      <c r="F3" s="182"/>
    </row>
    <row r="4" ht="13.5" customHeight="1" spans="1:6">
      <c r="A4" s="54" t="str">
        <f>"单位名称："&amp;"昆明市东川区妇幼健康服务中心"</f>
        <v>单位名称：昆明市东川区妇幼健康服务中心</v>
      </c>
      <c r="B4" s="54" t="s">
        <v>351</v>
      </c>
      <c r="C4" s="177"/>
      <c r="D4" s="179"/>
      <c r="E4" s="179"/>
      <c r="F4" s="170" t="s">
        <v>1</v>
      </c>
    </row>
    <row r="5" ht="19.5" customHeight="1" spans="1:6">
      <c r="A5" s="183" t="s">
        <v>179</v>
      </c>
      <c r="B5" s="184" t="s">
        <v>72</v>
      </c>
      <c r="C5" s="183" t="s">
        <v>73</v>
      </c>
      <c r="D5" s="60" t="s">
        <v>352</v>
      </c>
      <c r="E5" s="61"/>
      <c r="F5" s="62"/>
    </row>
    <row r="6" ht="18.75" customHeight="1" spans="1:6">
      <c r="A6" s="185"/>
      <c r="B6" s="186"/>
      <c r="C6" s="185"/>
      <c r="D6" s="65" t="s">
        <v>55</v>
      </c>
      <c r="E6" s="60" t="s">
        <v>75</v>
      </c>
      <c r="F6" s="65" t="s">
        <v>76</v>
      </c>
    </row>
    <row r="7" ht="18.75" customHeight="1" spans="1:6">
      <c r="A7" s="115">
        <v>1</v>
      </c>
      <c r="B7" s="187" t="s">
        <v>83</v>
      </c>
      <c r="C7" s="115">
        <v>3</v>
      </c>
      <c r="D7" s="188">
        <v>4</v>
      </c>
      <c r="E7" s="188">
        <v>5</v>
      </c>
      <c r="F7" s="188">
        <v>6</v>
      </c>
    </row>
    <row r="8" ht="21" customHeight="1" spans="1:6">
      <c r="A8" s="70"/>
      <c r="B8" s="70"/>
      <c r="C8" s="70"/>
      <c r="D8" s="126"/>
      <c r="E8" s="126"/>
      <c r="F8" s="126"/>
    </row>
    <row r="9" ht="21" customHeight="1" spans="1:6">
      <c r="A9" s="70"/>
      <c r="B9" s="70"/>
      <c r="C9" s="70"/>
      <c r="D9" s="126"/>
      <c r="E9" s="126"/>
      <c r="F9" s="126"/>
    </row>
    <row r="10" ht="18.75" customHeight="1" spans="1:6">
      <c r="A10" s="189" t="s">
        <v>169</v>
      </c>
      <c r="B10" s="189" t="s">
        <v>169</v>
      </c>
      <c r="C10" s="190" t="s">
        <v>169</v>
      </c>
      <c r="D10" s="126"/>
      <c r="E10" s="126"/>
      <c r="F10" s="126"/>
    </row>
    <row r="11" customHeight="1" spans="1:1">
      <c r="A11" t="s">
        <v>353</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77"/>
  <sheetViews>
    <sheetView showZeros="0" workbookViewId="0">
      <pane ySplit="1" topLeftCell="A66" activePane="bottomLeft" state="frozen"/>
      <selection/>
      <selection pane="bottomLeft" activeCell="R10" sqref="R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50"/>
      <c r="B1" s="50"/>
      <c r="C1" s="50"/>
      <c r="D1" s="50"/>
      <c r="E1" s="50"/>
      <c r="F1" s="50"/>
      <c r="G1" s="50"/>
      <c r="H1" s="50"/>
      <c r="I1" s="50"/>
      <c r="J1" s="50"/>
      <c r="K1" s="50"/>
      <c r="L1" s="50"/>
      <c r="M1" s="50"/>
      <c r="N1" s="50"/>
      <c r="O1" s="50"/>
      <c r="P1" s="50"/>
      <c r="Q1" s="50"/>
      <c r="R1" s="50"/>
      <c r="S1" s="50"/>
    </row>
    <row r="2" ht="15.75" customHeight="1" spans="2:19">
      <c r="B2" s="158"/>
      <c r="C2" s="158"/>
      <c r="R2" s="52"/>
      <c r="S2" s="52" t="s">
        <v>354</v>
      </c>
    </row>
    <row r="3" ht="41.25" customHeight="1" spans="1:19">
      <c r="A3" s="119" t="str">
        <f>"2025"&amp;"年部门政府采购预算表"</f>
        <v>2025年部门政府采购预算表</v>
      </c>
      <c r="B3" s="113"/>
      <c r="C3" s="113"/>
      <c r="D3" s="53"/>
      <c r="E3" s="53"/>
      <c r="F3" s="53"/>
      <c r="G3" s="53"/>
      <c r="H3" s="53"/>
      <c r="I3" s="53"/>
      <c r="J3" s="53"/>
      <c r="K3" s="53"/>
      <c r="L3" s="53"/>
      <c r="M3" s="113"/>
      <c r="N3" s="53"/>
      <c r="O3" s="53"/>
      <c r="P3" s="113"/>
      <c r="Q3" s="53"/>
      <c r="R3" s="113"/>
      <c r="S3" s="113"/>
    </row>
    <row r="4" ht="18.75" customHeight="1" spans="1:19">
      <c r="A4" s="159" t="str">
        <f>"单位名称："&amp;"昆明市东川区妇幼健康服务中心"</f>
        <v>单位名称：昆明市东川区妇幼健康服务中心</v>
      </c>
      <c r="B4" s="160"/>
      <c r="C4" s="160"/>
      <c r="D4" s="56"/>
      <c r="E4" s="56"/>
      <c r="F4" s="56"/>
      <c r="G4" s="56"/>
      <c r="H4" s="56"/>
      <c r="I4" s="56"/>
      <c r="J4" s="56"/>
      <c r="K4" s="56"/>
      <c r="L4" s="56"/>
      <c r="R4" s="57"/>
      <c r="S4" s="170" t="s">
        <v>1</v>
      </c>
    </row>
    <row r="5" ht="15.75" customHeight="1" spans="1:19">
      <c r="A5" s="59" t="s">
        <v>178</v>
      </c>
      <c r="B5" s="161" t="s">
        <v>179</v>
      </c>
      <c r="C5" s="161" t="s">
        <v>355</v>
      </c>
      <c r="D5" s="136" t="s">
        <v>356</v>
      </c>
      <c r="E5" s="136" t="s">
        <v>357</v>
      </c>
      <c r="F5" s="136" t="s">
        <v>358</v>
      </c>
      <c r="G5" s="136" t="s">
        <v>359</v>
      </c>
      <c r="H5" s="136" t="s">
        <v>360</v>
      </c>
      <c r="I5" s="149" t="s">
        <v>186</v>
      </c>
      <c r="J5" s="149"/>
      <c r="K5" s="149"/>
      <c r="L5" s="149"/>
      <c r="M5" s="150"/>
      <c r="N5" s="149"/>
      <c r="O5" s="149"/>
      <c r="P5" s="168"/>
      <c r="Q5" s="149"/>
      <c r="R5" s="150"/>
      <c r="S5" s="127"/>
    </row>
    <row r="6" ht="17.25" customHeight="1" spans="1:19">
      <c r="A6" s="64"/>
      <c r="B6" s="162"/>
      <c r="C6" s="162"/>
      <c r="D6" s="138"/>
      <c r="E6" s="138"/>
      <c r="F6" s="138"/>
      <c r="G6" s="138"/>
      <c r="H6" s="138"/>
      <c r="I6" s="138" t="s">
        <v>55</v>
      </c>
      <c r="J6" s="138" t="s">
        <v>58</v>
      </c>
      <c r="K6" s="138" t="s">
        <v>361</v>
      </c>
      <c r="L6" s="138" t="s">
        <v>362</v>
      </c>
      <c r="M6" s="137" t="s">
        <v>363</v>
      </c>
      <c r="N6" s="151" t="s">
        <v>364</v>
      </c>
      <c r="O6" s="151"/>
      <c r="P6" s="169"/>
      <c r="Q6" s="151"/>
      <c r="R6" s="157"/>
      <c r="S6" s="163"/>
    </row>
    <row r="7" ht="54" customHeight="1" spans="1:19">
      <c r="A7" s="67"/>
      <c r="B7" s="163"/>
      <c r="C7" s="163"/>
      <c r="D7" s="140"/>
      <c r="E7" s="140"/>
      <c r="F7" s="140"/>
      <c r="G7" s="140"/>
      <c r="H7" s="140"/>
      <c r="I7" s="140"/>
      <c r="J7" s="140" t="s">
        <v>57</v>
      </c>
      <c r="K7" s="140"/>
      <c r="L7" s="140"/>
      <c r="M7" s="139"/>
      <c r="N7" s="140" t="s">
        <v>57</v>
      </c>
      <c r="O7" s="140" t="s">
        <v>64</v>
      </c>
      <c r="P7" s="163" t="s">
        <v>65</v>
      </c>
      <c r="Q7" s="140" t="s">
        <v>66</v>
      </c>
      <c r="R7" s="139" t="s">
        <v>67</v>
      </c>
      <c r="S7" s="163" t="s">
        <v>68</v>
      </c>
    </row>
    <row r="8" ht="18" customHeight="1" spans="1:19">
      <c r="A8" s="164">
        <v>1</v>
      </c>
      <c r="B8" s="164" t="s">
        <v>83</v>
      </c>
      <c r="C8" s="165">
        <v>3</v>
      </c>
      <c r="D8" s="165">
        <v>4</v>
      </c>
      <c r="E8" s="164">
        <v>5</v>
      </c>
      <c r="F8" s="164">
        <v>6</v>
      </c>
      <c r="G8" s="164">
        <v>7</v>
      </c>
      <c r="H8" s="164">
        <v>8</v>
      </c>
      <c r="I8" s="164">
        <v>9</v>
      </c>
      <c r="J8" s="164">
        <v>10</v>
      </c>
      <c r="K8" s="164">
        <v>11</v>
      </c>
      <c r="L8" s="164">
        <v>12</v>
      </c>
      <c r="M8" s="164">
        <v>13</v>
      </c>
      <c r="N8" s="164">
        <v>14</v>
      </c>
      <c r="O8" s="164">
        <v>15</v>
      </c>
      <c r="P8" s="164">
        <v>16</v>
      </c>
      <c r="Q8" s="164">
        <v>17</v>
      </c>
      <c r="R8" s="164">
        <v>18</v>
      </c>
      <c r="S8" s="164">
        <v>19</v>
      </c>
    </row>
    <row r="9" ht="21" customHeight="1" spans="1:19">
      <c r="A9" s="141" t="s">
        <v>197</v>
      </c>
      <c r="B9" s="166" t="s">
        <v>70</v>
      </c>
      <c r="C9" s="166" t="s">
        <v>269</v>
      </c>
      <c r="D9" s="143" t="s">
        <v>365</v>
      </c>
      <c r="E9" s="143" t="s">
        <v>366</v>
      </c>
      <c r="F9" s="143" t="s">
        <v>314</v>
      </c>
      <c r="G9" s="167">
        <v>3</v>
      </c>
      <c r="H9" s="126"/>
      <c r="I9" s="126">
        <v>6000</v>
      </c>
      <c r="J9" s="126"/>
      <c r="K9" s="126"/>
      <c r="L9" s="126"/>
      <c r="M9" s="126"/>
      <c r="N9" s="126">
        <v>6000</v>
      </c>
      <c r="O9" s="126">
        <v>6000</v>
      </c>
      <c r="P9" s="126"/>
      <c r="Q9" s="126"/>
      <c r="R9" s="126"/>
      <c r="S9" s="126"/>
    </row>
    <row r="10" ht="21" customHeight="1" spans="1:19">
      <c r="A10" s="141" t="s">
        <v>197</v>
      </c>
      <c r="B10" s="166" t="s">
        <v>70</v>
      </c>
      <c r="C10" s="166" t="s">
        <v>269</v>
      </c>
      <c r="D10" s="143" t="s">
        <v>365</v>
      </c>
      <c r="E10" s="143" t="s">
        <v>367</v>
      </c>
      <c r="F10" s="143" t="s">
        <v>314</v>
      </c>
      <c r="G10" s="167">
        <v>6</v>
      </c>
      <c r="H10" s="126"/>
      <c r="I10" s="126">
        <v>7200</v>
      </c>
      <c r="J10" s="126"/>
      <c r="K10" s="126"/>
      <c r="L10" s="126"/>
      <c r="M10" s="126"/>
      <c r="N10" s="126">
        <v>7200</v>
      </c>
      <c r="O10" s="126">
        <v>7200</v>
      </c>
      <c r="P10" s="126"/>
      <c r="Q10" s="126"/>
      <c r="R10" s="126"/>
      <c r="S10" s="126"/>
    </row>
    <row r="11" ht="21" customHeight="1" spans="1:19">
      <c r="A11" s="141" t="s">
        <v>197</v>
      </c>
      <c r="B11" s="166" t="s">
        <v>70</v>
      </c>
      <c r="C11" s="166" t="s">
        <v>269</v>
      </c>
      <c r="D11" s="143" t="s">
        <v>368</v>
      </c>
      <c r="E11" s="143" t="s">
        <v>369</v>
      </c>
      <c r="F11" s="143" t="s">
        <v>314</v>
      </c>
      <c r="G11" s="167">
        <v>4</v>
      </c>
      <c r="H11" s="126"/>
      <c r="I11" s="126">
        <v>1480</v>
      </c>
      <c r="J11" s="126"/>
      <c r="K11" s="126"/>
      <c r="L11" s="126"/>
      <c r="M11" s="126"/>
      <c r="N11" s="126">
        <v>1480</v>
      </c>
      <c r="O11" s="126">
        <v>1480</v>
      </c>
      <c r="P11" s="126"/>
      <c r="Q11" s="126"/>
      <c r="R11" s="126"/>
      <c r="S11" s="126"/>
    </row>
    <row r="12" ht="21" customHeight="1" spans="1:19">
      <c r="A12" s="141" t="s">
        <v>197</v>
      </c>
      <c r="B12" s="166" t="s">
        <v>70</v>
      </c>
      <c r="C12" s="166" t="s">
        <v>269</v>
      </c>
      <c r="D12" s="143" t="s">
        <v>370</v>
      </c>
      <c r="E12" s="143" t="s">
        <v>371</v>
      </c>
      <c r="F12" s="143" t="s">
        <v>314</v>
      </c>
      <c r="G12" s="167">
        <v>2</v>
      </c>
      <c r="H12" s="126"/>
      <c r="I12" s="126">
        <v>1800</v>
      </c>
      <c r="J12" s="126"/>
      <c r="K12" s="126"/>
      <c r="L12" s="126"/>
      <c r="M12" s="126"/>
      <c r="N12" s="126">
        <v>1800</v>
      </c>
      <c r="O12" s="126">
        <v>1800</v>
      </c>
      <c r="P12" s="126"/>
      <c r="Q12" s="126"/>
      <c r="R12" s="126"/>
      <c r="S12" s="126"/>
    </row>
    <row r="13" ht="21" customHeight="1" spans="1:19">
      <c r="A13" s="141" t="s">
        <v>197</v>
      </c>
      <c r="B13" s="166" t="s">
        <v>70</v>
      </c>
      <c r="C13" s="166" t="s">
        <v>269</v>
      </c>
      <c r="D13" s="143" t="s">
        <v>372</v>
      </c>
      <c r="E13" s="143" t="s">
        <v>373</v>
      </c>
      <c r="F13" s="143" t="s">
        <v>314</v>
      </c>
      <c r="G13" s="167">
        <v>2</v>
      </c>
      <c r="H13" s="126"/>
      <c r="I13" s="126">
        <v>4000</v>
      </c>
      <c r="J13" s="126"/>
      <c r="K13" s="126"/>
      <c r="L13" s="126"/>
      <c r="M13" s="126"/>
      <c r="N13" s="126">
        <v>4000</v>
      </c>
      <c r="O13" s="126">
        <v>4000</v>
      </c>
      <c r="P13" s="126"/>
      <c r="Q13" s="126"/>
      <c r="R13" s="126"/>
      <c r="S13" s="126"/>
    </row>
    <row r="14" ht="21" customHeight="1" spans="1:19">
      <c r="A14" s="141" t="s">
        <v>197</v>
      </c>
      <c r="B14" s="166" t="s">
        <v>70</v>
      </c>
      <c r="C14" s="166" t="s">
        <v>269</v>
      </c>
      <c r="D14" s="143" t="s">
        <v>374</v>
      </c>
      <c r="E14" s="143" t="s">
        <v>375</v>
      </c>
      <c r="F14" s="143" t="s">
        <v>314</v>
      </c>
      <c r="G14" s="167">
        <v>200</v>
      </c>
      <c r="H14" s="126"/>
      <c r="I14" s="126">
        <v>40000</v>
      </c>
      <c r="J14" s="126"/>
      <c r="K14" s="126"/>
      <c r="L14" s="126"/>
      <c r="M14" s="126"/>
      <c r="N14" s="126">
        <v>40000</v>
      </c>
      <c r="O14" s="126">
        <v>40000</v>
      </c>
      <c r="P14" s="126"/>
      <c r="Q14" s="126"/>
      <c r="R14" s="126"/>
      <c r="S14" s="126"/>
    </row>
    <row r="15" ht="21" customHeight="1" spans="1:19">
      <c r="A15" s="141" t="s">
        <v>197</v>
      </c>
      <c r="B15" s="166" t="s">
        <v>70</v>
      </c>
      <c r="C15" s="166" t="s">
        <v>269</v>
      </c>
      <c r="D15" s="143" t="s">
        <v>376</v>
      </c>
      <c r="E15" s="143" t="s">
        <v>377</v>
      </c>
      <c r="F15" s="143" t="s">
        <v>314</v>
      </c>
      <c r="G15" s="167">
        <v>50</v>
      </c>
      <c r="H15" s="126"/>
      <c r="I15" s="126">
        <v>50000</v>
      </c>
      <c r="J15" s="126"/>
      <c r="K15" s="126"/>
      <c r="L15" s="126"/>
      <c r="M15" s="126"/>
      <c r="N15" s="126">
        <v>50000</v>
      </c>
      <c r="O15" s="126">
        <v>50000</v>
      </c>
      <c r="P15" s="126"/>
      <c r="Q15" s="126"/>
      <c r="R15" s="126"/>
      <c r="S15" s="126"/>
    </row>
    <row r="16" ht="21" customHeight="1" spans="1:19">
      <c r="A16" s="141" t="s">
        <v>197</v>
      </c>
      <c r="B16" s="166" t="s">
        <v>70</v>
      </c>
      <c r="C16" s="166" t="s">
        <v>269</v>
      </c>
      <c r="D16" s="143" t="s">
        <v>378</v>
      </c>
      <c r="E16" s="143" t="s">
        <v>379</v>
      </c>
      <c r="F16" s="143" t="s">
        <v>314</v>
      </c>
      <c r="G16" s="167">
        <v>1</v>
      </c>
      <c r="H16" s="126"/>
      <c r="I16" s="126">
        <v>20000</v>
      </c>
      <c r="J16" s="126"/>
      <c r="K16" s="126"/>
      <c r="L16" s="126"/>
      <c r="M16" s="126"/>
      <c r="N16" s="126">
        <v>20000</v>
      </c>
      <c r="O16" s="126">
        <v>20000</v>
      </c>
      <c r="P16" s="126"/>
      <c r="Q16" s="126"/>
      <c r="R16" s="126"/>
      <c r="S16" s="126"/>
    </row>
    <row r="17" ht="21" customHeight="1" spans="1:19">
      <c r="A17" s="141" t="s">
        <v>197</v>
      </c>
      <c r="B17" s="166" t="s">
        <v>70</v>
      </c>
      <c r="C17" s="166" t="s">
        <v>269</v>
      </c>
      <c r="D17" s="143" t="s">
        <v>380</v>
      </c>
      <c r="E17" s="143" t="s">
        <v>380</v>
      </c>
      <c r="F17" s="143" t="s">
        <v>314</v>
      </c>
      <c r="G17" s="167">
        <v>160</v>
      </c>
      <c r="H17" s="126"/>
      <c r="I17" s="126">
        <v>26880</v>
      </c>
      <c r="J17" s="126"/>
      <c r="K17" s="126"/>
      <c r="L17" s="126"/>
      <c r="M17" s="126"/>
      <c r="N17" s="126">
        <v>26880</v>
      </c>
      <c r="O17" s="126">
        <v>26880</v>
      </c>
      <c r="P17" s="126"/>
      <c r="Q17" s="126"/>
      <c r="R17" s="126"/>
      <c r="S17" s="126"/>
    </row>
    <row r="18" ht="21" customHeight="1" spans="1:19">
      <c r="A18" s="141" t="s">
        <v>197</v>
      </c>
      <c r="B18" s="166" t="s">
        <v>70</v>
      </c>
      <c r="C18" s="166" t="s">
        <v>269</v>
      </c>
      <c r="D18" s="143" t="s">
        <v>381</v>
      </c>
      <c r="E18" s="143" t="s">
        <v>382</v>
      </c>
      <c r="F18" s="143" t="s">
        <v>314</v>
      </c>
      <c r="G18" s="167">
        <v>1</v>
      </c>
      <c r="H18" s="126"/>
      <c r="I18" s="126">
        <v>100000</v>
      </c>
      <c r="J18" s="126"/>
      <c r="K18" s="126"/>
      <c r="L18" s="126"/>
      <c r="M18" s="126"/>
      <c r="N18" s="126">
        <v>100000</v>
      </c>
      <c r="O18" s="126">
        <v>100000</v>
      </c>
      <c r="P18" s="126"/>
      <c r="Q18" s="126"/>
      <c r="R18" s="126"/>
      <c r="S18" s="126"/>
    </row>
    <row r="19" ht="21" customHeight="1" spans="1:19">
      <c r="A19" s="141" t="s">
        <v>197</v>
      </c>
      <c r="B19" s="166" t="s">
        <v>70</v>
      </c>
      <c r="C19" s="166" t="s">
        <v>269</v>
      </c>
      <c r="D19" s="143" t="s">
        <v>383</v>
      </c>
      <c r="E19" s="143" t="s">
        <v>384</v>
      </c>
      <c r="F19" s="143" t="s">
        <v>314</v>
      </c>
      <c r="G19" s="167">
        <v>4</v>
      </c>
      <c r="H19" s="126"/>
      <c r="I19" s="126">
        <v>20000</v>
      </c>
      <c r="J19" s="126"/>
      <c r="K19" s="126"/>
      <c r="L19" s="126"/>
      <c r="M19" s="126"/>
      <c r="N19" s="126">
        <v>20000</v>
      </c>
      <c r="O19" s="126">
        <v>20000</v>
      </c>
      <c r="P19" s="126"/>
      <c r="Q19" s="126"/>
      <c r="R19" s="126"/>
      <c r="S19" s="126"/>
    </row>
    <row r="20" ht="21" customHeight="1" spans="1:19">
      <c r="A20" s="141" t="s">
        <v>197</v>
      </c>
      <c r="B20" s="166" t="s">
        <v>70</v>
      </c>
      <c r="C20" s="166" t="s">
        <v>269</v>
      </c>
      <c r="D20" s="143" t="s">
        <v>385</v>
      </c>
      <c r="E20" s="143" t="s">
        <v>386</v>
      </c>
      <c r="F20" s="143" t="s">
        <v>314</v>
      </c>
      <c r="G20" s="167">
        <v>1</v>
      </c>
      <c r="H20" s="126">
        <v>10000</v>
      </c>
      <c r="I20" s="126">
        <v>10000</v>
      </c>
      <c r="J20" s="126"/>
      <c r="K20" s="126"/>
      <c r="L20" s="126"/>
      <c r="M20" s="126"/>
      <c r="N20" s="126">
        <v>10000</v>
      </c>
      <c r="O20" s="126">
        <v>10000</v>
      </c>
      <c r="P20" s="126"/>
      <c r="Q20" s="126"/>
      <c r="R20" s="126"/>
      <c r="S20" s="126"/>
    </row>
    <row r="21" ht="21" customHeight="1" spans="1:19">
      <c r="A21" s="141" t="s">
        <v>197</v>
      </c>
      <c r="B21" s="166" t="s">
        <v>70</v>
      </c>
      <c r="C21" s="166" t="s">
        <v>269</v>
      </c>
      <c r="D21" s="143" t="s">
        <v>387</v>
      </c>
      <c r="E21" s="143" t="s">
        <v>386</v>
      </c>
      <c r="F21" s="143" t="s">
        <v>314</v>
      </c>
      <c r="G21" s="167">
        <v>1</v>
      </c>
      <c r="H21" s="126">
        <v>50000</v>
      </c>
      <c r="I21" s="126">
        <v>50000</v>
      </c>
      <c r="J21" s="126"/>
      <c r="K21" s="126"/>
      <c r="L21" s="126"/>
      <c r="M21" s="126"/>
      <c r="N21" s="126">
        <v>50000</v>
      </c>
      <c r="O21" s="126">
        <v>50000</v>
      </c>
      <c r="P21" s="126"/>
      <c r="Q21" s="126"/>
      <c r="R21" s="126"/>
      <c r="S21" s="126"/>
    </row>
    <row r="22" ht="21" customHeight="1" spans="1:19">
      <c r="A22" s="141" t="s">
        <v>197</v>
      </c>
      <c r="B22" s="166" t="s">
        <v>70</v>
      </c>
      <c r="C22" s="166" t="s">
        <v>269</v>
      </c>
      <c r="D22" s="143" t="s">
        <v>388</v>
      </c>
      <c r="E22" s="143" t="s">
        <v>388</v>
      </c>
      <c r="F22" s="143" t="s">
        <v>314</v>
      </c>
      <c r="G22" s="167">
        <v>1</v>
      </c>
      <c r="H22" s="126"/>
      <c r="I22" s="126">
        <v>5000</v>
      </c>
      <c r="J22" s="126"/>
      <c r="K22" s="126"/>
      <c r="L22" s="126"/>
      <c r="M22" s="126"/>
      <c r="N22" s="126">
        <v>5000</v>
      </c>
      <c r="O22" s="126">
        <v>5000</v>
      </c>
      <c r="P22" s="126"/>
      <c r="Q22" s="126"/>
      <c r="R22" s="126"/>
      <c r="S22" s="126"/>
    </row>
    <row r="23" ht="21" customHeight="1" spans="1:19">
      <c r="A23" s="141" t="s">
        <v>197</v>
      </c>
      <c r="B23" s="166" t="s">
        <v>70</v>
      </c>
      <c r="C23" s="166" t="s">
        <v>269</v>
      </c>
      <c r="D23" s="143" t="s">
        <v>389</v>
      </c>
      <c r="E23" s="143" t="s">
        <v>390</v>
      </c>
      <c r="F23" s="143" t="s">
        <v>314</v>
      </c>
      <c r="G23" s="167">
        <v>1</v>
      </c>
      <c r="H23" s="126"/>
      <c r="I23" s="126">
        <v>500000</v>
      </c>
      <c r="J23" s="126"/>
      <c r="K23" s="126"/>
      <c r="L23" s="126"/>
      <c r="M23" s="126"/>
      <c r="N23" s="126">
        <v>500000</v>
      </c>
      <c r="O23" s="126">
        <v>500000</v>
      </c>
      <c r="P23" s="126"/>
      <c r="Q23" s="126"/>
      <c r="R23" s="126"/>
      <c r="S23" s="126"/>
    </row>
    <row r="24" ht="21" customHeight="1" spans="1:19">
      <c r="A24" s="141" t="s">
        <v>197</v>
      </c>
      <c r="B24" s="166" t="s">
        <v>70</v>
      </c>
      <c r="C24" s="166" t="s">
        <v>269</v>
      </c>
      <c r="D24" s="143" t="s">
        <v>391</v>
      </c>
      <c r="E24" s="143" t="s">
        <v>390</v>
      </c>
      <c r="F24" s="143" t="s">
        <v>314</v>
      </c>
      <c r="G24" s="167">
        <v>1</v>
      </c>
      <c r="H24" s="126"/>
      <c r="I24" s="126">
        <v>4000</v>
      </c>
      <c r="J24" s="126"/>
      <c r="K24" s="126"/>
      <c r="L24" s="126"/>
      <c r="M24" s="126"/>
      <c r="N24" s="126">
        <v>4000</v>
      </c>
      <c r="O24" s="126">
        <v>4000</v>
      </c>
      <c r="P24" s="126"/>
      <c r="Q24" s="126"/>
      <c r="R24" s="126"/>
      <c r="S24" s="126"/>
    </row>
    <row r="25" ht="21" customHeight="1" spans="1:19">
      <c r="A25" s="141" t="s">
        <v>197</v>
      </c>
      <c r="B25" s="166" t="s">
        <v>70</v>
      </c>
      <c r="C25" s="166" t="s">
        <v>269</v>
      </c>
      <c r="D25" s="143" t="s">
        <v>392</v>
      </c>
      <c r="E25" s="143" t="s">
        <v>390</v>
      </c>
      <c r="F25" s="143" t="s">
        <v>314</v>
      </c>
      <c r="G25" s="167">
        <v>1</v>
      </c>
      <c r="H25" s="126"/>
      <c r="I25" s="126">
        <v>50000</v>
      </c>
      <c r="J25" s="126"/>
      <c r="K25" s="126"/>
      <c r="L25" s="126"/>
      <c r="M25" s="126"/>
      <c r="N25" s="126">
        <v>50000</v>
      </c>
      <c r="O25" s="126">
        <v>50000</v>
      </c>
      <c r="P25" s="126"/>
      <c r="Q25" s="126"/>
      <c r="R25" s="126"/>
      <c r="S25" s="126"/>
    </row>
    <row r="26" ht="21" customHeight="1" spans="1:19">
      <c r="A26" s="141" t="s">
        <v>197</v>
      </c>
      <c r="B26" s="166" t="s">
        <v>70</v>
      </c>
      <c r="C26" s="166" t="s">
        <v>269</v>
      </c>
      <c r="D26" s="143" t="s">
        <v>393</v>
      </c>
      <c r="E26" s="143" t="s">
        <v>390</v>
      </c>
      <c r="F26" s="143" t="s">
        <v>314</v>
      </c>
      <c r="G26" s="167">
        <v>1</v>
      </c>
      <c r="H26" s="126"/>
      <c r="I26" s="126">
        <v>60000</v>
      </c>
      <c r="J26" s="126"/>
      <c r="K26" s="126"/>
      <c r="L26" s="126"/>
      <c r="M26" s="126"/>
      <c r="N26" s="126">
        <v>60000</v>
      </c>
      <c r="O26" s="126">
        <v>60000</v>
      </c>
      <c r="P26" s="126"/>
      <c r="Q26" s="126"/>
      <c r="R26" s="126"/>
      <c r="S26" s="126"/>
    </row>
    <row r="27" ht="21" customHeight="1" spans="1:19">
      <c r="A27" s="141" t="s">
        <v>197</v>
      </c>
      <c r="B27" s="166" t="s">
        <v>70</v>
      </c>
      <c r="C27" s="166" t="s">
        <v>269</v>
      </c>
      <c r="D27" s="143" t="s">
        <v>394</v>
      </c>
      <c r="E27" s="143" t="s">
        <v>395</v>
      </c>
      <c r="F27" s="143" t="s">
        <v>314</v>
      </c>
      <c r="G27" s="167">
        <v>1</v>
      </c>
      <c r="H27" s="126"/>
      <c r="I27" s="126">
        <v>160000</v>
      </c>
      <c r="J27" s="126"/>
      <c r="K27" s="126"/>
      <c r="L27" s="126"/>
      <c r="M27" s="126"/>
      <c r="N27" s="126">
        <v>160000</v>
      </c>
      <c r="O27" s="126">
        <v>160000</v>
      </c>
      <c r="P27" s="126"/>
      <c r="Q27" s="126"/>
      <c r="R27" s="126"/>
      <c r="S27" s="126"/>
    </row>
    <row r="28" ht="21" customHeight="1" spans="1:19">
      <c r="A28" s="141" t="s">
        <v>197</v>
      </c>
      <c r="B28" s="166" t="s">
        <v>70</v>
      </c>
      <c r="C28" s="166" t="s">
        <v>269</v>
      </c>
      <c r="D28" s="143" t="s">
        <v>396</v>
      </c>
      <c r="E28" s="143" t="s">
        <v>395</v>
      </c>
      <c r="F28" s="143" t="s">
        <v>314</v>
      </c>
      <c r="G28" s="167">
        <v>1</v>
      </c>
      <c r="H28" s="126"/>
      <c r="I28" s="126">
        <v>3500</v>
      </c>
      <c r="J28" s="126"/>
      <c r="K28" s="126"/>
      <c r="L28" s="126"/>
      <c r="M28" s="126"/>
      <c r="N28" s="126">
        <v>3500</v>
      </c>
      <c r="O28" s="126">
        <v>3500</v>
      </c>
      <c r="P28" s="126"/>
      <c r="Q28" s="126"/>
      <c r="R28" s="126"/>
      <c r="S28" s="126"/>
    </row>
    <row r="29" ht="21" customHeight="1" spans="1:19">
      <c r="A29" s="141" t="s">
        <v>197</v>
      </c>
      <c r="B29" s="166" t="s">
        <v>70</v>
      </c>
      <c r="C29" s="166" t="s">
        <v>269</v>
      </c>
      <c r="D29" s="143" t="s">
        <v>397</v>
      </c>
      <c r="E29" s="143" t="s">
        <v>395</v>
      </c>
      <c r="F29" s="143" t="s">
        <v>314</v>
      </c>
      <c r="G29" s="167">
        <v>1</v>
      </c>
      <c r="H29" s="126"/>
      <c r="I29" s="126">
        <v>1200</v>
      </c>
      <c r="J29" s="126"/>
      <c r="K29" s="126"/>
      <c r="L29" s="126"/>
      <c r="M29" s="126"/>
      <c r="N29" s="126">
        <v>1200</v>
      </c>
      <c r="O29" s="126">
        <v>1200</v>
      </c>
      <c r="P29" s="126"/>
      <c r="Q29" s="126"/>
      <c r="R29" s="126"/>
      <c r="S29" s="126"/>
    </row>
    <row r="30" ht="21" customHeight="1" spans="1:19">
      <c r="A30" s="141" t="s">
        <v>197</v>
      </c>
      <c r="B30" s="166" t="s">
        <v>70</v>
      </c>
      <c r="C30" s="166" t="s">
        <v>269</v>
      </c>
      <c r="D30" s="143" t="s">
        <v>398</v>
      </c>
      <c r="E30" s="143" t="s">
        <v>395</v>
      </c>
      <c r="F30" s="143" t="s">
        <v>314</v>
      </c>
      <c r="G30" s="167">
        <v>1</v>
      </c>
      <c r="H30" s="126"/>
      <c r="I30" s="126">
        <v>8000</v>
      </c>
      <c r="J30" s="126"/>
      <c r="K30" s="126"/>
      <c r="L30" s="126"/>
      <c r="M30" s="126"/>
      <c r="N30" s="126">
        <v>8000</v>
      </c>
      <c r="O30" s="126">
        <v>8000</v>
      </c>
      <c r="P30" s="126"/>
      <c r="Q30" s="126"/>
      <c r="R30" s="126"/>
      <c r="S30" s="126"/>
    </row>
    <row r="31" ht="21" customHeight="1" spans="1:19">
      <c r="A31" s="141" t="s">
        <v>197</v>
      </c>
      <c r="B31" s="166" t="s">
        <v>70</v>
      </c>
      <c r="C31" s="166" t="s">
        <v>269</v>
      </c>
      <c r="D31" s="143" t="s">
        <v>399</v>
      </c>
      <c r="E31" s="143" t="s">
        <v>395</v>
      </c>
      <c r="F31" s="143" t="s">
        <v>314</v>
      </c>
      <c r="G31" s="167">
        <v>1</v>
      </c>
      <c r="H31" s="126"/>
      <c r="I31" s="126">
        <v>26000</v>
      </c>
      <c r="J31" s="126"/>
      <c r="K31" s="126"/>
      <c r="L31" s="126"/>
      <c r="M31" s="126"/>
      <c r="N31" s="126">
        <v>26000</v>
      </c>
      <c r="O31" s="126">
        <v>26000</v>
      </c>
      <c r="P31" s="126"/>
      <c r="Q31" s="126"/>
      <c r="R31" s="126"/>
      <c r="S31" s="126"/>
    </row>
    <row r="32" ht="21" customHeight="1" spans="1:19">
      <c r="A32" s="141" t="s">
        <v>197</v>
      </c>
      <c r="B32" s="166" t="s">
        <v>70</v>
      </c>
      <c r="C32" s="166" t="s">
        <v>269</v>
      </c>
      <c r="D32" s="143" t="s">
        <v>400</v>
      </c>
      <c r="E32" s="143" t="s">
        <v>395</v>
      </c>
      <c r="F32" s="143" t="s">
        <v>314</v>
      </c>
      <c r="G32" s="167">
        <v>1</v>
      </c>
      <c r="H32" s="126"/>
      <c r="I32" s="126">
        <v>3300</v>
      </c>
      <c r="J32" s="126"/>
      <c r="K32" s="126"/>
      <c r="L32" s="126"/>
      <c r="M32" s="126"/>
      <c r="N32" s="126">
        <v>3300</v>
      </c>
      <c r="O32" s="126">
        <v>3300</v>
      </c>
      <c r="P32" s="126"/>
      <c r="Q32" s="126"/>
      <c r="R32" s="126"/>
      <c r="S32" s="126"/>
    </row>
    <row r="33" ht="21" customHeight="1" spans="1:19">
      <c r="A33" s="141" t="s">
        <v>197</v>
      </c>
      <c r="B33" s="166" t="s">
        <v>70</v>
      </c>
      <c r="C33" s="166" t="s">
        <v>269</v>
      </c>
      <c r="D33" s="143" t="s">
        <v>401</v>
      </c>
      <c r="E33" s="143" t="s">
        <v>395</v>
      </c>
      <c r="F33" s="143" t="s">
        <v>314</v>
      </c>
      <c r="G33" s="167">
        <v>1</v>
      </c>
      <c r="H33" s="126"/>
      <c r="I33" s="126">
        <v>50000</v>
      </c>
      <c r="J33" s="126"/>
      <c r="K33" s="126"/>
      <c r="L33" s="126"/>
      <c r="M33" s="126"/>
      <c r="N33" s="126">
        <v>50000</v>
      </c>
      <c r="O33" s="126">
        <v>50000</v>
      </c>
      <c r="P33" s="126"/>
      <c r="Q33" s="126"/>
      <c r="R33" s="126"/>
      <c r="S33" s="126"/>
    </row>
    <row r="34" ht="21" customHeight="1" spans="1:19">
      <c r="A34" s="141" t="s">
        <v>197</v>
      </c>
      <c r="B34" s="166" t="s">
        <v>70</v>
      </c>
      <c r="C34" s="166" t="s">
        <v>269</v>
      </c>
      <c r="D34" s="143" t="s">
        <v>402</v>
      </c>
      <c r="E34" s="143" t="s">
        <v>403</v>
      </c>
      <c r="F34" s="143" t="s">
        <v>314</v>
      </c>
      <c r="G34" s="167">
        <v>1</v>
      </c>
      <c r="H34" s="126"/>
      <c r="I34" s="126">
        <v>2600</v>
      </c>
      <c r="J34" s="126"/>
      <c r="K34" s="126"/>
      <c r="L34" s="126"/>
      <c r="M34" s="126"/>
      <c r="N34" s="126">
        <v>2600</v>
      </c>
      <c r="O34" s="126">
        <v>2600</v>
      </c>
      <c r="P34" s="126"/>
      <c r="Q34" s="126"/>
      <c r="R34" s="126"/>
      <c r="S34" s="126"/>
    </row>
    <row r="35" ht="21" customHeight="1" spans="1:19">
      <c r="A35" s="141" t="s">
        <v>197</v>
      </c>
      <c r="B35" s="166" t="s">
        <v>70</v>
      </c>
      <c r="C35" s="166" t="s">
        <v>269</v>
      </c>
      <c r="D35" s="143" t="s">
        <v>404</v>
      </c>
      <c r="E35" s="143" t="s">
        <v>405</v>
      </c>
      <c r="F35" s="143" t="s">
        <v>314</v>
      </c>
      <c r="G35" s="167">
        <v>1</v>
      </c>
      <c r="H35" s="126">
        <v>2000</v>
      </c>
      <c r="I35" s="126">
        <v>2000</v>
      </c>
      <c r="J35" s="126"/>
      <c r="K35" s="126"/>
      <c r="L35" s="126"/>
      <c r="M35" s="126"/>
      <c r="N35" s="126">
        <v>2000</v>
      </c>
      <c r="O35" s="126">
        <v>2000</v>
      </c>
      <c r="P35" s="126"/>
      <c r="Q35" s="126"/>
      <c r="R35" s="126"/>
      <c r="S35" s="126"/>
    </row>
    <row r="36" ht="21" customHeight="1" spans="1:19">
      <c r="A36" s="141" t="s">
        <v>197</v>
      </c>
      <c r="B36" s="166" t="s">
        <v>70</v>
      </c>
      <c r="C36" s="166" t="s">
        <v>269</v>
      </c>
      <c r="D36" s="143" t="s">
        <v>406</v>
      </c>
      <c r="E36" s="143" t="s">
        <v>405</v>
      </c>
      <c r="F36" s="143" t="s">
        <v>314</v>
      </c>
      <c r="G36" s="167">
        <v>1</v>
      </c>
      <c r="H36" s="126">
        <v>2000</v>
      </c>
      <c r="I36" s="126">
        <v>2000</v>
      </c>
      <c r="J36" s="126"/>
      <c r="K36" s="126"/>
      <c r="L36" s="126"/>
      <c r="M36" s="126"/>
      <c r="N36" s="126">
        <v>2000</v>
      </c>
      <c r="O36" s="126">
        <v>2000</v>
      </c>
      <c r="P36" s="126"/>
      <c r="Q36" s="126"/>
      <c r="R36" s="126"/>
      <c r="S36" s="126"/>
    </row>
    <row r="37" ht="21" customHeight="1" spans="1:19">
      <c r="A37" s="141" t="s">
        <v>197</v>
      </c>
      <c r="B37" s="166" t="s">
        <v>70</v>
      </c>
      <c r="C37" s="166" t="s">
        <v>269</v>
      </c>
      <c r="D37" s="143" t="s">
        <v>407</v>
      </c>
      <c r="E37" s="143" t="s">
        <v>405</v>
      </c>
      <c r="F37" s="143" t="s">
        <v>314</v>
      </c>
      <c r="G37" s="167">
        <v>1</v>
      </c>
      <c r="H37" s="126">
        <v>2000</v>
      </c>
      <c r="I37" s="126">
        <v>2000</v>
      </c>
      <c r="J37" s="126"/>
      <c r="K37" s="126"/>
      <c r="L37" s="126"/>
      <c r="M37" s="126"/>
      <c r="N37" s="126">
        <v>2000</v>
      </c>
      <c r="O37" s="126">
        <v>2000</v>
      </c>
      <c r="P37" s="126"/>
      <c r="Q37" s="126"/>
      <c r="R37" s="126"/>
      <c r="S37" s="126"/>
    </row>
    <row r="38" ht="21" customHeight="1" spans="1:19">
      <c r="A38" s="141" t="s">
        <v>197</v>
      </c>
      <c r="B38" s="166" t="s">
        <v>70</v>
      </c>
      <c r="C38" s="166" t="s">
        <v>269</v>
      </c>
      <c r="D38" s="143" t="s">
        <v>408</v>
      </c>
      <c r="E38" s="143" t="s">
        <v>405</v>
      </c>
      <c r="F38" s="143" t="s">
        <v>314</v>
      </c>
      <c r="G38" s="167">
        <v>2</v>
      </c>
      <c r="H38" s="126"/>
      <c r="I38" s="126">
        <v>7200</v>
      </c>
      <c r="J38" s="126"/>
      <c r="K38" s="126"/>
      <c r="L38" s="126"/>
      <c r="M38" s="126"/>
      <c r="N38" s="126">
        <v>7200</v>
      </c>
      <c r="O38" s="126">
        <v>7200</v>
      </c>
      <c r="P38" s="126"/>
      <c r="Q38" s="126"/>
      <c r="R38" s="126"/>
      <c r="S38" s="126"/>
    </row>
    <row r="39" ht="21" customHeight="1" spans="1:19">
      <c r="A39" s="141" t="s">
        <v>197</v>
      </c>
      <c r="B39" s="166" t="s">
        <v>70</v>
      </c>
      <c r="C39" s="166" t="s">
        <v>269</v>
      </c>
      <c r="D39" s="143" t="s">
        <v>409</v>
      </c>
      <c r="E39" s="143" t="s">
        <v>405</v>
      </c>
      <c r="F39" s="143" t="s">
        <v>314</v>
      </c>
      <c r="G39" s="167">
        <v>1</v>
      </c>
      <c r="H39" s="126">
        <v>4000</v>
      </c>
      <c r="I39" s="126">
        <v>4000</v>
      </c>
      <c r="J39" s="126"/>
      <c r="K39" s="126"/>
      <c r="L39" s="126"/>
      <c r="M39" s="126"/>
      <c r="N39" s="126">
        <v>4000</v>
      </c>
      <c r="O39" s="126">
        <v>4000</v>
      </c>
      <c r="P39" s="126"/>
      <c r="Q39" s="126"/>
      <c r="R39" s="126"/>
      <c r="S39" s="126"/>
    </row>
    <row r="40" ht="21" customHeight="1" spans="1:19">
      <c r="A40" s="141" t="s">
        <v>197</v>
      </c>
      <c r="B40" s="166" t="s">
        <v>70</v>
      </c>
      <c r="C40" s="166" t="s">
        <v>269</v>
      </c>
      <c r="D40" s="143" t="s">
        <v>410</v>
      </c>
      <c r="E40" s="143" t="s">
        <v>405</v>
      </c>
      <c r="F40" s="143" t="s">
        <v>314</v>
      </c>
      <c r="G40" s="167">
        <v>1</v>
      </c>
      <c r="H40" s="126">
        <v>60000</v>
      </c>
      <c r="I40" s="126">
        <v>60000</v>
      </c>
      <c r="J40" s="126"/>
      <c r="K40" s="126"/>
      <c r="L40" s="126"/>
      <c r="M40" s="126"/>
      <c r="N40" s="126">
        <v>60000</v>
      </c>
      <c r="O40" s="126">
        <v>60000</v>
      </c>
      <c r="P40" s="126"/>
      <c r="Q40" s="126"/>
      <c r="R40" s="126"/>
      <c r="S40" s="126"/>
    </row>
    <row r="41" ht="21" customHeight="1" spans="1:19">
      <c r="A41" s="141" t="s">
        <v>197</v>
      </c>
      <c r="B41" s="166" t="s">
        <v>70</v>
      </c>
      <c r="C41" s="166" t="s">
        <v>269</v>
      </c>
      <c r="D41" s="143" t="s">
        <v>411</v>
      </c>
      <c r="E41" s="143" t="s">
        <v>405</v>
      </c>
      <c r="F41" s="143" t="s">
        <v>314</v>
      </c>
      <c r="G41" s="167">
        <v>18</v>
      </c>
      <c r="H41" s="126">
        <v>18000</v>
      </c>
      <c r="I41" s="126">
        <v>18000</v>
      </c>
      <c r="J41" s="126"/>
      <c r="K41" s="126"/>
      <c r="L41" s="126"/>
      <c r="M41" s="126"/>
      <c r="N41" s="126">
        <v>18000</v>
      </c>
      <c r="O41" s="126">
        <v>18000</v>
      </c>
      <c r="P41" s="126"/>
      <c r="Q41" s="126"/>
      <c r="R41" s="126"/>
      <c r="S41" s="126"/>
    </row>
    <row r="42" ht="21" customHeight="1" spans="1:19">
      <c r="A42" s="141" t="s">
        <v>197</v>
      </c>
      <c r="B42" s="166" t="s">
        <v>70</v>
      </c>
      <c r="C42" s="166" t="s">
        <v>269</v>
      </c>
      <c r="D42" s="143" t="s">
        <v>412</v>
      </c>
      <c r="E42" s="143" t="s">
        <v>405</v>
      </c>
      <c r="F42" s="143" t="s">
        <v>314</v>
      </c>
      <c r="G42" s="167">
        <v>2</v>
      </c>
      <c r="H42" s="126">
        <v>3000</v>
      </c>
      <c r="I42" s="126">
        <v>3000</v>
      </c>
      <c r="J42" s="126"/>
      <c r="K42" s="126"/>
      <c r="L42" s="126"/>
      <c r="M42" s="126"/>
      <c r="N42" s="126">
        <v>3000</v>
      </c>
      <c r="O42" s="126">
        <v>3000</v>
      </c>
      <c r="P42" s="126"/>
      <c r="Q42" s="126"/>
      <c r="R42" s="126"/>
      <c r="S42" s="126"/>
    </row>
    <row r="43" ht="21" customHeight="1" spans="1:19">
      <c r="A43" s="141" t="s">
        <v>197</v>
      </c>
      <c r="B43" s="166" t="s">
        <v>70</v>
      </c>
      <c r="C43" s="166" t="s">
        <v>269</v>
      </c>
      <c r="D43" s="143" t="s">
        <v>413</v>
      </c>
      <c r="E43" s="143" t="s">
        <v>405</v>
      </c>
      <c r="F43" s="143" t="s">
        <v>314</v>
      </c>
      <c r="G43" s="167">
        <v>1</v>
      </c>
      <c r="H43" s="126">
        <v>60000</v>
      </c>
      <c r="I43" s="126">
        <v>60000</v>
      </c>
      <c r="J43" s="126"/>
      <c r="K43" s="126"/>
      <c r="L43" s="126"/>
      <c r="M43" s="126"/>
      <c r="N43" s="126">
        <v>60000</v>
      </c>
      <c r="O43" s="126">
        <v>60000</v>
      </c>
      <c r="P43" s="126"/>
      <c r="Q43" s="126"/>
      <c r="R43" s="126"/>
      <c r="S43" s="126"/>
    </row>
    <row r="44" ht="21" customHeight="1" spans="1:19">
      <c r="A44" s="141" t="s">
        <v>197</v>
      </c>
      <c r="B44" s="166" t="s">
        <v>70</v>
      </c>
      <c r="C44" s="166" t="s">
        <v>269</v>
      </c>
      <c r="D44" s="143" t="s">
        <v>414</v>
      </c>
      <c r="E44" s="143" t="s">
        <v>415</v>
      </c>
      <c r="F44" s="143" t="s">
        <v>314</v>
      </c>
      <c r="G44" s="167">
        <v>2</v>
      </c>
      <c r="H44" s="126"/>
      <c r="I44" s="126">
        <v>1920</v>
      </c>
      <c r="J44" s="126"/>
      <c r="K44" s="126"/>
      <c r="L44" s="126"/>
      <c r="M44" s="126"/>
      <c r="N44" s="126">
        <v>1920</v>
      </c>
      <c r="O44" s="126">
        <v>1920</v>
      </c>
      <c r="P44" s="126"/>
      <c r="Q44" s="126"/>
      <c r="R44" s="126"/>
      <c r="S44" s="126"/>
    </row>
    <row r="45" ht="21" customHeight="1" spans="1:19">
      <c r="A45" s="141" t="s">
        <v>197</v>
      </c>
      <c r="B45" s="166" t="s">
        <v>70</v>
      </c>
      <c r="C45" s="166" t="s">
        <v>269</v>
      </c>
      <c r="D45" s="143" t="s">
        <v>416</v>
      </c>
      <c r="E45" s="143" t="s">
        <v>417</v>
      </c>
      <c r="F45" s="143" t="s">
        <v>314</v>
      </c>
      <c r="G45" s="167">
        <v>1</v>
      </c>
      <c r="H45" s="126"/>
      <c r="I45" s="126">
        <v>128500</v>
      </c>
      <c r="J45" s="126"/>
      <c r="K45" s="126"/>
      <c r="L45" s="126"/>
      <c r="M45" s="126"/>
      <c r="N45" s="126">
        <v>128500</v>
      </c>
      <c r="O45" s="126">
        <v>128500</v>
      </c>
      <c r="P45" s="126"/>
      <c r="Q45" s="126"/>
      <c r="R45" s="126"/>
      <c r="S45" s="126"/>
    </row>
    <row r="46" ht="21" customHeight="1" spans="1:19">
      <c r="A46" s="141" t="s">
        <v>197</v>
      </c>
      <c r="B46" s="166" t="s">
        <v>70</v>
      </c>
      <c r="C46" s="166" t="s">
        <v>269</v>
      </c>
      <c r="D46" s="143" t="s">
        <v>418</v>
      </c>
      <c r="E46" s="143" t="s">
        <v>419</v>
      </c>
      <c r="F46" s="143" t="s">
        <v>314</v>
      </c>
      <c r="G46" s="167">
        <v>13</v>
      </c>
      <c r="H46" s="126"/>
      <c r="I46" s="126">
        <v>65000</v>
      </c>
      <c r="J46" s="126"/>
      <c r="K46" s="126"/>
      <c r="L46" s="126"/>
      <c r="M46" s="126"/>
      <c r="N46" s="126">
        <v>65000</v>
      </c>
      <c r="O46" s="126">
        <v>65000</v>
      </c>
      <c r="P46" s="126"/>
      <c r="Q46" s="126"/>
      <c r="R46" s="126"/>
      <c r="S46" s="126"/>
    </row>
    <row r="47" ht="21" customHeight="1" spans="1:19">
      <c r="A47" s="141" t="s">
        <v>197</v>
      </c>
      <c r="B47" s="166" t="s">
        <v>70</v>
      </c>
      <c r="C47" s="166" t="s">
        <v>269</v>
      </c>
      <c r="D47" s="143" t="s">
        <v>420</v>
      </c>
      <c r="E47" s="143" t="s">
        <v>419</v>
      </c>
      <c r="F47" s="143" t="s">
        <v>314</v>
      </c>
      <c r="G47" s="167">
        <v>2</v>
      </c>
      <c r="H47" s="126"/>
      <c r="I47" s="126">
        <v>5000</v>
      </c>
      <c r="J47" s="126"/>
      <c r="K47" s="126"/>
      <c r="L47" s="126"/>
      <c r="M47" s="126"/>
      <c r="N47" s="126">
        <v>5000</v>
      </c>
      <c r="O47" s="126">
        <v>5000</v>
      </c>
      <c r="P47" s="126"/>
      <c r="Q47" s="126"/>
      <c r="R47" s="126"/>
      <c r="S47" s="126"/>
    </row>
    <row r="48" ht="21" customHeight="1" spans="1:19">
      <c r="A48" s="141" t="s">
        <v>197</v>
      </c>
      <c r="B48" s="166" t="s">
        <v>70</v>
      </c>
      <c r="C48" s="166" t="s">
        <v>269</v>
      </c>
      <c r="D48" s="143" t="s">
        <v>421</v>
      </c>
      <c r="E48" s="143" t="s">
        <v>422</v>
      </c>
      <c r="F48" s="143" t="s">
        <v>314</v>
      </c>
      <c r="G48" s="167">
        <v>1</v>
      </c>
      <c r="H48" s="126">
        <v>100000</v>
      </c>
      <c r="I48" s="126">
        <v>100000</v>
      </c>
      <c r="J48" s="126"/>
      <c r="K48" s="126"/>
      <c r="L48" s="126"/>
      <c r="M48" s="126"/>
      <c r="N48" s="126">
        <v>100000</v>
      </c>
      <c r="O48" s="126">
        <v>100000</v>
      </c>
      <c r="P48" s="126"/>
      <c r="Q48" s="126"/>
      <c r="R48" s="126"/>
      <c r="S48" s="126"/>
    </row>
    <row r="49" ht="21" customHeight="1" spans="1:19">
      <c r="A49" s="141" t="s">
        <v>197</v>
      </c>
      <c r="B49" s="166" t="s">
        <v>70</v>
      </c>
      <c r="C49" s="166" t="s">
        <v>269</v>
      </c>
      <c r="D49" s="143" t="s">
        <v>423</v>
      </c>
      <c r="E49" s="143" t="s">
        <v>422</v>
      </c>
      <c r="F49" s="143" t="s">
        <v>314</v>
      </c>
      <c r="G49" s="167">
        <v>2</v>
      </c>
      <c r="H49" s="126"/>
      <c r="I49" s="126">
        <v>170000</v>
      </c>
      <c r="J49" s="126"/>
      <c r="K49" s="126"/>
      <c r="L49" s="126"/>
      <c r="M49" s="126"/>
      <c r="N49" s="126">
        <v>170000</v>
      </c>
      <c r="O49" s="126">
        <v>170000</v>
      </c>
      <c r="P49" s="126"/>
      <c r="Q49" s="126"/>
      <c r="R49" s="126"/>
      <c r="S49" s="126"/>
    </row>
    <row r="50" ht="21" customHeight="1" spans="1:19">
      <c r="A50" s="141" t="s">
        <v>197</v>
      </c>
      <c r="B50" s="166" t="s">
        <v>70</v>
      </c>
      <c r="C50" s="166" t="s">
        <v>269</v>
      </c>
      <c r="D50" s="143" t="s">
        <v>424</v>
      </c>
      <c r="E50" s="143" t="s">
        <v>422</v>
      </c>
      <c r="F50" s="143" t="s">
        <v>314</v>
      </c>
      <c r="G50" s="167">
        <v>1</v>
      </c>
      <c r="H50" s="126"/>
      <c r="I50" s="126">
        <v>78000</v>
      </c>
      <c r="J50" s="126"/>
      <c r="K50" s="126"/>
      <c r="L50" s="126"/>
      <c r="M50" s="126"/>
      <c r="N50" s="126">
        <v>78000</v>
      </c>
      <c r="O50" s="126">
        <v>78000</v>
      </c>
      <c r="P50" s="126"/>
      <c r="Q50" s="126"/>
      <c r="R50" s="126"/>
      <c r="S50" s="126"/>
    </row>
    <row r="51" ht="21" customHeight="1" spans="1:19">
      <c r="A51" s="141" t="s">
        <v>197</v>
      </c>
      <c r="B51" s="166" t="s">
        <v>70</v>
      </c>
      <c r="C51" s="166" t="s">
        <v>269</v>
      </c>
      <c r="D51" s="143" t="s">
        <v>425</v>
      </c>
      <c r="E51" s="143" t="s">
        <v>422</v>
      </c>
      <c r="F51" s="143" t="s">
        <v>314</v>
      </c>
      <c r="G51" s="167">
        <v>1</v>
      </c>
      <c r="H51" s="126"/>
      <c r="I51" s="126">
        <v>198000</v>
      </c>
      <c r="J51" s="126"/>
      <c r="K51" s="126"/>
      <c r="L51" s="126"/>
      <c r="M51" s="126"/>
      <c r="N51" s="126">
        <v>198000</v>
      </c>
      <c r="O51" s="126">
        <v>198000</v>
      </c>
      <c r="P51" s="126"/>
      <c r="Q51" s="126"/>
      <c r="R51" s="126"/>
      <c r="S51" s="126"/>
    </row>
    <row r="52" ht="21" customHeight="1" spans="1:19">
      <c r="A52" s="141" t="s">
        <v>197</v>
      </c>
      <c r="B52" s="166" t="s">
        <v>70</v>
      </c>
      <c r="C52" s="166" t="s">
        <v>269</v>
      </c>
      <c r="D52" s="143" t="s">
        <v>426</v>
      </c>
      <c r="E52" s="143" t="s">
        <v>422</v>
      </c>
      <c r="F52" s="143" t="s">
        <v>314</v>
      </c>
      <c r="G52" s="167">
        <v>1</v>
      </c>
      <c r="H52" s="126"/>
      <c r="I52" s="126">
        <v>39000</v>
      </c>
      <c r="J52" s="126"/>
      <c r="K52" s="126"/>
      <c r="L52" s="126"/>
      <c r="M52" s="126"/>
      <c r="N52" s="126">
        <v>39000</v>
      </c>
      <c r="O52" s="126">
        <v>39000</v>
      </c>
      <c r="P52" s="126"/>
      <c r="Q52" s="126"/>
      <c r="R52" s="126"/>
      <c r="S52" s="126"/>
    </row>
    <row r="53" ht="21" customHeight="1" spans="1:19">
      <c r="A53" s="141" t="s">
        <v>197</v>
      </c>
      <c r="B53" s="166" t="s">
        <v>70</v>
      </c>
      <c r="C53" s="166" t="s">
        <v>269</v>
      </c>
      <c r="D53" s="143" t="s">
        <v>427</v>
      </c>
      <c r="E53" s="143" t="s">
        <v>428</v>
      </c>
      <c r="F53" s="143" t="s">
        <v>314</v>
      </c>
      <c r="G53" s="167">
        <v>3</v>
      </c>
      <c r="H53" s="126"/>
      <c r="I53" s="126">
        <v>120000</v>
      </c>
      <c r="J53" s="126"/>
      <c r="K53" s="126"/>
      <c r="L53" s="126"/>
      <c r="M53" s="126"/>
      <c r="N53" s="126">
        <v>120000</v>
      </c>
      <c r="O53" s="126">
        <v>120000</v>
      </c>
      <c r="P53" s="126"/>
      <c r="Q53" s="126"/>
      <c r="R53" s="126"/>
      <c r="S53" s="126"/>
    </row>
    <row r="54" ht="21" customHeight="1" spans="1:19">
      <c r="A54" s="141" t="s">
        <v>197</v>
      </c>
      <c r="B54" s="166" t="s">
        <v>70</v>
      </c>
      <c r="C54" s="166" t="s">
        <v>269</v>
      </c>
      <c r="D54" s="143" t="s">
        <v>429</v>
      </c>
      <c r="E54" s="143" t="s">
        <v>430</v>
      </c>
      <c r="F54" s="143" t="s">
        <v>314</v>
      </c>
      <c r="G54" s="167">
        <v>1</v>
      </c>
      <c r="H54" s="126"/>
      <c r="I54" s="126">
        <v>2000</v>
      </c>
      <c r="J54" s="126"/>
      <c r="K54" s="126"/>
      <c r="L54" s="126"/>
      <c r="M54" s="126"/>
      <c r="N54" s="126">
        <v>2000</v>
      </c>
      <c r="O54" s="126">
        <v>2000</v>
      </c>
      <c r="P54" s="126"/>
      <c r="Q54" s="126"/>
      <c r="R54" s="126"/>
      <c r="S54" s="126"/>
    </row>
    <row r="55" ht="21" customHeight="1" spans="1:19">
      <c r="A55" s="141" t="s">
        <v>197</v>
      </c>
      <c r="B55" s="166" t="s">
        <v>70</v>
      </c>
      <c r="C55" s="166" t="s">
        <v>269</v>
      </c>
      <c r="D55" s="143" t="s">
        <v>431</v>
      </c>
      <c r="E55" s="143" t="s">
        <v>432</v>
      </c>
      <c r="F55" s="143" t="s">
        <v>314</v>
      </c>
      <c r="G55" s="167">
        <v>1</v>
      </c>
      <c r="H55" s="126"/>
      <c r="I55" s="126">
        <v>250000</v>
      </c>
      <c r="J55" s="126"/>
      <c r="K55" s="126"/>
      <c r="L55" s="126"/>
      <c r="M55" s="126"/>
      <c r="N55" s="126">
        <v>250000</v>
      </c>
      <c r="O55" s="126">
        <v>250000</v>
      </c>
      <c r="P55" s="126"/>
      <c r="Q55" s="126"/>
      <c r="R55" s="126"/>
      <c r="S55" s="126"/>
    </row>
    <row r="56" ht="21" customHeight="1" spans="1:19">
      <c r="A56" s="141" t="s">
        <v>197</v>
      </c>
      <c r="B56" s="166" t="s">
        <v>70</v>
      </c>
      <c r="C56" s="166" t="s">
        <v>269</v>
      </c>
      <c r="D56" s="143" t="s">
        <v>433</v>
      </c>
      <c r="E56" s="143" t="s">
        <v>434</v>
      </c>
      <c r="F56" s="143" t="s">
        <v>314</v>
      </c>
      <c r="G56" s="167">
        <v>2</v>
      </c>
      <c r="H56" s="126"/>
      <c r="I56" s="126">
        <v>7000</v>
      </c>
      <c r="J56" s="126"/>
      <c r="K56" s="126"/>
      <c r="L56" s="126"/>
      <c r="M56" s="126"/>
      <c r="N56" s="126">
        <v>7000</v>
      </c>
      <c r="O56" s="126">
        <v>7000</v>
      </c>
      <c r="P56" s="126"/>
      <c r="Q56" s="126"/>
      <c r="R56" s="126"/>
      <c r="S56" s="126"/>
    </row>
    <row r="57" ht="21" customHeight="1" spans="1:19">
      <c r="A57" s="141" t="s">
        <v>197</v>
      </c>
      <c r="B57" s="166" t="s">
        <v>70</v>
      </c>
      <c r="C57" s="166" t="s">
        <v>269</v>
      </c>
      <c r="D57" s="143" t="s">
        <v>435</v>
      </c>
      <c r="E57" s="143" t="s">
        <v>434</v>
      </c>
      <c r="F57" s="143" t="s">
        <v>314</v>
      </c>
      <c r="G57" s="167">
        <v>1</v>
      </c>
      <c r="H57" s="126"/>
      <c r="I57" s="126">
        <v>1400000</v>
      </c>
      <c r="J57" s="126"/>
      <c r="K57" s="126"/>
      <c r="L57" s="126"/>
      <c r="M57" s="126"/>
      <c r="N57" s="126">
        <v>1400000</v>
      </c>
      <c r="O57" s="126">
        <v>1400000</v>
      </c>
      <c r="P57" s="126"/>
      <c r="Q57" s="126"/>
      <c r="R57" s="126"/>
      <c r="S57" s="126"/>
    </row>
    <row r="58" ht="21" customHeight="1" spans="1:19">
      <c r="A58" s="141" t="s">
        <v>197</v>
      </c>
      <c r="B58" s="166" t="s">
        <v>70</v>
      </c>
      <c r="C58" s="166" t="s">
        <v>269</v>
      </c>
      <c r="D58" s="143" t="s">
        <v>436</v>
      </c>
      <c r="E58" s="143" t="s">
        <v>437</v>
      </c>
      <c r="F58" s="143" t="s">
        <v>314</v>
      </c>
      <c r="G58" s="167">
        <v>1</v>
      </c>
      <c r="H58" s="126"/>
      <c r="I58" s="126">
        <v>55800</v>
      </c>
      <c r="J58" s="126"/>
      <c r="K58" s="126"/>
      <c r="L58" s="126"/>
      <c r="M58" s="126"/>
      <c r="N58" s="126">
        <v>55800</v>
      </c>
      <c r="O58" s="126">
        <v>55800</v>
      </c>
      <c r="P58" s="126"/>
      <c r="Q58" s="126"/>
      <c r="R58" s="126"/>
      <c r="S58" s="126"/>
    </row>
    <row r="59" ht="21" customHeight="1" spans="1:19">
      <c r="A59" s="141" t="s">
        <v>197</v>
      </c>
      <c r="B59" s="166" t="s">
        <v>70</v>
      </c>
      <c r="C59" s="166" t="s">
        <v>269</v>
      </c>
      <c r="D59" s="143" t="s">
        <v>438</v>
      </c>
      <c r="E59" s="143" t="s">
        <v>437</v>
      </c>
      <c r="F59" s="143" t="s">
        <v>314</v>
      </c>
      <c r="G59" s="167">
        <v>1</v>
      </c>
      <c r="H59" s="126"/>
      <c r="I59" s="126">
        <v>59000</v>
      </c>
      <c r="J59" s="126"/>
      <c r="K59" s="126"/>
      <c r="L59" s="126"/>
      <c r="M59" s="126"/>
      <c r="N59" s="126">
        <v>59000</v>
      </c>
      <c r="O59" s="126">
        <v>59000</v>
      </c>
      <c r="P59" s="126"/>
      <c r="Q59" s="126"/>
      <c r="R59" s="126"/>
      <c r="S59" s="126"/>
    </row>
    <row r="60" ht="21" customHeight="1" spans="1:19">
      <c r="A60" s="141" t="s">
        <v>197</v>
      </c>
      <c r="B60" s="166" t="s">
        <v>70</v>
      </c>
      <c r="C60" s="166" t="s">
        <v>269</v>
      </c>
      <c r="D60" s="143" t="s">
        <v>439</v>
      </c>
      <c r="E60" s="143" t="s">
        <v>437</v>
      </c>
      <c r="F60" s="143" t="s">
        <v>314</v>
      </c>
      <c r="G60" s="167">
        <v>1</v>
      </c>
      <c r="H60" s="126"/>
      <c r="I60" s="126">
        <v>250000</v>
      </c>
      <c r="J60" s="126"/>
      <c r="K60" s="126"/>
      <c r="L60" s="126"/>
      <c r="M60" s="126"/>
      <c r="N60" s="126">
        <v>250000</v>
      </c>
      <c r="O60" s="126">
        <v>250000</v>
      </c>
      <c r="P60" s="126"/>
      <c r="Q60" s="126"/>
      <c r="R60" s="126"/>
      <c r="S60" s="126"/>
    </row>
    <row r="61" ht="21" customHeight="1" spans="1:19">
      <c r="A61" s="141" t="s">
        <v>197</v>
      </c>
      <c r="B61" s="166" t="s">
        <v>70</v>
      </c>
      <c r="C61" s="166" t="s">
        <v>269</v>
      </c>
      <c r="D61" s="143" t="s">
        <v>440</v>
      </c>
      <c r="E61" s="143" t="s">
        <v>437</v>
      </c>
      <c r="F61" s="143" t="s">
        <v>314</v>
      </c>
      <c r="G61" s="167">
        <v>1</v>
      </c>
      <c r="H61" s="126"/>
      <c r="I61" s="126">
        <v>35000</v>
      </c>
      <c r="J61" s="126"/>
      <c r="K61" s="126"/>
      <c r="L61" s="126"/>
      <c r="M61" s="126"/>
      <c r="N61" s="126">
        <v>35000</v>
      </c>
      <c r="O61" s="126">
        <v>35000</v>
      </c>
      <c r="P61" s="126"/>
      <c r="Q61" s="126"/>
      <c r="R61" s="126"/>
      <c r="S61" s="126"/>
    </row>
    <row r="62" ht="21" customHeight="1" spans="1:19">
      <c r="A62" s="141" t="s">
        <v>197</v>
      </c>
      <c r="B62" s="166" t="s">
        <v>70</v>
      </c>
      <c r="C62" s="166" t="s">
        <v>269</v>
      </c>
      <c r="D62" s="143" t="s">
        <v>441</v>
      </c>
      <c r="E62" s="143" t="s">
        <v>437</v>
      </c>
      <c r="F62" s="143" t="s">
        <v>314</v>
      </c>
      <c r="G62" s="167">
        <v>4</v>
      </c>
      <c r="H62" s="126">
        <v>40000</v>
      </c>
      <c r="I62" s="126">
        <v>40000</v>
      </c>
      <c r="J62" s="126"/>
      <c r="K62" s="126"/>
      <c r="L62" s="126"/>
      <c r="M62" s="126"/>
      <c r="N62" s="126">
        <v>40000</v>
      </c>
      <c r="O62" s="126">
        <v>40000</v>
      </c>
      <c r="P62" s="126"/>
      <c r="Q62" s="126"/>
      <c r="R62" s="126"/>
      <c r="S62" s="126"/>
    </row>
    <row r="63" ht="21" customHeight="1" spans="1:19">
      <c r="A63" s="141" t="s">
        <v>197</v>
      </c>
      <c r="B63" s="166" t="s">
        <v>70</v>
      </c>
      <c r="C63" s="166" t="s">
        <v>269</v>
      </c>
      <c r="D63" s="143" t="s">
        <v>442</v>
      </c>
      <c r="E63" s="143" t="s">
        <v>437</v>
      </c>
      <c r="F63" s="143" t="s">
        <v>314</v>
      </c>
      <c r="G63" s="167">
        <v>2</v>
      </c>
      <c r="H63" s="126"/>
      <c r="I63" s="126">
        <v>33000</v>
      </c>
      <c r="J63" s="126"/>
      <c r="K63" s="126"/>
      <c r="L63" s="126"/>
      <c r="M63" s="126"/>
      <c r="N63" s="126">
        <v>33000</v>
      </c>
      <c r="O63" s="126">
        <v>33000</v>
      </c>
      <c r="P63" s="126"/>
      <c r="Q63" s="126"/>
      <c r="R63" s="126"/>
      <c r="S63" s="126"/>
    </row>
    <row r="64" ht="21" customHeight="1" spans="1:19">
      <c r="A64" s="141" t="s">
        <v>197</v>
      </c>
      <c r="B64" s="166" t="s">
        <v>70</v>
      </c>
      <c r="C64" s="166" t="s">
        <v>269</v>
      </c>
      <c r="D64" s="143" t="s">
        <v>443</v>
      </c>
      <c r="E64" s="143" t="s">
        <v>444</v>
      </c>
      <c r="F64" s="143" t="s">
        <v>314</v>
      </c>
      <c r="G64" s="167">
        <v>1</v>
      </c>
      <c r="H64" s="126"/>
      <c r="I64" s="126">
        <v>140000</v>
      </c>
      <c r="J64" s="126"/>
      <c r="K64" s="126"/>
      <c r="L64" s="126"/>
      <c r="M64" s="126"/>
      <c r="N64" s="126">
        <v>140000</v>
      </c>
      <c r="O64" s="126">
        <v>140000</v>
      </c>
      <c r="P64" s="126"/>
      <c r="Q64" s="126"/>
      <c r="R64" s="126"/>
      <c r="S64" s="126"/>
    </row>
    <row r="65" ht="21" customHeight="1" spans="1:19">
      <c r="A65" s="141" t="s">
        <v>197</v>
      </c>
      <c r="B65" s="166" t="s">
        <v>70</v>
      </c>
      <c r="C65" s="166" t="s">
        <v>269</v>
      </c>
      <c r="D65" s="143" t="s">
        <v>445</v>
      </c>
      <c r="E65" s="143" t="s">
        <v>444</v>
      </c>
      <c r="F65" s="143" t="s">
        <v>314</v>
      </c>
      <c r="G65" s="167">
        <v>1</v>
      </c>
      <c r="H65" s="126"/>
      <c r="I65" s="126">
        <v>70000</v>
      </c>
      <c r="J65" s="126"/>
      <c r="K65" s="126"/>
      <c r="L65" s="126"/>
      <c r="M65" s="126"/>
      <c r="N65" s="126">
        <v>70000</v>
      </c>
      <c r="O65" s="126">
        <v>70000</v>
      </c>
      <c r="P65" s="126"/>
      <c r="Q65" s="126"/>
      <c r="R65" s="126"/>
      <c r="S65" s="126"/>
    </row>
    <row r="66" ht="21" customHeight="1" spans="1:19">
      <c r="A66" s="141" t="s">
        <v>197</v>
      </c>
      <c r="B66" s="166" t="s">
        <v>70</v>
      </c>
      <c r="C66" s="166" t="s">
        <v>269</v>
      </c>
      <c r="D66" s="143" t="s">
        <v>446</v>
      </c>
      <c r="E66" s="143" t="s">
        <v>444</v>
      </c>
      <c r="F66" s="143" t="s">
        <v>314</v>
      </c>
      <c r="G66" s="167">
        <v>1</v>
      </c>
      <c r="H66" s="126"/>
      <c r="I66" s="126">
        <v>4000</v>
      </c>
      <c r="J66" s="126"/>
      <c r="K66" s="126"/>
      <c r="L66" s="126"/>
      <c r="M66" s="126"/>
      <c r="N66" s="126">
        <v>4000</v>
      </c>
      <c r="O66" s="126">
        <v>4000</v>
      </c>
      <c r="P66" s="126"/>
      <c r="Q66" s="126"/>
      <c r="R66" s="126"/>
      <c r="S66" s="126"/>
    </row>
    <row r="67" ht="21" customHeight="1" spans="1:19">
      <c r="A67" s="141" t="s">
        <v>197</v>
      </c>
      <c r="B67" s="166" t="s">
        <v>70</v>
      </c>
      <c r="C67" s="166" t="s">
        <v>269</v>
      </c>
      <c r="D67" s="143" t="s">
        <v>447</v>
      </c>
      <c r="E67" s="143" t="s">
        <v>444</v>
      </c>
      <c r="F67" s="143" t="s">
        <v>314</v>
      </c>
      <c r="G67" s="167">
        <v>1</v>
      </c>
      <c r="H67" s="126"/>
      <c r="I67" s="126">
        <v>4000</v>
      </c>
      <c r="J67" s="126"/>
      <c r="K67" s="126"/>
      <c r="L67" s="126"/>
      <c r="M67" s="126"/>
      <c r="N67" s="126">
        <v>4000</v>
      </c>
      <c r="O67" s="126">
        <v>4000</v>
      </c>
      <c r="P67" s="126"/>
      <c r="Q67" s="126"/>
      <c r="R67" s="126"/>
      <c r="S67" s="126"/>
    </row>
    <row r="68" ht="21" customHeight="1" spans="1:19">
      <c r="A68" s="141" t="s">
        <v>197</v>
      </c>
      <c r="B68" s="166" t="s">
        <v>70</v>
      </c>
      <c r="C68" s="166" t="s">
        <v>269</v>
      </c>
      <c r="D68" s="143" t="s">
        <v>448</v>
      </c>
      <c r="E68" s="143" t="s">
        <v>444</v>
      </c>
      <c r="F68" s="143" t="s">
        <v>314</v>
      </c>
      <c r="G68" s="167">
        <v>1</v>
      </c>
      <c r="H68" s="126"/>
      <c r="I68" s="126">
        <v>50000</v>
      </c>
      <c r="J68" s="126"/>
      <c r="K68" s="126"/>
      <c r="L68" s="126"/>
      <c r="M68" s="126"/>
      <c r="N68" s="126">
        <v>50000</v>
      </c>
      <c r="O68" s="126">
        <v>50000</v>
      </c>
      <c r="P68" s="126"/>
      <c r="Q68" s="126"/>
      <c r="R68" s="126"/>
      <c r="S68" s="126"/>
    </row>
    <row r="69" ht="21" customHeight="1" spans="1:19">
      <c r="A69" s="141" t="s">
        <v>197</v>
      </c>
      <c r="B69" s="166" t="s">
        <v>70</v>
      </c>
      <c r="C69" s="166" t="s">
        <v>269</v>
      </c>
      <c r="D69" s="143" t="s">
        <v>449</v>
      </c>
      <c r="E69" s="143" t="s">
        <v>444</v>
      </c>
      <c r="F69" s="143" t="s">
        <v>314</v>
      </c>
      <c r="G69" s="167">
        <v>1</v>
      </c>
      <c r="H69" s="126"/>
      <c r="I69" s="126">
        <v>2600</v>
      </c>
      <c r="J69" s="126"/>
      <c r="K69" s="126"/>
      <c r="L69" s="126"/>
      <c r="M69" s="126"/>
      <c r="N69" s="126">
        <v>2600</v>
      </c>
      <c r="O69" s="126">
        <v>2600</v>
      </c>
      <c r="P69" s="126"/>
      <c r="Q69" s="126"/>
      <c r="R69" s="126"/>
      <c r="S69" s="126"/>
    </row>
    <row r="70" ht="21" customHeight="1" spans="1:19">
      <c r="A70" s="141" t="s">
        <v>197</v>
      </c>
      <c r="B70" s="166" t="s">
        <v>70</v>
      </c>
      <c r="C70" s="166" t="s">
        <v>269</v>
      </c>
      <c r="D70" s="143" t="s">
        <v>450</v>
      </c>
      <c r="E70" s="143" t="s">
        <v>444</v>
      </c>
      <c r="F70" s="143" t="s">
        <v>314</v>
      </c>
      <c r="G70" s="167">
        <v>2</v>
      </c>
      <c r="H70" s="126"/>
      <c r="I70" s="126">
        <v>10000</v>
      </c>
      <c r="J70" s="126"/>
      <c r="K70" s="126"/>
      <c r="L70" s="126"/>
      <c r="M70" s="126"/>
      <c r="N70" s="126">
        <v>10000</v>
      </c>
      <c r="O70" s="126">
        <v>10000</v>
      </c>
      <c r="P70" s="126"/>
      <c r="Q70" s="126"/>
      <c r="R70" s="126"/>
      <c r="S70" s="126"/>
    </row>
    <row r="71" ht="21" customHeight="1" spans="1:19">
      <c r="A71" s="141" t="s">
        <v>197</v>
      </c>
      <c r="B71" s="166" t="s">
        <v>70</v>
      </c>
      <c r="C71" s="166" t="s">
        <v>269</v>
      </c>
      <c r="D71" s="143" t="s">
        <v>451</v>
      </c>
      <c r="E71" s="143" t="s">
        <v>444</v>
      </c>
      <c r="F71" s="143" t="s">
        <v>314</v>
      </c>
      <c r="G71" s="167">
        <v>1</v>
      </c>
      <c r="H71" s="126"/>
      <c r="I71" s="126">
        <v>260000</v>
      </c>
      <c r="J71" s="126"/>
      <c r="K71" s="126"/>
      <c r="L71" s="126"/>
      <c r="M71" s="126"/>
      <c r="N71" s="126">
        <v>260000</v>
      </c>
      <c r="O71" s="126">
        <v>260000</v>
      </c>
      <c r="P71" s="126"/>
      <c r="Q71" s="126"/>
      <c r="R71" s="126"/>
      <c r="S71" s="126"/>
    </row>
    <row r="72" ht="21" customHeight="1" spans="1:19">
      <c r="A72" s="141" t="s">
        <v>197</v>
      </c>
      <c r="B72" s="166" t="s">
        <v>70</v>
      </c>
      <c r="C72" s="166" t="s">
        <v>269</v>
      </c>
      <c r="D72" s="143" t="s">
        <v>452</v>
      </c>
      <c r="E72" s="143" t="s">
        <v>444</v>
      </c>
      <c r="F72" s="143" t="s">
        <v>314</v>
      </c>
      <c r="G72" s="167">
        <v>1</v>
      </c>
      <c r="H72" s="126"/>
      <c r="I72" s="126">
        <v>150000</v>
      </c>
      <c r="J72" s="126"/>
      <c r="K72" s="126"/>
      <c r="L72" s="126"/>
      <c r="M72" s="126"/>
      <c r="N72" s="126">
        <v>150000</v>
      </c>
      <c r="O72" s="126">
        <v>150000</v>
      </c>
      <c r="P72" s="126"/>
      <c r="Q72" s="126"/>
      <c r="R72" s="126"/>
      <c r="S72" s="126"/>
    </row>
    <row r="73" ht="21" customHeight="1" spans="1:19">
      <c r="A73" s="141" t="s">
        <v>197</v>
      </c>
      <c r="B73" s="166" t="s">
        <v>70</v>
      </c>
      <c r="C73" s="166" t="s">
        <v>269</v>
      </c>
      <c r="D73" s="143" t="s">
        <v>453</v>
      </c>
      <c r="E73" s="143" t="s">
        <v>454</v>
      </c>
      <c r="F73" s="143" t="s">
        <v>314</v>
      </c>
      <c r="G73" s="167">
        <v>1</v>
      </c>
      <c r="H73" s="126"/>
      <c r="I73" s="126">
        <v>1000000</v>
      </c>
      <c r="J73" s="126"/>
      <c r="K73" s="126"/>
      <c r="L73" s="126"/>
      <c r="M73" s="126"/>
      <c r="N73" s="126">
        <v>1000000</v>
      </c>
      <c r="O73" s="126">
        <v>1000000</v>
      </c>
      <c r="P73" s="126"/>
      <c r="Q73" s="126"/>
      <c r="R73" s="126"/>
      <c r="S73" s="126"/>
    </row>
    <row r="74" ht="21" customHeight="1" spans="1:19">
      <c r="A74" s="141" t="s">
        <v>197</v>
      </c>
      <c r="B74" s="166" t="s">
        <v>70</v>
      </c>
      <c r="C74" s="166" t="s">
        <v>269</v>
      </c>
      <c r="D74" s="143" t="s">
        <v>455</v>
      </c>
      <c r="E74" s="143" t="s">
        <v>456</v>
      </c>
      <c r="F74" s="143" t="s">
        <v>314</v>
      </c>
      <c r="G74" s="167">
        <v>1</v>
      </c>
      <c r="H74" s="126"/>
      <c r="I74" s="126">
        <v>200000</v>
      </c>
      <c r="J74" s="126"/>
      <c r="K74" s="126"/>
      <c r="L74" s="126"/>
      <c r="M74" s="126"/>
      <c r="N74" s="126">
        <v>200000</v>
      </c>
      <c r="O74" s="126">
        <v>200000</v>
      </c>
      <c r="P74" s="126"/>
      <c r="Q74" s="126"/>
      <c r="R74" s="126"/>
      <c r="S74" s="126"/>
    </row>
    <row r="75" ht="21" customHeight="1" spans="1:19">
      <c r="A75" s="141" t="s">
        <v>197</v>
      </c>
      <c r="B75" s="166" t="s">
        <v>70</v>
      </c>
      <c r="C75" s="166" t="s">
        <v>269</v>
      </c>
      <c r="D75" s="143" t="s">
        <v>457</v>
      </c>
      <c r="E75" s="143" t="s">
        <v>456</v>
      </c>
      <c r="F75" s="143" t="s">
        <v>314</v>
      </c>
      <c r="G75" s="167">
        <v>1</v>
      </c>
      <c r="H75" s="126"/>
      <c r="I75" s="126">
        <v>800000</v>
      </c>
      <c r="J75" s="126"/>
      <c r="K75" s="126"/>
      <c r="L75" s="126"/>
      <c r="M75" s="126"/>
      <c r="N75" s="126">
        <v>800000</v>
      </c>
      <c r="O75" s="126">
        <v>800000</v>
      </c>
      <c r="P75" s="126"/>
      <c r="Q75" s="126"/>
      <c r="R75" s="126"/>
      <c r="S75" s="126"/>
    </row>
    <row r="76" ht="21" customHeight="1" spans="1:19">
      <c r="A76" s="171" t="s">
        <v>169</v>
      </c>
      <c r="B76" s="172"/>
      <c r="C76" s="172"/>
      <c r="D76" s="173"/>
      <c r="E76" s="173"/>
      <c r="F76" s="173"/>
      <c r="G76" s="174"/>
      <c r="H76" s="126">
        <v>351000</v>
      </c>
      <c r="I76" s="126">
        <v>7096980</v>
      </c>
      <c r="J76" s="126"/>
      <c r="K76" s="126"/>
      <c r="L76" s="126"/>
      <c r="M76" s="126"/>
      <c r="N76" s="126">
        <v>7096980</v>
      </c>
      <c r="O76" s="126">
        <v>7096980</v>
      </c>
      <c r="P76" s="126"/>
      <c r="Q76" s="126"/>
      <c r="R76" s="126"/>
      <c r="S76" s="126"/>
    </row>
    <row r="77" ht="21" customHeight="1" spans="1:19">
      <c r="A77" s="159" t="s">
        <v>458</v>
      </c>
      <c r="B77" s="54"/>
      <c r="C77" s="54"/>
      <c r="D77" s="159"/>
      <c r="E77" s="159"/>
      <c r="F77" s="159"/>
      <c r="G77" s="175"/>
      <c r="H77" s="176"/>
      <c r="I77" s="176"/>
      <c r="J77" s="176"/>
      <c r="K77" s="176"/>
      <c r="L77" s="176"/>
      <c r="M77" s="176"/>
      <c r="N77" s="176"/>
      <c r="O77" s="176"/>
      <c r="P77" s="176"/>
      <c r="Q77" s="176"/>
      <c r="R77" s="176"/>
      <c r="S77" s="176"/>
    </row>
  </sheetData>
  <mergeCells count="19">
    <mergeCell ref="A3:S3"/>
    <mergeCell ref="A4:H4"/>
    <mergeCell ref="I5:S5"/>
    <mergeCell ref="N6:S6"/>
    <mergeCell ref="A76:G76"/>
    <mergeCell ref="A77:S77"/>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F19" sqref="F19"/>
    </sheetView>
  </sheetViews>
  <sheetFormatPr defaultColWidth="9.14166666666667" defaultRowHeight="14.25" customHeight="1"/>
  <cols>
    <col min="1" max="20" width="16" style="129" customWidth="1"/>
  </cols>
  <sheetData>
    <row r="1" customHeight="1" spans="1:20">
      <c r="A1" s="130"/>
      <c r="B1" s="130"/>
      <c r="C1" s="130"/>
      <c r="D1" s="130"/>
      <c r="E1" s="130"/>
      <c r="F1" s="130"/>
      <c r="G1" s="130"/>
      <c r="H1" s="130"/>
      <c r="I1" s="130"/>
      <c r="J1" s="130"/>
      <c r="K1" s="130"/>
      <c r="L1" s="130"/>
      <c r="M1" s="130"/>
      <c r="N1" s="130"/>
      <c r="O1" s="130"/>
      <c r="P1" s="130"/>
      <c r="Q1" s="130"/>
      <c r="R1" s="130"/>
      <c r="S1" s="130"/>
      <c r="T1" s="130"/>
    </row>
    <row r="2" ht="16.5" customHeight="1" spans="1:20">
      <c r="A2" s="123"/>
      <c r="B2" s="131"/>
      <c r="C2" s="131"/>
      <c r="D2" s="131"/>
      <c r="E2" s="131"/>
      <c r="F2" s="131"/>
      <c r="G2" s="131"/>
      <c r="H2" s="123"/>
      <c r="I2" s="123"/>
      <c r="J2" s="123"/>
      <c r="K2" s="123"/>
      <c r="L2" s="123"/>
      <c r="M2" s="123"/>
      <c r="N2" s="148"/>
      <c r="O2" s="123"/>
      <c r="P2" s="123"/>
      <c r="Q2" s="131"/>
      <c r="R2" s="123"/>
      <c r="S2" s="154"/>
      <c r="T2" s="154" t="s">
        <v>459</v>
      </c>
    </row>
    <row r="3" ht="41.25" customHeight="1" spans="1:20">
      <c r="A3" s="119" t="str">
        <f>"2025"&amp;"年部门政府购买服务预算表"</f>
        <v>2025年部门政府购买服务预算表</v>
      </c>
      <c r="B3" s="132"/>
      <c r="C3" s="132"/>
      <c r="D3" s="132"/>
      <c r="E3" s="132"/>
      <c r="F3" s="132"/>
      <c r="G3" s="132"/>
      <c r="H3" s="133"/>
      <c r="I3" s="133"/>
      <c r="J3" s="133"/>
      <c r="K3" s="133"/>
      <c r="L3" s="133"/>
      <c r="M3" s="133"/>
      <c r="N3" s="132"/>
      <c r="O3" s="133"/>
      <c r="P3" s="133"/>
      <c r="Q3" s="132"/>
      <c r="R3" s="133"/>
      <c r="S3" s="132"/>
      <c r="T3" s="132"/>
    </row>
    <row r="4" ht="22.5" customHeight="1" spans="1:20">
      <c r="A4" s="120" t="str">
        <f>"单位名称："&amp;"昆明市东川区妇幼健康服务中心"</f>
        <v>单位名称：昆明市东川区妇幼健康服务中心</v>
      </c>
      <c r="B4" s="134"/>
      <c r="C4" s="134"/>
      <c r="D4" s="134"/>
      <c r="E4" s="134"/>
      <c r="F4" s="134"/>
      <c r="G4" s="134"/>
      <c r="H4" s="121"/>
      <c r="I4" s="121"/>
      <c r="J4" s="121"/>
      <c r="K4" s="121"/>
      <c r="L4" s="121"/>
      <c r="M4" s="121"/>
      <c r="N4" s="148"/>
      <c r="O4" s="123"/>
      <c r="P4" s="123"/>
      <c r="Q4" s="131"/>
      <c r="R4" s="123"/>
      <c r="S4" s="155"/>
      <c r="T4" s="154" t="s">
        <v>1</v>
      </c>
    </row>
    <row r="5" ht="24" customHeight="1" spans="1:20">
      <c r="A5" s="59" t="s">
        <v>178</v>
      </c>
      <c r="B5" s="135" t="s">
        <v>179</v>
      </c>
      <c r="C5" s="135" t="s">
        <v>355</v>
      </c>
      <c r="D5" s="135" t="s">
        <v>460</v>
      </c>
      <c r="E5" s="135" t="s">
        <v>461</v>
      </c>
      <c r="F5" s="135" t="s">
        <v>462</v>
      </c>
      <c r="G5" s="135" t="s">
        <v>463</v>
      </c>
      <c r="H5" s="136" t="s">
        <v>464</v>
      </c>
      <c r="I5" s="136" t="s">
        <v>465</v>
      </c>
      <c r="J5" s="149" t="s">
        <v>186</v>
      </c>
      <c r="K5" s="149"/>
      <c r="L5" s="149"/>
      <c r="M5" s="149"/>
      <c r="N5" s="150"/>
      <c r="O5" s="149"/>
      <c r="P5" s="149"/>
      <c r="Q5" s="150"/>
      <c r="R5" s="149"/>
      <c r="S5" s="150"/>
      <c r="T5" s="156"/>
    </row>
    <row r="6" ht="24" customHeight="1" spans="1:20">
      <c r="A6" s="64"/>
      <c r="B6" s="137"/>
      <c r="C6" s="137"/>
      <c r="D6" s="137"/>
      <c r="E6" s="137"/>
      <c r="F6" s="137"/>
      <c r="G6" s="137"/>
      <c r="H6" s="138"/>
      <c r="I6" s="138"/>
      <c r="J6" s="138" t="s">
        <v>55</v>
      </c>
      <c r="K6" s="138" t="s">
        <v>58</v>
      </c>
      <c r="L6" s="138" t="s">
        <v>361</v>
      </c>
      <c r="M6" s="138" t="s">
        <v>362</v>
      </c>
      <c r="N6" s="137" t="s">
        <v>363</v>
      </c>
      <c r="O6" s="151" t="s">
        <v>364</v>
      </c>
      <c r="P6" s="151"/>
      <c r="Q6" s="157"/>
      <c r="R6" s="151"/>
      <c r="S6" s="157"/>
      <c r="T6" s="139"/>
    </row>
    <row r="7" ht="54" customHeight="1" spans="1:20">
      <c r="A7" s="67"/>
      <c r="B7" s="139"/>
      <c r="C7" s="139"/>
      <c r="D7" s="139"/>
      <c r="E7" s="139"/>
      <c r="F7" s="139"/>
      <c r="G7" s="139"/>
      <c r="H7" s="140"/>
      <c r="I7" s="140"/>
      <c r="J7" s="140"/>
      <c r="K7" s="140" t="s">
        <v>57</v>
      </c>
      <c r="L7" s="140"/>
      <c r="M7" s="140"/>
      <c r="N7" s="139"/>
      <c r="O7" s="140" t="s">
        <v>57</v>
      </c>
      <c r="P7" s="140" t="s">
        <v>64</v>
      </c>
      <c r="Q7" s="139" t="s">
        <v>65</v>
      </c>
      <c r="R7" s="140" t="s">
        <v>66</v>
      </c>
      <c r="S7" s="139" t="s">
        <v>67</v>
      </c>
      <c r="T7" s="139" t="s">
        <v>68</v>
      </c>
    </row>
    <row r="8" ht="17.25" customHeight="1" spans="1:20">
      <c r="A8" s="67">
        <v>1</v>
      </c>
      <c r="B8" s="139">
        <v>2</v>
      </c>
      <c r="C8" s="67">
        <v>3</v>
      </c>
      <c r="D8" s="67">
        <v>4</v>
      </c>
      <c r="E8" s="139">
        <v>5</v>
      </c>
      <c r="F8" s="67">
        <v>6</v>
      </c>
      <c r="G8" s="67">
        <v>7</v>
      </c>
      <c r="H8" s="139">
        <v>8</v>
      </c>
      <c r="I8" s="67">
        <v>9</v>
      </c>
      <c r="J8" s="67">
        <v>10</v>
      </c>
      <c r="K8" s="139">
        <v>11</v>
      </c>
      <c r="L8" s="67">
        <v>12</v>
      </c>
      <c r="M8" s="67">
        <v>13</v>
      </c>
      <c r="N8" s="139">
        <v>14</v>
      </c>
      <c r="O8" s="67">
        <v>15</v>
      </c>
      <c r="P8" s="67">
        <v>16</v>
      </c>
      <c r="Q8" s="139">
        <v>17</v>
      </c>
      <c r="R8" s="67">
        <v>18</v>
      </c>
      <c r="S8" s="67">
        <v>19</v>
      </c>
      <c r="T8" s="67">
        <v>20</v>
      </c>
    </row>
    <row r="9" ht="21" customHeight="1" spans="1:20">
      <c r="A9" s="141"/>
      <c r="B9" s="142"/>
      <c r="C9" s="142"/>
      <c r="D9" s="142"/>
      <c r="E9" s="142"/>
      <c r="F9" s="142"/>
      <c r="G9" s="142"/>
      <c r="H9" s="143"/>
      <c r="I9" s="143"/>
      <c r="J9" s="152"/>
      <c r="K9" s="152"/>
      <c r="L9" s="152"/>
      <c r="M9" s="152"/>
      <c r="N9" s="152"/>
      <c r="O9" s="152"/>
      <c r="P9" s="152"/>
      <c r="Q9" s="152"/>
      <c r="R9" s="152"/>
      <c r="S9" s="152"/>
      <c r="T9" s="152"/>
    </row>
    <row r="10" ht="21" customHeight="1" spans="1:20">
      <c r="A10" s="144" t="s">
        <v>169</v>
      </c>
      <c r="B10" s="145"/>
      <c r="C10" s="145"/>
      <c r="D10" s="145"/>
      <c r="E10" s="145"/>
      <c r="F10" s="145"/>
      <c r="G10" s="145"/>
      <c r="H10" s="146"/>
      <c r="I10" s="153"/>
      <c r="J10" s="152"/>
      <c r="K10" s="152"/>
      <c r="L10" s="152"/>
      <c r="M10" s="152"/>
      <c r="N10" s="152"/>
      <c r="O10" s="152"/>
      <c r="P10" s="152"/>
      <c r="Q10" s="152"/>
      <c r="R10" s="152"/>
      <c r="S10" s="152"/>
      <c r="T10" s="152"/>
    </row>
    <row r="11" customHeight="1" spans="1:5">
      <c r="A11" s="147" t="s">
        <v>466</v>
      </c>
      <c r="B11" s="147"/>
      <c r="C11" s="147"/>
      <c r="D11" s="147"/>
      <c r="E11" s="147"/>
    </row>
  </sheetData>
  <mergeCells count="20">
    <mergeCell ref="A3:T3"/>
    <mergeCell ref="A4:I4"/>
    <mergeCell ref="J5:T5"/>
    <mergeCell ref="O6:T6"/>
    <mergeCell ref="A10:I10"/>
    <mergeCell ref="A11:E11"/>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0"/>
  <sheetViews>
    <sheetView showZeros="0" workbookViewId="0">
      <pane ySplit="1" topLeftCell="A2" activePane="bottomLeft" state="frozen"/>
      <selection/>
      <selection pane="bottomLeft" activeCell="D8" sqref="D8"/>
    </sheetView>
  </sheetViews>
  <sheetFormatPr defaultColWidth="9.14166666666667" defaultRowHeight="14.25" customHeight="1"/>
  <cols>
    <col min="1" max="1" width="37.7083333333333" customWidth="1"/>
    <col min="2" max="13" width="20" customWidth="1"/>
  </cols>
  <sheetData>
    <row r="1" customHeight="1" spans="1:13">
      <c r="A1" s="50"/>
      <c r="B1" s="50"/>
      <c r="C1" s="50"/>
      <c r="D1" s="50"/>
      <c r="E1" s="50"/>
      <c r="F1" s="50"/>
      <c r="G1" s="50"/>
      <c r="H1" s="50"/>
      <c r="I1" s="50"/>
      <c r="J1" s="50"/>
      <c r="K1" s="50"/>
      <c r="L1" s="50"/>
      <c r="M1" s="50"/>
    </row>
    <row r="2" ht="17.25" customHeight="1" spans="4:13">
      <c r="D2" s="118"/>
      <c r="M2" s="52" t="s">
        <v>467</v>
      </c>
    </row>
    <row r="3" ht="41.25" customHeight="1" spans="1:13">
      <c r="A3" s="119" t="str">
        <f>"2025"&amp;"年对下转移支付预算表"</f>
        <v>2025年对下转移支付预算表</v>
      </c>
      <c r="B3" s="53"/>
      <c r="C3" s="53"/>
      <c r="D3" s="53"/>
      <c r="E3" s="53"/>
      <c r="F3" s="53"/>
      <c r="G3" s="53"/>
      <c r="H3" s="53"/>
      <c r="I3" s="53"/>
      <c r="J3" s="53"/>
      <c r="K3" s="53"/>
      <c r="L3" s="53"/>
      <c r="M3" s="113"/>
    </row>
    <row r="4" ht="18" customHeight="1" spans="1:13">
      <c r="A4" s="120" t="str">
        <f>"单位名称："&amp;"昆明市东川区妇幼健康服务中心"</f>
        <v>单位名称：昆明市东川区妇幼健康服务中心</v>
      </c>
      <c r="B4" s="121"/>
      <c r="C4" s="121"/>
      <c r="D4" s="122"/>
      <c r="E4" s="123"/>
      <c r="F4" s="123"/>
      <c r="G4" s="123"/>
      <c r="H4" s="123"/>
      <c r="I4" s="123"/>
      <c r="M4" s="57" t="s">
        <v>1</v>
      </c>
    </row>
    <row r="5" ht="19.5" customHeight="1" spans="1:13">
      <c r="A5" s="76" t="s">
        <v>468</v>
      </c>
      <c r="B5" s="60" t="s">
        <v>186</v>
      </c>
      <c r="C5" s="61"/>
      <c r="D5" s="61"/>
      <c r="E5" s="60" t="s">
        <v>469</v>
      </c>
      <c r="F5" s="61"/>
      <c r="G5" s="61"/>
      <c r="H5" s="61"/>
      <c r="I5" s="61"/>
      <c r="J5" s="61"/>
      <c r="K5" s="61"/>
      <c r="L5" s="61"/>
      <c r="M5" s="127"/>
    </row>
    <row r="6" ht="40.5" customHeight="1" spans="1:13">
      <c r="A6" s="68"/>
      <c r="B6" s="77" t="s">
        <v>55</v>
      </c>
      <c r="C6" s="59" t="s">
        <v>58</v>
      </c>
      <c r="D6" s="124" t="s">
        <v>361</v>
      </c>
      <c r="E6" s="96"/>
      <c r="F6" s="96"/>
      <c r="G6" s="96"/>
      <c r="H6" s="96"/>
      <c r="I6" s="96"/>
      <c r="J6" s="96"/>
      <c r="K6" s="96"/>
      <c r="L6" s="96"/>
      <c r="M6" s="128"/>
    </row>
    <row r="7" ht="19.5" customHeight="1" spans="1:13">
      <c r="A7" s="69">
        <v>1</v>
      </c>
      <c r="B7" s="69">
        <v>2</v>
      </c>
      <c r="C7" s="69">
        <v>3</v>
      </c>
      <c r="D7" s="125">
        <v>4</v>
      </c>
      <c r="E7" s="84">
        <v>5</v>
      </c>
      <c r="F7" s="69">
        <v>6</v>
      </c>
      <c r="G7" s="69">
        <v>7</v>
      </c>
      <c r="H7" s="125">
        <v>8</v>
      </c>
      <c r="I7" s="69">
        <v>9</v>
      </c>
      <c r="J7" s="69">
        <v>10</v>
      </c>
      <c r="K7" s="69">
        <v>11</v>
      </c>
      <c r="L7" s="69">
        <v>13</v>
      </c>
      <c r="M7" s="84">
        <v>24</v>
      </c>
    </row>
    <row r="8" ht="19.5" customHeight="1" spans="1:13">
      <c r="A8" s="78"/>
      <c r="B8" s="126"/>
      <c r="C8" s="126"/>
      <c r="D8" s="126"/>
      <c r="E8" s="126"/>
      <c r="F8" s="126"/>
      <c r="G8" s="126"/>
      <c r="H8" s="126"/>
      <c r="I8" s="126"/>
      <c r="J8" s="126"/>
      <c r="K8" s="126"/>
      <c r="L8" s="126"/>
      <c r="M8" s="126"/>
    </row>
    <row r="9" ht="19.5" customHeight="1" spans="1:13">
      <c r="A9" s="116"/>
      <c r="B9" s="126"/>
      <c r="C9" s="126"/>
      <c r="D9" s="126"/>
      <c r="E9" s="126"/>
      <c r="F9" s="126"/>
      <c r="G9" s="126"/>
      <c r="H9" s="126"/>
      <c r="I9" s="126"/>
      <c r="J9" s="126"/>
      <c r="K9" s="126"/>
      <c r="L9" s="126"/>
      <c r="M9" s="126"/>
    </row>
    <row r="10" customHeight="1" spans="1:1">
      <c r="A10" t="s">
        <v>470</v>
      </c>
    </row>
  </sheetData>
  <mergeCells count="5">
    <mergeCell ref="A3:M3"/>
    <mergeCell ref="A4:I4"/>
    <mergeCell ref="B5:D5"/>
    <mergeCell ref="E5:M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D8" sqref="D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50"/>
      <c r="B1" s="50"/>
      <c r="C1" s="50"/>
      <c r="D1" s="50"/>
      <c r="E1" s="50"/>
      <c r="F1" s="50"/>
      <c r="G1" s="50"/>
      <c r="H1" s="50"/>
      <c r="I1" s="50"/>
      <c r="J1" s="50"/>
    </row>
    <row r="2" ht="16.5" customHeight="1" spans="10:10">
      <c r="J2" s="52" t="s">
        <v>471</v>
      </c>
    </row>
    <row r="3" ht="41.25" customHeight="1" spans="1:10">
      <c r="A3" s="112" t="str">
        <f>"2025"&amp;"年对下转移支付绩效目标表"</f>
        <v>2025年对下转移支付绩效目标表</v>
      </c>
      <c r="B3" s="53"/>
      <c r="C3" s="53"/>
      <c r="D3" s="53"/>
      <c r="E3" s="53"/>
      <c r="F3" s="113"/>
      <c r="G3" s="53"/>
      <c r="H3" s="113"/>
      <c r="I3" s="113"/>
      <c r="J3" s="53"/>
    </row>
    <row r="4" ht="17.25" customHeight="1" spans="1:1">
      <c r="A4" s="54" t="str">
        <f>"单位名称："&amp;"昆明市东川区妇幼健康服务中心"</f>
        <v>单位名称：昆明市东川区妇幼健康服务中心</v>
      </c>
    </row>
    <row r="5" ht="44.25" customHeight="1" spans="1:10">
      <c r="A5" s="114" t="s">
        <v>468</v>
      </c>
      <c r="B5" s="114" t="s">
        <v>299</v>
      </c>
      <c r="C5" s="114" t="s">
        <v>300</v>
      </c>
      <c r="D5" s="114" t="s">
        <v>301</v>
      </c>
      <c r="E5" s="114" t="s">
        <v>302</v>
      </c>
      <c r="F5" s="115" t="s">
        <v>303</v>
      </c>
      <c r="G5" s="114" t="s">
        <v>304</v>
      </c>
      <c r="H5" s="115" t="s">
        <v>305</v>
      </c>
      <c r="I5" s="115" t="s">
        <v>306</v>
      </c>
      <c r="J5" s="114" t="s">
        <v>307</v>
      </c>
    </row>
    <row r="6" ht="14.25" customHeight="1" spans="1:10">
      <c r="A6" s="114">
        <v>1</v>
      </c>
      <c r="B6" s="114">
        <v>2</v>
      </c>
      <c r="C6" s="114">
        <v>3</v>
      </c>
      <c r="D6" s="114">
        <v>4</v>
      </c>
      <c r="E6" s="114">
        <v>5</v>
      </c>
      <c r="F6" s="115">
        <v>6</v>
      </c>
      <c r="G6" s="114">
        <v>7</v>
      </c>
      <c r="H6" s="115">
        <v>8</v>
      </c>
      <c r="I6" s="115">
        <v>9</v>
      </c>
      <c r="J6" s="114">
        <v>10</v>
      </c>
    </row>
    <row r="7" ht="42" customHeight="1" spans="1:10">
      <c r="A7" s="78"/>
      <c r="B7" s="116"/>
      <c r="C7" s="116"/>
      <c r="D7" s="116"/>
      <c r="E7" s="102"/>
      <c r="F7" s="117"/>
      <c r="G7" s="102"/>
      <c r="H7" s="117"/>
      <c r="I7" s="117"/>
      <c r="J7" s="102"/>
    </row>
    <row r="8" ht="42" customHeight="1" spans="1:10">
      <c r="A8" s="78"/>
      <c r="B8" s="70"/>
      <c r="C8" s="70"/>
      <c r="D8" s="70"/>
      <c r="E8" s="78"/>
      <c r="F8" s="70"/>
      <c r="G8" s="78"/>
      <c r="H8" s="70"/>
      <c r="I8" s="70"/>
      <c r="J8" s="78"/>
    </row>
    <row r="9" customHeight="1" spans="1:1">
      <c r="A9" t="s">
        <v>472</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J17" sqref="J17"/>
    </sheetView>
  </sheetViews>
  <sheetFormatPr defaultColWidth="10.425" defaultRowHeight="14.25" customHeight="1"/>
  <cols>
    <col min="1" max="9" width="14.625" customWidth="1"/>
  </cols>
  <sheetData>
    <row r="1" customHeight="1" spans="1:9">
      <c r="A1" s="50"/>
      <c r="B1" s="50"/>
      <c r="C1" s="50"/>
      <c r="D1" s="50"/>
      <c r="E1" s="50"/>
      <c r="F1" s="50"/>
      <c r="G1" s="50"/>
      <c r="H1" s="50"/>
      <c r="I1" s="50"/>
    </row>
    <row r="2" customHeight="1" spans="1:9">
      <c r="A2" s="86" t="s">
        <v>473</v>
      </c>
      <c r="B2" s="87"/>
      <c r="C2" s="87"/>
      <c r="D2" s="88"/>
      <c r="E2" s="88"/>
      <c r="F2" s="88"/>
      <c r="G2" s="87"/>
      <c r="H2" s="87"/>
      <c r="I2" s="88"/>
    </row>
    <row r="3" ht="41.25" customHeight="1" spans="1:9">
      <c r="A3" s="89" t="str">
        <f>"2025"&amp;"年新增资产配置表"</f>
        <v>2025年新增资产配置表</v>
      </c>
      <c r="B3" s="90"/>
      <c r="C3" s="90"/>
      <c r="D3" s="91"/>
      <c r="E3" s="91"/>
      <c r="F3" s="91"/>
      <c r="G3" s="90"/>
      <c r="H3" s="90"/>
      <c r="I3" s="91"/>
    </row>
    <row r="4" customHeight="1" spans="1:9">
      <c r="A4" s="92" t="str">
        <f>"单位名称："&amp;"昆明市东川区妇幼健康服务中心"</f>
        <v>单位名称：昆明市东川区妇幼健康服务中心</v>
      </c>
      <c r="B4" s="93"/>
      <c r="C4" s="93"/>
      <c r="D4" s="94"/>
      <c r="F4" s="91"/>
      <c r="G4" s="90"/>
      <c r="H4" s="90"/>
      <c r="I4" s="111" t="s">
        <v>1</v>
      </c>
    </row>
    <row r="5" ht="28.5" customHeight="1" spans="1:9">
      <c r="A5" s="95" t="s">
        <v>178</v>
      </c>
      <c r="B5" s="96" t="s">
        <v>179</v>
      </c>
      <c r="C5" s="97" t="s">
        <v>474</v>
      </c>
      <c r="D5" s="95" t="s">
        <v>475</v>
      </c>
      <c r="E5" s="95" t="s">
        <v>476</v>
      </c>
      <c r="F5" s="95" t="s">
        <v>477</v>
      </c>
      <c r="G5" s="96" t="s">
        <v>478</v>
      </c>
      <c r="H5" s="84"/>
      <c r="I5" s="95"/>
    </row>
    <row r="6" ht="21" customHeight="1" spans="1:9">
      <c r="A6" s="97"/>
      <c r="B6" s="98"/>
      <c r="C6" s="98"/>
      <c r="D6" s="99"/>
      <c r="E6" s="98"/>
      <c r="F6" s="98"/>
      <c r="G6" s="96" t="s">
        <v>359</v>
      </c>
      <c r="H6" s="96" t="s">
        <v>479</v>
      </c>
      <c r="I6" s="96" t="s">
        <v>480</v>
      </c>
    </row>
    <row r="7" ht="17.25" customHeight="1" spans="1:9">
      <c r="A7" s="100" t="s">
        <v>82</v>
      </c>
      <c r="B7" s="101" t="s">
        <v>83</v>
      </c>
      <c r="C7" s="100" t="s">
        <v>84</v>
      </c>
      <c r="D7" s="102" t="s">
        <v>85</v>
      </c>
      <c r="E7" s="100" t="s">
        <v>86</v>
      </c>
      <c r="F7" s="101" t="s">
        <v>87</v>
      </c>
      <c r="G7" s="103" t="s">
        <v>88</v>
      </c>
      <c r="H7" s="102" t="s">
        <v>89</v>
      </c>
      <c r="I7" s="102">
        <v>9</v>
      </c>
    </row>
    <row r="8" ht="19.5" customHeight="1" spans="1:9">
      <c r="A8" s="104"/>
      <c r="B8" s="80"/>
      <c r="C8" s="80"/>
      <c r="D8" s="78"/>
      <c r="E8" s="70"/>
      <c r="F8" s="103"/>
      <c r="G8" s="105"/>
      <c r="H8" s="106"/>
      <c r="I8" s="106"/>
    </row>
    <row r="9" ht="19.5" customHeight="1" spans="1:9">
      <c r="A9" s="107" t="s">
        <v>55</v>
      </c>
      <c r="B9" s="108"/>
      <c r="C9" s="108"/>
      <c r="D9" s="109"/>
      <c r="E9" s="110"/>
      <c r="F9" s="110"/>
      <c r="G9" s="105"/>
      <c r="H9" s="106"/>
      <c r="I9" s="106"/>
    </row>
    <row r="10" customHeight="1" spans="1:1">
      <c r="A10" t="s">
        <v>481</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G35" sqref="G3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50"/>
      <c r="B1" s="50"/>
      <c r="C1" s="50"/>
      <c r="D1" s="50"/>
      <c r="E1" s="50"/>
      <c r="F1" s="50"/>
      <c r="G1" s="50"/>
      <c r="H1" s="50"/>
      <c r="I1" s="50"/>
      <c r="J1" s="50"/>
      <c r="K1" s="50"/>
    </row>
    <row r="2" customHeight="1" spans="4:11">
      <c r="D2" s="51"/>
      <c r="E2" s="51"/>
      <c r="F2" s="51"/>
      <c r="G2" s="51"/>
      <c r="K2" s="52" t="s">
        <v>482</v>
      </c>
    </row>
    <row r="3" ht="41.25" customHeight="1" spans="1:11">
      <c r="A3" s="53" t="str">
        <f>"2025"&amp;"年上级补助项目支出预算表"</f>
        <v>2025年上级补助项目支出预算表</v>
      </c>
      <c r="B3" s="53"/>
      <c r="C3" s="53"/>
      <c r="D3" s="53"/>
      <c r="E3" s="53"/>
      <c r="F3" s="53"/>
      <c r="G3" s="53"/>
      <c r="H3" s="53"/>
      <c r="I3" s="53"/>
      <c r="J3" s="53"/>
      <c r="K3" s="53"/>
    </row>
    <row r="4" ht="13.5" customHeight="1" spans="1:11">
      <c r="A4" s="54" t="str">
        <f>"单位名称："&amp;"昆明市东川区妇幼健康服务中心"</f>
        <v>单位名称：昆明市东川区妇幼健康服务中心</v>
      </c>
      <c r="B4" s="55"/>
      <c r="C4" s="55"/>
      <c r="D4" s="55"/>
      <c r="E4" s="55"/>
      <c r="F4" s="55"/>
      <c r="G4" s="55"/>
      <c r="H4" s="56"/>
      <c r="I4" s="56"/>
      <c r="J4" s="56"/>
      <c r="K4" s="57" t="s">
        <v>1</v>
      </c>
    </row>
    <row r="5" ht="21.75" customHeight="1" spans="1:11">
      <c r="A5" s="58" t="s">
        <v>261</v>
      </c>
      <c r="B5" s="58" t="s">
        <v>181</v>
      </c>
      <c r="C5" s="58" t="s">
        <v>262</v>
      </c>
      <c r="D5" s="59" t="s">
        <v>182</v>
      </c>
      <c r="E5" s="59" t="s">
        <v>183</v>
      </c>
      <c r="F5" s="59" t="s">
        <v>263</v>
      </c>
      <c r="G5" s="59" t="s">
        <v>264</v>
      </c>
      <c r="H5" s="76" t="s">
        <v>55</v>
      </c>
      <c r="I5" s="60" t="s">
        <v>483</v>
      </c>
      <c r="J5" s="61"/>
      <c r="K5" s="62"/>
    </row>
    <row r="6" ht="21.75" customHeight="1" spans="1:11">
      <c r="A6" s="63"/>
      <c r="B6" s="63"/>
      <c r="C6" s="63"/>
      <c r="D6" s="64"/>
      <c r="E6" s="64"/>
      <c r="F6" s="64"/>
      <c r="G6" s="64"/>
      <c r="H6" s="77"/>
      <c r="I6" s="59" t="s">
        <v>58</v>
      </c>
      <c r="J6" s="59" t="s">
        <v>59</v>
      </c>
      <c r="K6" s="59" t="s">
        <v>60</v>
      </c>
    </row>
    <row r="7" ht="40.5" customHeight="1" spans="1:11">
      <c r="A7" s="66"/>
      <c r="B7" s="66"/>
      <c r="C7" s="66"/>
      <c r="D7" s="67"/>
      <c r="E7" s="67"/>
      <c r="F7" s="67"/>
      <c r="G7" s="67"/>
      <c r="H7" s="68"/>
      <c r="I7" s="67" t="s">
        <v>57</v>
      </c>
      <c r="J7" s="67"/>
      <c r="K7" s="67"/>
    </row>
    <row r="8" ht="15" customHeight="1" spans="1:11">
      <c r="A8" s="69">
        <v>1</v>
      </c>
      <c r="B8" s="69">
        <v>2</v>
      </c>
      <c r="C8" s="69">
        <v>3</v>
      </c>
      <c r="D8" s="69">
        <v>4</v>
      </c>
      <c r="E8" s="69">
        <v>5</v>
      </c>
      <c r="F8" s="69">
        <v>6</v>
      </c>
      <c r="G8" s="69">
        <v>7</v>
      </c>
      <c r="H8" s="69">
        <v>8</v>
      </c>
      <c r="I8" s="69">
        <v>9</v>
      </c>
      <c r="J8" s="84">
        <v>10</v>
      </c>
      <c r="K8" s="84">
        <v>11</v>
      </c>
    </row>
    <row r="9" ht="18.75" customHeight="1" spans="1:11">
      <c r="A9" s="78"/>
      <c r="B9" s="70"/>
      <c r="C9" s="78"/>
      <c r="D9" s="78"/>
      <c r="E9" s="78"/>
      <c r="F9" s="78"/>
      <c r="G9" s="78"/>
      <c r="H9" s="79"/>
      <c r="I9" s="85"/>
      <c r="J9" s="85"/>
      <c r="K9" s="79"/>
    </row>
    <row r="10" ht="18.75" customHeight="1" spans="1:11">
      <c r="A10" s="80"/>
      <c r="B10" s="70"/>
      <c r="C10" s="70"/>
      <c r="D10" s="70"/>
      <c r="E10" s="70"/>
      <c r="F10" s="70"/>
      <c r="G10" s="70"/>
      <c r="H10" s="72"/>
      <c r="I10" s="72"/>
      <c r="J10" s="72"/>
      <c r="K10" s="79"/>
    </row>
    <row r="11" ht="18.75" customHeight="1" spans="1:11">
      <c r="A11" s="81" t="s">
        <v>169</v>
      </c>
      <c r="B11" s="82"/>
      <c r="C11" s="82"/>
      <c r="D11" s="82"/>
      <c r="E11" s="82"/>
      <c r="F11" s="82"/>
      <c r="G11" s="83"/>
      <c r="H11" s="72"/>
      <c r="I11" s="72"/>
      <c r="J11" s="72"/>
      <c r="K11" s="79"/>
    </row>
    <row r="12" customHeight="1" spans="1:1">
      <c r="A12" t="s">
        <v>484</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pane ySplit="1" topLeftCell="A2" activePane="bottomLeft" state="frozen"/>
      <selection/>
      <selection pane="bottomLeft" activeCell="D19" sqref="D19"/>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50"/>
      <c r="B1" s="50"/>
      <c r="C1" s="50"/>
      <c r="D1" s="50"/>
      <c r="E1" s="50"/>
      <c r="F1" s="50"/>
      <c r="G1" s="50"/>
    </row>
    <row r="2" ht="13.5" customHeight="1" spans="4:7">
      <c r="D2" s="51"/>
      <c r="G2" s="52" t="s">
        <v>485</v>
      </c>
    </row>
    <row r="3" ht="41.25" customHeight="1" spans="1:7">
      <c r="A3" s="53" t="str">
        <f>"2025"&amp;"年部门项目中期规划预算表"</f>
        <v>2025年部门项目中期规划预算表</v>
      </c>
      <c r="B3" s="53"/>
      <c r="C3" s="53"/>
      <c r="D3" s="53"/>
      <c r="E3" s="53"/>
      <c r="F3" s="53"/>
      <c r="G3" s="53"/>
    </row>
    <row r="4" ht="13.5" customHeight="1" spans="1:7">
      <c r="A4" s="54" t="str">
        <f>"单位名称："&amp;"昆明市东川区妇幼健康服务中心"</f>
        <v>单位名称：昆明市东川区妇幼健康服务中心</v>
      </c>
      <c r="B4" s="55"/>
      <c r="C4" s="55"/>
      <c r="D4" s="55"/>
      <c r="E4" s="56"/>
      <c r="F4" s="56"/>
      <c r="G4" s="57" t="s">
        <v>1</v>
      </c>
    </row>
    <row r="5" ht="21.75" customHeight="1" spans="1:7">
      <c r="A5" s="58" t="s">
        <v>262</v>
      </c>
      <c r="B5" s="58" t="s">
        <v>261</v>
      </c>
      <c r="C5" s="58" t="s">
        <v>181</v>
      </c>
      <c r="D5" s="59" t="s">
        <v>486</v>
      </c>
      <c r="E5" s="60" t="s">
        <v>58</v>
      </c>
      <c r="F5" s="61"/>
      <c r="G5" s="62"/>
    </row>
    <row r="6" ht="21.75" customHeight="1" spans="1:7">
      <c r="A6" s="63"/>
      <c r="B6" s="63"/>
      <c r="C6" s="63"/>
      <c r="D6" s="64"/>
      <c r="E6" s="65" t="str">
        <f>"2025"&amp;"年"</f>
        <v>2025年</v>
      </c>
      <c r="F6" s="59" t="str">
        <f>("2025"+1)&amp;"年"</f>
        <v>2026年</v>
      </c>
      <c r="G6" s="59" t="str">
        <f>("2025"+2)&amp;"年"</f>
        <v>2027年</v>
      </c>
    </row>
    <row r="7" ht="40.5" customHeight="1" spans="1:7">
      <c r="A7" s="66"/>
      <c r="B7" s="66"/>
      <c r="C7" s="66"/>
      <c r="D7" s="67"/>
      <c r="E7" s="68"/>
      <c r="F7" s="67" t="s">
        <v>57</v>
      </c>
      <c r="G7" s="67"/>
    </row>
    <row r="8" ht="15" customHeight="1" spans="1:7">
      <c r="A8" s="69">
        <v>1</v>
      </c>
      <c r="B8" s="69">
        <v>2</v>
      </c>
      <c r="C8" s="69">
        <v>3</v>
      </c>
      <c r="D8" s="69">
        <v>4</v>
      </c>
      <c r="E8" s="69">
        <v>5</v>
      </c>
      <c r="F8" s="69">
        <v>6</v>
      </c>
      <c r="G8" s="69">
        <v>7</v>
      </c>
    </row>
    <row r="9" ht="17.25" customHeight="1" spans="1:7">
      <c r="A9" s="70"/>
      <c r="B9" s="71"/>
      <c r="C9" s="71"/>
      <c r="D9" s="70"/>
      <c r="E9" s="72"/>
      <c r="F9" s="72"/>
      <c r="G9" s="72"/>
    </row>
    <row r="10" ht="18.75" customHeight="1" spans="1:7">
      <c r="A10" s="70"/>
      <c r="B10" s="70"/>
      <c r="C10" s="70"/>
      <c r="D10" s="70"/>
      <c r="E10" s="72"/>
      <c r="F10" s="72"/>
      <c r="G10" s="72"/>
    </row>
    <row r="11" ht="18.75" customHeight="1" spans="1:7">
      <c r="A11" s="73" t="s">
        <v>55</v>
      </c>
      <c r="B11" s="74" t="s">
        <v>487</v>
      </c>
      <c r="C11" s="74"/>
      <c r="D11" s="75"/>
      <c r="E11" s="72"/>
      <c r="F11" s="72"/>
      <c r="G11" s="72"/>
    </row>
    <row r="12" customHeight="1" spans="1:1">
      <c r="A12" t="s">
        <v>488</v>
      </c>
    </row>
  </sheetData>
  <mergeCells count="11">
    <mergeCell ref="A3:G3"/>
    <mergeCell ref="A4:D4"/>
    <mergeCell ref="E5:G5"/>
    <mergeCell ref="A11:D11"/>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A21" workbookViewId="0">
      <selection activeCell="H43" sqref="H43"/>
    </sheetView>
  </sheetViews>
  <sheetFormatPr defaultColWidth="9" defaultRowHeight="13.5"/>
  <cols>
    <col min="2" max="2" width="16.25" customWidth="1"/>
    <col min="3" max="9" width="14.125" customWidth="1"/>
    <col min="10" max="10" width="20" customWidth="1"/>
  </cols>
  <sheetData>
    <row r="1" spans="1:10">
      <c r="A1" s="1"/>
      <c r="B1" s="1"/>
      <c r="C1" s="1"/>
      <c r="D1" s="1"/>
      <c r="E1" s="1"/>
      <c r="F1" s="1"/>
      <c r="G1" s="1"/>
      <c r="H1" s="1"/>
      <c r="I1" s="1"/>
      <c r="J1" s="44" t="s">
        <v>489</v>
      </c>
    </row>
    <row r="2" ht="25.5" spans="1:10">
      <c r="A2" s="2" t="s">
        <v>490</v>
      </c>
      <c r="B2" s="3"/>
      <c r="C2" s="3"/>
      <c r="D2" s="3"/>
      <c r="E2" s="3"/>
      <c r="F2" s="3"/>
      <c r="G2" s="3"/>
      <c r="H2" s="3"/>
      <c r="I2" s="3"/>
      <c r="J2" s="45"/>
    </row>
    <row r="3" ht="31.5" spans="1:10">
      <c r="A3" s="4" t="s">
        <v>491</v>
      </c>
      <c r="B3" s="4"/>
      <c r="C3" s="5"/>
      <c r="D3" s="6"/>
      <c r="E3" s="6"/>
      <c r="F3" s="6"/>
      <c r="G3" s="6"/>
      <c r="H3" s="6"/>
      <c r="I3" s="6"/>
      <c r="J3" s="256" t="s">
        <v>1</v>
      </c>
    </row>
    <row r="4" ht="44" customHeight="1" spans="1:10">
      <c r="A4" s="7" t="s">
        <v>492</v>
      </c>
      <c r="B4" s="8">
        <v>131010</v>
      </c>
      <c r="C4" s="9"/>
      <c r="D4" s="9"/>
      <c r="E4" s="10"/>
      <c r="F4" s="11" t="s">
        <v>493</v>
      </c>
      <c r="G4" s="10"/>
      <c r="H4" s="12" t="s">
        <v>70</v>
      </c>
      <c r="I4" s="9"/>
      <c r="J4" s="10"/>
    </row>
    <row r="5" ht="44" customHeight="1" spans="1:10">
      <c r="A5" s="13" t="s">
        <v>494</v>
      </c>
      <c r="B5" s="13"/>
      <c r="C5" s="13"/>
      <c r="D5" s="13"/>
      <c r="E5" s="13"/>
      <c r="F5" s="13"/>
      <c r="G5" s="13"/>
      <c r="H5" s="13"/>
      <c r="I5" s="13"/>
      <c r="J5" s="13" t="s">
        <v>495</v>
      </c>
    </row>
    <row r="6" ht="92" customHeight="1" spans="1:10">
      <c r="A6" s="13" t="s">
        <v>496</v>
      </c>
      <c r="B6" s="14" t="s">
        <v>497</v>
      </c>
      <c r="C6" s="15" t="s">
        <v>498</v>
      </c>
      <c r="D6" s="15"/>
      <c r="E6" s="15"/>
      <c r="F6" s="15"/>
      <c r="G6" s="15"/>
      <c r="H6" s="15"/>
      <c r="I6" s="15"/>
      <c r="J6" s="47" t="s">
        <v>499</v>
      </c>
    </row>
    <row r="7" ht="100" customHeight="1" spans="1:10">
      <c r="A7" s="13"/>
      <c r="B7" s="16" t="s">
        <v>500</v>
      </c>
      <c r="C7" s="15" t="s">
        <v>501</v>
      </c>
      <c r="D7" s="15"/>
      <c r="E7" s="15"/>
      <c r="F7" s="15"/>
      <c r="G7" s="15"/>
      <c r="H7" s="15"/>
      <c r="I7" s="15"/>
      <c r="J7" s="47" t="s">
        <v>502</v>
      </c>
    </row>
    <row r="8" ht="118" customHeight="1" spans="1:10">
      <c r="A8" s="14" t="s">
        <v>503</v>
      </c>
      <c r="B8" s="17" t="s">
        <v>504</v>
      </c>
      <c r="C8" s="18" t="s">
        <v>501</v>
      </c>
      <c r="D8" s="18"/>
      <c r="E8" s="18"/>
      <c r="F8" s="18"/>
      <c r="G8" s="18"/>
      <c r="H8" s="18"/>
      <c r="I8" s="18"/>
      <c r="J8" s="48" t="s">
        <v>505</v>
      </c>
    </row>
    <row r="9" ht="50" customHeight="1" spans="1:10">
      <c r="A9" s="19" t="s">
        <v>506</v>
      </c>
      <c r="B9" s="19"/>
      <c r="C9" s="19"/>
      <c r="D9" s="19"/>
      <c r="E9" s="19"/>
      <c r="F9" s="19"/>
      <c r="G9" s="19"/>
      <c r="H9" s="19"/>
      <c r="I9" s="19"/>
      <c r="J9" s="19"/>
    </row>
    <row r="10" spans="1:10">
      <c r="A10" s="20" t="s">
        <v>507</v>
      </c>
      <c r="B10" s="21"/>
      <c r="C10" s="22" t="s">
        <v>508</v>
      </c>
      <c r="D10" s="23"/>
      <c r="E10" s="23"/>
      <c r="F10" s="23"/>
      <c r="G10" s="24"/>
      <c r="H10" s="25" t="s">
        <v>509</v>
      </c>
      <c r="I10" s="25"/>
      <c r="J10" s="25"/>
    </row>
    <row r="11" spans="1:10">
      <c r="A11" s="26"/>
      <c r="B11" s="27"/>
      <c r="C11" s="28"/>
      <c r="D11" s="29"/>
      <c r="E11" s="29"/>
      <c r="F11" s="29"/>
      <c r="G11" s="30"/>
      <c r="H11" s="31" t="s">
        <v>510</v>
      </c>
      <c r="I11" s="31" t="s">
        <v>511</v>
      </c>
      <c r="J11" s="31" t="s">
        <v>512</v>
      </c>
    </row>
    <row r="12" ht="43" customHeight="1" spans="1:10">
      <c r="A12" s="26" t="s">
        <v>513</v>
      </c>
      <c r="B12" s="27"/>
      <c r="C12" s="22" t="s">
        <v>514</v>
      </c>
      <c r="D12" s="23"/>
      <c r="E12" s="23"/>
      <c r="F12" s="23"/>
      <c r="G12" s="24"/>
      <c r="H12" s="32">
        <v>554400</v>
      </c>
      <c r="I12" s="32">
        <v>554400</v>
      </c>
      <c r="J12" s="32"/>
    </row>
    <row r="13" ht="43" customHeight="1" spans="1:10">
      <c r="A13" s="26" t="s">
        <v>513</v>
      </c>
      <c r="B13" s="27"/>
      <c r="C13" s="22" t="s">
        <v>515</v>
      </c>
      <c r="D13" s="23"/>
      <c r="E13" s="23"/>
      <c r="F13" s="23" t="s">
        <v>516</v>
      </c>
      <c r="G13" s="24"/>
      <c r="H13" s="32">
        <v>1029373</v>
      </c>
      <c r="I13" s="32">
        <v>1029373</v>
      </c>
      <c r="J13" s="32"/>
    </row>
    <row r="14" ht="43" customHeight="1" spans="1:10">
      <c r="A14" s="26" t="s">
        <v>513</v>
      </c>
      <c r="B14" s="27"/>
      <c r="C14" s="22" t="s">
        <v>517</v>
      </c>
      <c r="D14" s="23"/>
      <c r="E14" s="23"/>
      <c r="F14" s="23" t="s">
        <v>518</v>
      </c>
      <c r="G14" s="24"/>
      <c r="H14" s="32">
        <v>83376.65</v>
      </c>
      <c r="I14" s="32">
        <v>83376.65</v>
      </c>
      <c r="J14" s="32"/>
    </row>
    <row r="15" ht="43" customHeight="1" spans="1:10">
      <c r="A15" s="26" t="s">
        <v>513</v>
      </c>
      <c r="B15" s="27"/>
      <c r="C15" s="22" t="s">
        <v>519</v>
      </c>
      <c r="D15" s="23"/>
      <c r="E15" s="23"/>
      <c r="F15" s="23" t="s">
        <v>110</v>
      </c>
      <c r="G15" s="24"/>
      <c r="H15" s="32">
        <v>15240</v>
      </c>
      <c r="I15" s="32">
        <v>15240</v>
      </c>
      <c r="J15" s="32"/>
    </row>
    <row r="16" ht="43" customHeight="1" spans="1:10">
      <c r="A16" s="26" t="s">
        <v>513</v>
      </c>
      <c r="B16" s="27"/>
      <c r="C16" s="22" t="s">
        <v>520</v>
      </c>
      <c r="D16" s="23"/>
      <c r="E16" s="23"/>
      <c r="F16" s="23" t="s">
        <v>521</v>
      </c>
      <c r="G16" s="24"/>
      <c r="H16" s="32">
        <v>6907117</v>
      </c>
      <c r="I16" s="32">
        <v>6907117</v>
      </c>
      <c r="J16" s="32">
        <v>17860800</v>
      </c>
    </row>
    <row r="17" ht="43" customHeight="1" spans="1:10">
      <c r="A17" s="26" t="s">
        <v>513</v>
      </c>
      <c r="B17" s="27"/>
      <c r="C17" s="22" t="s">
        <v>522</v>
      </c>
      <c r="D17" s="23"/>
      <c r="E17" s="23"/>
      <c r="F17" s="23" t="s">
        <v>523</v>
      </c>
      <c r="G17" s="24"/>
      <c r="H17" s="32">
        <v>518225</v>
      </c>
      <c r="I17" s="32">
        <v>518225</v>
      </c>
      <c r="J17" s="32"/>
    </row>
    <row r="18" ht="43" customHeight="1" spans="1:10">
      <c r="A18" s="26" t="s">
        <v>513</v>
      </c>
      <c r="B18" s="27"/>
      <c r="C18" s="22" t="s">
        <v>524</v>
      </c>
      <c r="D18" s="23"/>
      <c r="E18" s="23"/>
      <c r="F18" s="23" t="s">
        <v>525</v>
      </c>
      <c r="G18" s="24"/>
      <c r="H18" s="32">
        <v>446880</v>
      </c>
      <c r="I18" s="32">
        <v>446880</v>
      </c>
      <c r="J18" s="32"/>
    </row>
    <row r="19" ht="43" customHeight="1" spans="1:10">
      <c r="A19" s="26" t="s">
        <v>513</v>
      </c>
      <c r="B19" s="27"/>
      <c r="C19" s="22" t="s">
        <v>526</v>
      </c>
      <c r="D19" s="23"/>
      <c r="E19" s="23"/>
      <c r="F19" s="23" t="s">
        <v>527</v>
      </c>
      <c r="G19" s="24"/>
      <c r="H19" s="32">
        <v>23777</v>
      </c>
      <c r="I19" s="32">
        <v>23777</v>
      </c>
      <c r="J19" s="32"/>
    </row>
    <row r="20" ht="43" customHeight="1" spans="1:10">
      <c r="A20" s="26" t="s">
        <v>513</v>
      </c>
      <c r="B20" s="27"/>
      <c r="C20" s="22" t="s">
        <v>528</v>
      </c>
      <c r="D20" s="23"/>
      <c r="E20" s="23"/>
      <c r="F20" s="23" t="s">
        <v>529</v>
      </c>
      <c r="G20" s="24"/>
      <c r="H20" s="32">
        <v>777148</v>
      </c>
      <c r="I20" s="32">
        <v>777148</v>
      </c>
      <c r="J20" s="32"/>
    </row>
    <row r="21" ht="43" customHeight="1" spans="1:10">
      <c r="A21" s="33" t="s">
        <v>530</v>
      </c>
      <c r="B21" s="33"/>
      <c r="C21" s="33"/>
      <c r="D21" s="33"/>
      <c r="E21" s="33"/>
      <c r="F21" s="33"/>
      <c r="G21" s="33"/>
      <c r="H21" s="33"/>
      <c r="I21" s="33"/>
      <c r="J21" s="33"/>
    </row>
    <row r="22" spans="1:10">
      <c r="A22" s="34" t="s">
        <v>531</v>
      </c>
      <c r="B22" s="34"/>
      <c r="C22" s="34"/>
      <c r="D22" s="34"/>
      <c r="E22" s="34"/>
      <c r="F22" s="34"/>
      <c r="G22" s="34"/>
      <c r="H22" s="35" t="s">
        <v>532</v>
      </c>
      <c r="I22" s="36" t="s">
        <v>307</v>
      </c>
      <c r="J22" s="35" t="s">
        <v>533</v>
      </c>
    </row>
    <row r="23" ht="14.25" spans="1:10">
      <c r="A23" s="36" t="s">
        <v>300</v>
      </c>
      <c r="B23" s="36" t="s">
        <v>534</v>
      </c>
      <c r="C23" s="35" t="s">
        <v>302</v>
      </c>
      <c r="D23" s="35" t="s">
        <v>303</v>
      </c>
      <c r="E23" s="35" t="s">
        <v>304</v>
      </c>
      <c r="F23" s="37" t="s">
        <v>305</v>
      </c>
      <c r="G23" s="37" t="s">
        <v>306</v>
      </c>
      <c r="H23" s="35"/>
      <c r="I23" s="36"/>
      <c r="J23" s="35"/>
    </row>
    <row r="24" ht="22.5" spans="1:10">
      <c r="A24" s="38" t="s">
        <v>309</v>
      </c>
      <c r="B24" s="38" t="s">
        <v>317</v>
      </c>
      <c r="C24" s="38" t="s">
        <v>535</v>
      </c>
      <c r="D24" s="39" t="s">
        <v>536</v>
      </c>
      <c r="E24" s="40" t="s">
        <v>87</v>
      </c>
      <c r="F24" s="41" t="s">
        <v>537</v>
      </c>
      <c r="G24" s="42" t="s">
        <v>538</v>
      </c>
      <c r="H24" s="43" t="s">
        <v>539</v>
      </c>
      <c r="I24" s="49" t="s">
        <v>540</v>
      </c>
      <c r="J24" s="40" t="s">
        <v>541</v>
      </c>
    </row>
    <row r="25" ht="22.5" spans="1:10">
      <c r="A25" s="38" t="s">
        <v>309</v>
      </c>
      <c r="B25" s="38" t="s">
        <v>317</v>
      </c>
      <c r="C25" s="38" t="s">
        <v>318</v>
      </c>
      <c r="D25" s="39" t="s">
        <v>536</v>
      </c>
      <c r="E25" s="40" t="s">
        <v>542</v>
      </c>
      <c r="F25" s="41" t="s">
        <v>537</v>
      </c>
      <c r="G25" s="42" t="s">
        <v>538</v>
      </c>
      <c r="H25" s="43" t="s">
        <v>539</v>
      </c>
      <c r="I25" s="49" t="s">
        <v>318</v>
      </c>
      <c r="J25" s="40" t="s">
        <v>541</v>
      </c>
    </row>
    <row r="26" ht="22.5" spans="1:10">
      <c r="A26" s="38" t="s">
        <v>309</v>
      </c>
      <c r="B26" s="38" t="s">
        <v>310</v>
      </c>
      <c r="C26" s="38" t="s">
        <v>328</v>
      </c>
      <c r="D26" s="39" t="s">
        <v>543</v>
      </c>
      <c r="E26" s="40" t="s">
        <v>330</v>
      </c>
      <c r="F26" s="42" t="s">
        <v>320</v>
      </c>
      <c r="G26" s="42" t="s">
        <v>538</v>
      </c>
      <c r="H26" s="43" t="s">
        <v>539</v>
      </c>
      <c r="I26" s="49" t="s">
        <v>544</v>
      </c>
      <c r="J26" s="40" t="s">
        <v>541</v>
      </c>
    </row>
    <row r="27" ht="22.5" spans="1:10">
      <c r="A27" s="38" t="s">
        <v>345</v>
      </c>
      <c r="B27" s="38" t="s">
        <v>545</v>
      </c>
      <c r="C27" s="38" t="s">
        <v>546</v>
      </c>
      <c r="D27" s="39" t="s">
        <v>543</v>
      </c>
      <c r="E27" s="40" t="s">
        <v>347</v>
      </c>
      <c r="F27" s="42" t="s">
        <v>320</v>
      </c>
      <c r="G27" s="42" t="s">
        <v>538</v>
      </c>
      <c r="H27" s="43" t="s">
        <v>539</v>
      </c>
      <c r="I27" s="49" t="s">
        <v>547</v>
      </c>
      <c r="J27" s="40" t="s">
        <v>541</v>
      </c>
    </row>
  </sheetData>
  <mergeCells count="37">
    <mergeCell ref="A2:J2"/>
    <mergeCell ref="A3:C3"/>
    <mergeCell ref="B4:E4"/>
    <mergeCell ref="F4:G4"/>
    <mergeCell ref="H4:J4"/>
    <mergeCell ref="A5:I5"/>
    <mergeCell ref="C6:I6"/>
    <mergeCell ref="C7:I7"/>
    <mergeCell ref="C8:I8"/>
    <mergeCell ref="A9:J9"/>
    <mergeCell ref="H10:J10"/>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J21"/>
    <mergeCell ref="A22:G22"/>
    <mergeCell ref="A6:A7"/>
    <mergeCell ref="H22:H23"/>
    <mergeCell ref="I22:I23"/>
    <mergeCell ref="J22:J23"/>
    <mergeCell ref="A10:B11"/>
    <mergeCell ref="C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Q28" sqref="Q28"/>
    </sheetView>
  </sheetViews>
  <sheetFormatPr defaultColWidth="8.575" defaultRowHeight="12.75" customHeight="1"/>
  <cols>
    <col min="1" max="1" width="15.8916666666667" customWidth="1"/>
    <col min="2" max="2" width="35" customWidth="1"/>
    <col min="3" max="19" width="22" customWidth="1"/>
  </cols>
  <sheetData>
    <row r="1" customHeight="1" spans="1:19">
      <c r="A1" s="50"/>
      <c r="B1" s="50"/>
      <c r="C1" s="50"/>
      <c r="D1" s="50"/>
      <c r="E1" s="50"/>
      <c r="F1" s="50"/>
      <c r="G1" s="50"/>
      <c r="H1" s="50"/>
      <c r="I1" s="50"/>
      <c r="J1" s="50"/>
      <c r="K1" s="50"/>
      <c r="L1" s="50"/>
      <c r="M1" s="50"/>
      <c r="N1" s="50"/>
      <c r="O1" s="50"/>
      <c r="P1" s="50"/>
      <c r="Q1" s="50"/>
      <c r="R1" s="50"/>
      <c r="S1" s="50"/>
    </row>
    <row r="2" ht="17.25" customHeight="1" spans="1:1">
      <c r="A2" s="111" t="s">
        <v>52</v>
      </c>
    </row>
    <row r="3" ht="41.25" customHeight="1" spans="1:1">
      <c r="A3" s="89" t="str">
        <f>"2025"&amp;"年部门收入预算表"</f>
        <v>2025年部门收入预算表</v>
      </c>
    </row>
    <row r="4" ht="17.25" customHeight="1" spans="1:19">
      <c r="A4" s="92" t="str">
        <f>"单位名称："&amp;"昆明市东川区妇幼健康服务中心"</f>
        <v>单位名称：昆明市东川区妇幼健康服务中心</v>
      </c>
      <c r="S4" s="94" t="s">
        <v>1</v>
      </c>
    </row>
    <row r="5" ht="21.75" customHeight="1" spans="1:19">
      <c r="A5" s="241" t="s">
        <v>53</v>
      </c>
      <c r="B5" s="242" t="s">
        <v>54</v>
      </c>
      <c r="C5" s="242" t="s">
        <v>55</v>
      </c>
      <c r="D5" s="243" t="s">
        <v>56</v>
      </c>
      <c r="E5" s="243"/>
      <c r="F5" s="243"/>
      <c r="G5" s="243"/>
      <c r="H5" s="243"/>
      <c r="I5" s="189"/>
      <c r="J5" s="243"/>
      <c r="K5" s="243"/>
      <c r="L5" s="243"/>
      <c r="M5" s="243"/>
      <c r="N5" s="250"/>
      <c r="O5" s="243" t="s">
        <v>45</v>
      </c>
      <c r="P5" s="243"/>
      <c r="Q5" s="243"/>
      <c r="R5" s="243"/>
      <c r="S5" s="250"/>
    </row>
    <row r="6" ht="27" customHeight="1" spans="1:19">
      <c r="A6" s="244"/>
      <c r="B6" s="245"/>
      <c r="C6" s="245"/>
      <c r="D6" s="245" t="s">
        <v>57</v>
      </c>
      <c r="E6" s="245" t="s">
        <v>58</v>
      </c>
      <c r="F6" s="245" t="s">
        <v>59</v>
      </c>
      <c r="G6" s="245" t="s">
        <v>60</v>
      </c>
      <c r="H6" s="245" t="s">
        <v>61</v>
      </c>
      <c r="I6" s="251" t="s">
        <v>62</v>
      </c>
      <c r="J6" s="252"/>
      <c r="K6" s="252"/>
      <c r="L6" s="252"/>
      <c r="M6" s="252"/>
      <c r="N6" s="253"/>
      <c r="O6" s="245" t="s">
        <v>57</v>
      </c>
      <c r="P6" s="245" t="s">
        <v>58</v>
      </c>
      <c r="Q6" s="245" t="s">
        <v>59</v>
      </c>
      <c r="R6" s="245" t="s">
        <v>60</v>
      </c>
      <c r="S6" s="245" t="s">
        <v>63</v>
      </c>
    </row>
    <row r="7" ht="30" customHeight="1" spans="1:19">
      <c r="A7" s="246"/>
      <c r="B7" s="247"/>
      <c r="C7" s="174"/>
      <c r="D7" s="174"/>
      <c r="E7" s="174"/>
      <c r="F7" s="174"/>
      <c r="G7" s="174"/>
      <c r="H7" s="174"/>
      <c r="I7" s="117" t="s">
        <v>57</v>
      </c>
      <c r="J7" s="253" t="s">
        <v>64</v>
      </c>
      <c r="K7" s="253" t="s">
        <v>65</v>
      </c>
      <c r="L7" s="253" t="s">
        <v>66</v>
      </c>
      <c r="M7" s="253" t="s">
        <v>67</v>
      </c>
      <c r="N7" s="253" t="s">
        <v>68</v>
      </c>
      <c r="O7" s="254"/>
      <c r="P7" s="254"/>
      <c r="Q7" s="254"/>
      <c r="R7" s="254"/>
      <c r="S7" s="174"/>
    </row>
    <row r="8" ht="15" customHeight="1" spans="1:19">
      <c r="A8" s="248">
        <v>1</v>
      </c>
      <c r="B8" s="248">
        <v>2</v>
      </c>
      <c r="C8" s="248">
        <v>3</v>
      </c>
      <c r="D8" s="248">
        <v>4</v>
      </c>
      <c r="E8" s="248">
        <v>5</v>
      </c>
      <c r="F8" s="248">
        <v>6</v>
      </c>
      <c r="G8" s="248">
        <v>7</v>
      </c>
      <c r="H8" s="248">
        <v>8</v>
      </c>
      <c r="I8" s="117">
        <v>9</v>
      </c>
      <c r="J8" s="248">
        <v>10</v>
      </c>
      <c r="K8" s="248">
        <v>11</v>
      </c>
      <c r="L8" s="248">
        <v>12</v>
      </c>
      <c r="M8" s="248">
        <v>13</v>
      </c>
      <c r="N8" s="248">
        <v>14</v>
      </c>
      <c r="O8" s="248">
        <v>15</v>
      </c>
      <c r="P8" s="248">
        <v>16</v>
      </c>
      <c r="Q8" s="248">
        <v>17</v>
      </c>
      <c r="R8" s="248">
        <v>18</v>
      </c>
      <c r="S8" s="248">
        <v>19</v>
      </c>
    </row>
    <row r="9" ht="18" customHeight="1" spans="1:19">
      <c r="A9" s="70" t="s">
        <v>69</v>
      </c>
      <c r="B9" s="70" t="s">
        <v>70</v>
      </c>
      <c r="C9" s="126">
        <v>28216336.65</v>
      </c>
      <c r="D9" s="126">
        <v>28216336.65</v>
      </c>
      <c r="E9" s="126">
        <v>10355536.65</v>
      </c>
      <c r="F9" s="126"/>
      <c r="G9" s="126"/>
      <c r="H9" s="126"/>
      <c r="I9" s="126">
        <v>17860800</v>
      </c>
      <c r="J9" s="126">
        <v>17860800</v>
      </c>
      <c r="K9" s="126"/>
      <c r="L9" s="126"/>
      <c r="M9" s="126"/>
      <c r="N9" s="126"/>
      <c r="O9" s="126"/>
      <c r="P9" s="126"/>
      <c r="Q9" s="126"/>
      <c r="R9" s="126"/>
      <c r="S9" s="126"/>
    </row>
    <row r="10" ht="18" customHeight="1" spans="1:19">
      <c r="A10" s="97" t="s">
        <v>55</v>
      </c>
      <c r="B10" s="249"/>
      <c r="C10" s="126">
        <v>28216336.65</v>
      </c>
      <c r="D10" s="126">
        <v>28216336.65</v>
      </c>
      <c r="E10" s="126">
        <v>10355536.65</v>
      </c>
      <c r="F10" s="126"/>
      <c r="G10" s="126"/>
      <c r="H10" s="126"/>
      <c r="I10" s="126">
        <v>17860800</v>
      </c>
      <c r="J10" s="126">
        <v>17860800</v>
      </c>
      <c r="K10" s="126"/>
      <c r="L10" s="126"/>
      <c r="M10" s="126"/>
      <c r="N10" s="126"/>
      <c r="O10" s="126"/>
      <c r="P10" s="126"/>
      <c r="Q10" s="126"/>
      <c r="R10" s="126"/>
      <c r="S10" s="126"/>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pane ySplit="1" topLeftCell="A2" activePane="bottomLeft" state="frozen"/>
      <selection/>
      <selection pane="bottomLeft" activeCell="N15" sqref="N1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50"/>
      <c r="B1" s="50"/>
      <c r="C1" s="50"/>
      <c r="D1" s="50"/>
      <c r="E1" s="50"/>
      <c r="F1" s="50"/>
      <c r="G1" s="50"/>
      <c r="H1" s="50"/>
      <c r="I1" s="50"/>
      <c r="J1" s="50"/>
      <c r="K1" s="50"/>
      <c r="L1" s="50"/>
      <c r="M1" s="50"/>
      <c r="N1" s="50"/>
      <c r="O1" s="50"/>
    </row>
    <row r="2" ht="17.25" customHeight="1" spans="1:1">
      <c r="A2" s="94" t="s">
        <v>71</v>
      </c>
    </row>
    <row r="3" ht="41.25" customHeight="1" spans="1:1">
      <c r="A3" s="89" t="str">
        <f>"2025"&amp;"年部门支出预算表"</f>
        <v>2025年部门支出预算表</v>
      </c>
    </row>
    <row r="4" ht="17.25" customHeight="1" spans="1:15">
      <c r="A4" s="92" t="str">
        <f>"单位名称："&amp;"昆明市东川区妇幼健康服务中心"</f>
        <v>单位名称：昆明市东川区妇幼健康服务中心</v>
      </c>
      <c r="O4" s="94" t="s">
        <v>1</v>
      </c>
    </row>
    <row r="5" ht="27" customHeight="1" spans="1:15">
      <c r="A5" s="227" t="s">
        <v>72</v>
      </c>
      <c r="B5" s="227" t="s">
        <v>73</v>
      </c>
      <c r="C5" s="227" t="s">
        <v>55</v>
      </c>
      <c r="D5" s="228" t="s">
        <v>58</v>
      </c>
      <c r="E5" s="229"/>
      <c r="F5" s="230"/>
      <c r="G5" s="231" t="s">
        <v>59</v>
      </c>
      <c r="H5" s="231" t="s">
        <v>60</v>
      </c>
      <c r="I5" s="231" t="s">
        <v>74</v>
      </c>
      <c r="J5" s="228" t="s">
        <v>62</v>
      </c>
      <c r="K5" s="229"/>
      <c r="L5" s="229"/>
      <c r="M5" s="229"/>
      <c r="N5" s="238"/>
      <c r="O5" s="239"/>
    </row>
    <row r="6" ht="42" customHeight="1" spans="1:15">
      <c r="A6" s="232"/>
      <c r="B6" s="232"/>
      <c r="C6" s="233"/>
      <c r="D6" s="234" t="s">
        <v>57</v>
      </c>
      <c r="E6" s="234" t="s">
        <v>75</v>
      </c>
      <c r="F6" s="234" t="s">
        <v>76</v>
      </c>
      <c r="G6" s="233"/>
      <c r="H6" s="233"/>
      <c r="I6" s="240"/>
      <c r="J6" s="234" t="s">
        <v>57</v>
      </c>
      <c r="K6" s="221" t="s">
        <v>77</v>
      </c>
      <c r="L6" s="221" t="s">
        <v>78</v>
      </c>
      <c r="M6" s="221" t="s">
        <v>79</v>
      </c>
      <c r="N6" s="221" t="s">
        <v>80</v>
      </c>
      <c r="O6" s="221" t="s">
        <v>81</v>
      </c>
    </row>
    <row r="7" ht="18" customHeight="1" spans="1:15">
      <c r="A7" s="100" t="s">
        <v>82</v>
      </c>
      <c r="B7" s="100" t="s">
        <v>83</v>
      </c>
      <c r="C7" s="100" t="s">
        <v>84</v>
      </c>
      <c r="D7" s="103" t="s">
        <v>85</v>
      </c>
      <c r="E7" s="103" t="s">
        <v>86</v>
      </c>
      <c r="F7" s="103" t="s">
        <v>87</v>
      </c>
      <c r="G7" s="103" t="s">
        <v>88</v>
      </c>
      <c r="H7" s="103" t="s">
        <v>89</v>
      </c>
      <c r="I7" s="103" t="s">
        <v>90</v>
      </c>
      <c r="J7" s="103" t="s">
        <v>91</v>
      </c>
      <c r="K7" s="103" t="s">
        <v>92</v>
      </c>
      <c r="L7" s="103" t="s">
        <v>93</v>
      </c>
      <c r="M7" s="103" t="s">
        <v>94</v>
      </c>
      <c r="N7" s="100" t="s">
        <v>95</v>
      </c>
      <c r="O7" s="103" t="s">
        <v>96</v>
      </c>
    </row>
    <row r="8" ht="21" customHeight="1" spans="1:15">
      <c r="A8" s="104" t="s">
        <v>97</v>
      </c>
      <c r="B8" s="104" t="s">
        <v>98</v>
      </c>
      <c r="C8" s="126">
        <v>1682389.65</v>
      </c>
      <c r="D8" s="126">
        <v>1682389.65</v>
      </c>
      <c r="E8" s="126">
        <v>1682389.65</v>
      </c>
      <c r="F8" s="126"/>
      <c r="G8" s="126"/>
      <c r="H8" s="126"/>
      <c r="I8" s="126"/>
      <c r="J8" s="126"/>
      <c r="K8" s="126"/>
      <c r="L8" s="126"/>
      <c r="M8" s="126"/>
      <c r="N8" s="126"/>
      <c r="O8" s="126"/>
    </row>
    <row r="9" ht="21" customHeight="1" spans="1:15">
      <c r="A9" s="235" t="s">
        <v>99</v>
      </c>
      <c r="B9" s="235" t="s">
        <v>100</v>
      </c>
      <c r="C9" s="126">
        <v>1667149.65</v>
      </c>
      <c r="D9" s="126">
        <v>1667149.65</v>
      </c>
      <c r="E9" s="126">
        <v>1667149.65</v>
      </c>
      <c r="F9" s="126"/>
      <c r="G9" s="126"/>
      <c r="H9" s="126"/>
      <c r="I9" s="126"/>
      <c r="J9" s="126"/>
      <c r="K9" s="126"/>
      <c r="L9" s="126"/>
      <c r="M9" s="126"/>
      <c r="N9" s="126"/>
      <c r="O9" s="126"/>
    </row>
    <row r="10" ht="21" customHeight="1" spans="1:15">
      <c r="A10" s="236" t="s">
        <v>101</v>
      </c>
      <c r="B10" s="236" t="s">
        <v>102</v>
      </c>
      <c r="C10" s="126">
        <v>554400</v>
      </c>
      <c r="D10" s="126">
        <v>554400</v>
      </c>
      <c r="E10" s="126">
        <v>554400</v>
      </c>
      <c r="F10" s="126"/>
      <c r="G10" s="126"/>
      <c r="H10" s="126"/>
      <c r="I10" s="126"/>
      <c r="J10" s="126"/>
      <c r="K10" s="126"/>
      <c r="L10" s="126"/>
      <c r="M10" s="126"/>
      <c r="N10" s="126"/>
      <c r="O10" s="126"/>
    </row>
    <row r="11" ht="21" customHeight="1" spans="1:15">
      <c r="A11" s="236" t="s">
        <v>103</v>
      </c>
      <c r="B11" s="236" t="s">
        <v>104</v>
      </c>
      <c r="C11" s="126">
        <v>1029373</v>
      </c>
      <c r="D11" s="126">
        <v>1029373</v>
      </c>
      <c r="E11" s="126">
        <v>1029373</v>
      </c>
      <c r="F11" s="126"/>
      <c r="G11" s="126"/>
      <c r="H11" s="126"/>
      <c r="I11" s="126"/>
      <c r="J11" s="126"/>
      <c r="K11" s="126"/>
      <c r="L11" s="126"/>
      <c r="M11" s="126"/>
      <c r="N11" s="126"/>
      <c r="O11" s="126"/>
    </row>
    <row r="12" ht="21" customHeight="1" spans="1:15">
      <c r="A12" s="236" t="s">
        <v>105</v>
      </c>
      <c r="B12" s="236" t="s">
        <v>106</v>
      </c>
      <c r="C12" s="126">
        <v>83376.65</v>
      </c>
      <c r="D12" s="126">
        <v>83376.65</v>
      </c>
      <c r="E12" s="126">
        <v>83376.65</v>
      </c>
      <c r="F12" s="126"/>
      <c r="G12" s="126"/>
      <c r="H12" s="126"/>
      <c r="I12" s="126"/>
      <c r="J12" s="126"/>
      <c r="K12" s="126"/>
      <c r="L12" s="126"/>
      <c r="M12" s="126"/>
      <c r="N12" s="126"/>
      <c r="O12" s="126"/>
    </row>
    <row r="13" ht="21" customHeight="1" spans="1:15">
      <c r="A13" s="235" t="s">
        <v>107</v>
      </c>
      <c r="B13" s="235" t="s">
        <v>108</v>
      </c>
      <c r="C13" s="126">
        <v>15240</v>
      </c>
      <c r="D13" s="126">
        <v>15240</v>
      </c>
      <c r="E13" s="126">
        <v>15240</v>
      </c>
      <c r="F13" s="126"/>
      <c r="G13" s="126"/>
      <c r="H13" s="126"/>
      <c r="I13" s="126"/>
      <c r="J13" s="126"/>
      <c r="K13" s="126"/>
      <c r="L13" s="126"/>
      <c r="M13" s="126"/>
      <c r="N13" s="126"/>
      <c r="O13" s="126"/>
    </row>
    <row r="14" ht="21" customHeight="1" spans="1:15">
      <c r="A14" s="236" t="s">
        <v>109</v>
      </c>
      <c r="B14" s="236" t="s">
        <v>110</v>
      </c>
      <c r="C14" s="126">
        <v>15240</v>
      </c>
      <c r="D14" s="126">
        <v>15240</v>
      </c>
      <c r="E14" s="126">
        <v>15240</v>
      </c>
      <c r="F14" s="126"/>
      <c r="G14" s="126"/>
      <c r="H14" s="126"/>
      <c r="I14" s="126"/>
      <c r="J14" s="126"/>
      <c r="K14" s="126"/>
      <c r="L14" s="126"/>
      <c r="M14" s="126"/>
      <c r="N14" s="126"/>
      <c r="O14" s="126"/>
    </row>
    <row r="15" ht="21" customHeight="1" spans="1:15">
      <c r="A15" s="104" t="s">
        <v>111</v>
      </c>
      <c r="B15" s="104" t="s">
        <v>112</v>
      </c>
      <c r="C15" s="126">
        <v>25756799</v>
      </c>
      <c r="D15" s="126">
        <v>7895999</v>
      </c>
      <c r="E15" s="126">
        <v>7895999</v>
      </c>
      <c r="F15" s="126"/>
      <c r="G15" s="126"/>
      <c r="H15" s="126"/>
      <c r="I15" s="126"/>
      <c r="J15" s="126">
        <v>17860800</v>
      </c>
      <c r="K15" s="126">
        <v>17860800</v>
      </c>
      <c r="L15" s="126"/>
      <c r="M15" s="126"/>
      <c r="N15" s="126"/>
      <c r="O15" s="126"/>
    </row>
    <row r="16" ht="21" customHeight="1" spans="1:15">
      <c r="A16" s="235" t="s">
        <v>113</v>
      </c>
      <c r="B16" s="235" t="s">
        <v>114</v>
      </c>
      <c r="C16" s="126">
        <v>24767917</v>
      </c>
      <c r="D16" s="126">
        <v>6907117</v>
      </c>
      <c r="E16" s="126">
        <v>6907117</v>
      </c>
      <c r="F16" s="126"/>
      <c r="G16" s="126"/>
      <c r="H16" s="126"/>
      <c r="I16" s="126"/>
      <c r="J16" s="126">
        <v>17860800</v>
      </c>
      <c r="K16" s="126">
        <v>17860800</v>
      </c>
      <c r="L16" s="126"/>
      <c r="M16" s="126"/>
      <c r="N16" s="126"/>
      <c r="O16" s="126"/>
    </row>
    <row r="17" ht="21" customHeight="1" spans="1:15">
      <c r="A17" s="236" t="s">
        <v>115</v>
      </c>
      <c r="B17" s="236" t="s">
        <v>116</v>
      </c>
      <c r="C17" s="126">
        <v>24767917</v>
      </c>
      <c r="D17" s="126">
        <v>6907117</v>
      </c>
      <c r="E17" s="126">
        <v>6907117</v>
      </c>
      <c r="F17" s="126"/>
      <c r="G17" s="126"/>
      <c r="H17" s="126"/>
      <c r="I17" s="126"/>
      <c r="J17" s="126">
        <v>17860800</v>
      </c>
      <c r="K17" s="126">
        <v>17860800</v>
      </c>
      <c r="L17" s="126"/>
      <c r="M17" s="126"/>
      <c r="N17" s="126"/>
      <c r="O17" s="126"/>
    </row>
    <row r="18" ht="21" customHeight="1" spans="1:15">
      <c r="A18" s="235" t="s">
        <v>117</v>
      </c>
      <c r="B18" s="235" t="s">
        <v>118</v>
      </c>
      <c r="C18" s="126">
        <v>988882</v>
      </c>
      <c r="D18" s="126">
        <v>988882</v>
      </c>
      <c r="E18" s="126">
        <v>988882</v>
      </c>
      <c r="F18" s="126"/>
      <c r="G18" s="126"/>
      <c r="H18" s="126"/>
      <c r="I18" s="126"/>
      <c r="J18" s="126"/>
      <c r="K18" s="126"/>
      <c r="L18" s="126"/>
      <c r="M18" s="126"/>
      <c r="N18" s="126"/>
      <c r="O18" s="126"/>
    </row>
    <row r="19" ht="21" customHeight="1" spans="1:15">
      <c r="A19" s="236" t="s">
        <v>119</v>
      </c>
      <c r="B19" s="236" t="s">
        <v>120</v>
      </c>
      <c r="C19" s="126">
        <v>518225</v>
      </c>
      <c r="D19" s="126">
        <v>518225</v>
      </c>
      <c r="E19" s="126">
        <v>518225</v>
      </c>
      <c r="F19" s="126"/>
      <c r="G19" s="126"/>
      <c r="H19" s="126"/>
      <c r="I19" s="126"/>
      <c r="J19" s="126"/>
      <c r="K19" s="126"/>
      <c r="L19" s="126"/>
      <c r="M19" s="126"/>
      <c r="N19" s="126"/>
      <c r="O19" s="126"/>
    </row>
    <row r="20" ht="21" customHeight="1" spans="1:15">
      <c r="A20" s="236" t="s">
        <v>121</v>
      </c>
      <c r="B20" s="236" t="s">
        <v>122</v>
      </c>
      <c r="C20" s="126">
        <v>446880</v>
      </c>
      <c r="D20" s="126">
        <v>446880</v>
      </c>
      <c r="E20" s="126">
        <v>446880</v>
      </c>
      <c r="F20" s="126"/>
      <c r="G20" s="126"/>
      <c r="H20" s="126"/>
      <c r="I20" s="126"/>
      <c r="J20" s="126"/>
      <c r="K20" s="126"/>
      <c r="L20" s="126"/>
      <c r="M20" s="126"/>
      <c r="N20" s="126"/>
      <c r="O20" s="126"/>
    </row>
    <row r="21" ht="21" customHeight="1" spans="1:15">
      <c r="A21" s="236" t="s">
        <v>123</v>
      </c>
      <c r="B21" s="236" t="s">
        <v>124</v>
      </c>
      <c r="C21" s="126">
        <v>23777</v>
      </c>
      <c r="D21" s="126">
        <v>23777</v>
      </c>
      <c r="E21" s="126">
        <v>23777</v>
      </c>
      <c r="F21" s="126"/>
      <c r="G21" s="126"/>
      <c r="H21" s="126"/>
      <c r="I21" s="126"/>
      <c r="J21" s="126"/>
      <c r="K21" s="126"/>
      <c r="L21" s="126"/>
      <c r="M21" s="126"/>
      <c r="N21" s="126"/>
      <c r="O21" s="126"/>
    </row>
    <row r="22" ht="21" customHeight="1" spans="1:15">
      <c r="A22" s="104" t="s">
        <v>125</v>
      </c>
      <c r="B22" s="104" t="s">
        <v>126</v>
      </c>
      <c r="C22" s="126">
        <v>777148</v>
      </c>
      <c r="D22" s="126">
        <v>777148</v>
      </c>
      <c r="E22" s="126">
        <v>777148</v>
      </c>
      <c r="F22" s="126"/>
      <c r="G22" s="126"/>
      <c r="H22" s="126"/>
      <c r="I22" s="126"/>
      <c r="J22" s="126"/>
      <c r="K22" s="126"/>
      <c r="L22" s="126"/>
      <c r="M22" s="126"/>
      <c r="N22" s="126"/>
      <c r="O22" s="126"/>
    </row>
    <row r="23" ht="21" customHeight="1" spans="1:15">
      <c r="A23" s="235" t="s">
        <v>127</v>
      </c>
      <c r="B23" s="235" t="s">
        <v>128</v>
      </c>
      <c r="C23" s="126">
        <v>777148</v>
      </c>
      <c r="D23" s="126">
        <v>777148</v>
      </c>
      <c r="E23" s="126">
        <v>777148</v>
      </c>
      <c r="F23" s="126"/>
      <c r="G23" s="126"/>
      <c r="H23" s="126"/>
      <c r="I23" s="126"/>
      <c r="J23" s="126"/>
      <c r="K23" s="126"/>
      <c r="L23" s="126"/>
      <c r="M23" s="126"/>
      <c r="N23" s="126"/>
      <c r="O23" s="126"/>
    </row>
    <row r="24" ht="21" customHeight="1" spans="1:15">
      <c r="A24" s="236" t="s">
        <v>129</v>
      </c>
      <c r="B24" s="236" t="s">
        <v>130</v>
      </c>
      <c r="C24" s="126">
        <v>777148</v>
      </c>
      <c r="D24" s="126">
        <v>777148</v>
      </c>
      <c r="E24" s="126">
        <v>777148</v>
      </c>
      <c r="F24" s="126"/>
      <c r="G24" s="126"/>
      <c r="H24" s="126"/>
      <c r="I24" s="126"/>
      <c r="J24" s="126"/>
      <c r="K24" s="126"/>
      <c r="L24" s="126"/>
      <c r="M24" s="126"/>
      <c r="N24" s="126"/>
      <c r="O24" s="126"/>
    </row>
    <row r="25" ht="21" customHeight="1" spans="1:15">
      <c r="A25" s="237" t="s">
        <v>55</v>
      </c>
      <c r="B25" s="83"/>
      <c r="C25" s="126">
        <v>28216336.65</v>
      </c>
      <c r="D25" s="126">
        <v>10355536.65</v>
      </c>
      <c r="E25" s="126">
        <v>10355536.65</v>
      </c>
      <c r="F25" s="126"/>
      <c r="G25" s="126"/>
      <c r="H25" s="126"/>
      <c r="I25" s="126"/>
      <c r="J25" s="126">
        <v>17860800</v>
      </c>
      <c r="K25" s="126">
        <v>17860800</v>
      </c>
      <c r="L25" s="126"/>
      <c r="M25" s="126"/>
      <c r="N25" s="126"/>
      <c r="O25" s="126"/>
    </row>
  </sheetData>
  <mergeCells count="12">
    <mergeCell ref="A2:O2"/>
    <mergeCell ref="A3:O3"/>
    <mergeCell ref="A4:B4"/>
    <mergeCell ref="D5:F5"/>
    <mergeCell ref="J5:O5"/>
    <mergeCell ref="A25:B25"/>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8" activePane="bottomLeft" state="frozen"/>
      <selection/>
      <selection pane="bottomLeft" activeCell="A3" sqref="A3:D3"/>
    </sheetView>
  </sheetViews>
  <sheetFormatPr defaultColWidth="8.575" defaultRowHeight="12.75" customHeight="1" outlineLevelCol="3"/>
  <cols>
    <col min="1" max="4" width="35.575" customWidth="1"/>
  </cols>
  <sheetData>
    <row r="1" customHeight="1" spans="1:4">
      <c r="A1" s="50"/>
      <c r="B1" s="50"/>
      <c r="C1" s="50"/>
      <c r="D1" s="50"/>
    </row>
    <row r="2" ht="15" customHeight="1" spans="1:4">
      <c r="A2" s="90"/>
      <c r="B2" s="94"/>
      <c r="C2" s="94"/>
      <c r="D2" s="94" t="s">
        <v>131</v>
      </c>
    </row>
    <row r="3" ht="41.25" customHeight="1" spans="1:1">
      <c r="A3" s="89" t="str">
        <f>"2025"&amp;"年部门财政拨款收支预算总表"</f>
        <v>2025年部门财政拨款收支预算总表</v>
      </c>
    </row>
    <row r="4" ht="17.25" customHeight="1" spans="1:4">
      <c r="A4" s="92" t="str">
        <f>"单位名称："&amp;"昆明市东川区妇幼健康服务中心"</f>
        <v>单位名称：昆明市东川区妇幼健康服务中心</v>
      </c>
      <c r="B4" s="220"/>
      <c r="D4" s="94" t="s">
        <v>1</v>
      </c>
    </row>
    <row r="5" ht="17.25" customHeight="1" spans="1:4">
      <c r="A5" s="221" t="s">
        <v>2</v>
      </c>
      <c r="B5" s="222"/>
      <c r="C5" s="221" t="s">
        <v>3</v>
      </c>
      <c r="D5" s="222"/>
    </row>
    <row r="6" ht="18.75" customHeight="1" spans="1:4">
      <c r="A6" s="221" t="s">
        <v>4</v>
      </c>
      <c r="B6" s="221" t="s">
        <v>5</v>
      </c>
      <c r="C6" s="221" t="s">
        <v>6</v>
      </c>
      <c r="D6" s="221" t="s">
        <v>5</v>
      </c>
    </row>
    <row r="7" ht="16.5" customHeight="1" spans="1:4">
      <c r="A7" s="223" t="s">
        <v>132</v>
      </c>
      <c r="B7" s="126">
        <v>10355536.65</v>
      </c>
      <c r="C7" s="223" t="s">
        <v>133</v>
      </c>
      <c r="D7" s="126">
        <v>10355536.65</v>
      </c>
    </row>
    <row r="8" ht="16.5" customHeight="1" spans="1:4">
      <c r="A8" s="223" t="s">
        <v>134</v>
      </c>
      <c r="B8" s="126">
        <v>10355536.65</v>
      </c>
      <c r="C8" s="223" t="s">
        <v>135</v>
      </c>
      <c r="D8" s="126"/>
    </row>
    <row r="9" ht="16.5" customHeight="1" spans="1:4">
      <c r="A9" s="223" t="s">
        <v>136</v>
      </c>
      <c r="B9" s="126"/>
      <c r="C9" s="223" t="s">
        <v>137</v>
      </c>
      <c r="D9" s="126"/>
    </row>
    <row r="10" ht="16.5" customHeight="1" spans="1:4">
      <c r="A10" s="223" t="s">
        <v>138</v>
      </c>
      <c r="B10" s="126"/>
      <c r="C10" s="223" t="s">
        <v>139</v>
      </c>
      <c r="D10" s="126"/>
    </row>
    <row r="11" ht="16.5" customHeight="1" spans="1:4">
      <c r="A11" s="223" t="s">
        <v>140</v>
      </c>
      <c r="B11" s="126"/>
      <c r="C11" s="223" t="s">
        <v>141</v>
      </c>
      <c r="D11" s="126"/>
    </row>
    <row r="12" ht="16.5" customHeight="1" spans="1:4">
      <c r="A12" s="223" t="s">
        <v>134</v>
      </c>
      <c r="B12" s="126"/>
      <c r="C12" s="223" t="s">
        <v>142</v>
      </c>
      <c r="D12" s="126"/>
    </row>
    <row r="13" ht="16.5" customHeight="1" spans="1:4">
      <c r="A13" s="203" t="s">
        <v>136</v>
      </c>
      <c r="B13" s="126"/>
      <c r="C13" s="116" t="s">
        <v>143</v>
      </c>
      <c r="D13" s="126"/>
    </row>
    <row r="14" ht="16.5" customHeight="1" spans="1:4">
      <c r="A14" s="203" t="s">
        <v>138</v>
      </c>
      <c r="B14" s="126"/>
      <c r="C14" s="116" t="s">
        <v>144</v>
      </c>
      <c r="D14" s="126"/>
    </row>
    <row r="15" ht="16.5" customHeight="1" spans="1:4">
      <c r="A15" s="224"/>
      <c r="B15" s="126"/>
      <c r="C15" s="116" t="s">
        <v>145</v>
      </c>
      <c r="D15" s="126">
        <v>1682389.65</v>
      </c>
    </row>
    <row r="16" ht="16.5" customHeight="1" spans="1:4">
      <c r="A16" s="224"/>
      <c r="B16" s="126"/>
      <c r="C16" s="116" t="s">
        <v>146</v>
      </c>
      <c r="D16" s="126">
        <v>7895999</v>
      </c>
    </row>
    <row r="17" ht="16.5" customHeight="1" spans="1:4">
      <c r="A17" s="224"/>
      <c r="B17" s="126"/>
      <c r="C17" s="116" t="s">
        <v>147</v>
      </c>
      <c r="D17" s="126"/>
    </row>
    <row r="18" ht="16.5" customHeight="1" spans="1:4">
      <c r="A18" s="224"/>
      <c r="B18" s="126"/>
      <c r="C18" s="116" t="s">
        <v>148</v>
      </c>
      <c r="D18" s="126"/>
    </row>
    <row r="19" ht="16.5" customHeight="1" spans="1:4">
      <c r="A19" s="224"/>
      <c r="B19" s="126"/>
      <c r="C19" s="116" t="s">
        <v>149</v>
      </c>
      <c r="D19" s="126"/>
    </row>
    <row r="20" ht="16.5" customHeight="1" spans="1:4">
      <c r="A20" s="224"/>
      <c r="B20" s="126"/>
      <c r="C20" s="116" t="s">
        <v>150</v>
      </c>
      <c r="D20" s="126"/>
    </row>
    <row r="21" ht="16.5" customHeight="1" spans="1:4">
      <c r="A21" s="224"/>
      <c r="B21" s="126"/>
      <c r="C21" s="116" t="s">
        <v>151</v>
      </c>
      <c r="D21" s="126"/>
    </row>
    <row r="22" ht="16.5" customHeight="1" spans="1:4">
      <c r="A22" s="224"/>
      <c r="B22" s="126"/>
      <c r="C22" s="116" t="s">
        <v>152</v>
      </c>
      <c r="D22" s="126"/>
    </row>
    <row r="23" ht="16.5" customHeight="1" spans="1:4">
      <c r="A23" s="224"/>
      <c r="B23" s="126"/>
      <c r="C23" s="116" t="s">
        <v>153</v>
      </c>
      <c r="D23" s="126"/>
    </row>
    <row r="24" ht="16.5" customHeight="1" spans="1:4">
      <c r="A24" s="224"/>
      <c r="B24" s="126"/>
      <c r="C24" s="116" t="s">
        <v>154</v>
      </c>
      <c r="D24" s="126"/>
    </row>
    <row r="25" ht="16.5" customHeight="1" spans="1:4">
      <c r="A25" s="224"/>
      <c r="B25" s="126"/>
      <c r="C25" s="116" t="s">
        <v>155</v>
      </c>
      <c r="D25" s="126"/>
    </row>
    <row r="26" ht="16.5" customHeight="1" spans="1:4">
      <c r="A26" s="224"/>
      <c r="B26" s="126"/>
      <c r="C26" s="116" t="s">
        <v>156</v>
      </c>
      <c r="D26" s="126">
        <v>777148</v>
      </c>
    </row>
    <row r="27" ht="16.5" customHeight="1" spans="1:4">
      <c r="A27" s="224"/>
      <c r="B27" s="126"/>
      <c r="C27" s="116" t="s">
        <v>157</v>
      </c>
      <c r="D27" s="126"/>
    </row>
    <row r="28" ht="16.5" customHeight="1" spans="1:4">
      <c r="A28" s="224"/>
      <c r="B28" s="126"/>
      <c r="C28" s="116" t="s">
        <v>158</v>
      </c>
      <c r="D28" s="126"/>
    </row>
    <row r="29" ht="16.5" customHeight="1" spans="1:4">
      <c r="A29" s="224"/>
      <c r="B29" s="126"/>
      <c r="C29" s="116" t="s">
        <v>159</v>
      </c>
      <c r="D29" s="126"/>
    </row>
    <row r="30" ht="16.5" customHeight="1" spans="1:4">
      <c r="A30" s="224"/>
      <c r="B30" s="126"/>
      <c r="C30" s="116" t="s">
        <v>160</v>
      </c>
      <c r="D30" s="126"/>
    </row>
    <row r="31" ht="16.5" customHeight="1" spans="1:4">
      <c r="A31" s="224"/>
      <c r="B31" s="126"/>
      <c r="C31" s="116" t="s">
        <v>161</v>
      </c>
      <c r="D31" s="126"/>
    </row>
    <row r="32" ht="16.5" customHeight="1" spans="1:4">
      <c r="A32" s="224"/>
      <c r="B32" s="126"/>
      <c r="C32" s="203" t="s">
        <v>162</v>
      </c>
      <c r="D32" s="126"/>
    </row>
    <row r="33" ht="16.5" customHeight="1" spans="1:4">
      <c r="A33" s="224"/>
      <c r="B33" s="126"/>
      <c r="C33" s="203" t="s">
        <v>163</v>
      </c>
      <c r="D33" s="126"/>
    </row>
    <row r="34" ht="16.5" customHeight="1" spans="1:4">
      <c r="A34" s="224"/>
      <c r="B34" s="126"/>
      <c r="C34" s="78" t="s">
        <v>164</v>
      </c>
      <c r="D34" s="126"/>
    </row>
    <row r="35" ht="15" customHeight="1" spans="1:4">
      <c r="A35" s="225" t="s">
        <v>50</v>
      </c>
      <c r="B35" s="226">
        <v>10355536.65</v>
      </c>
      <c r="C35" s="225" t="s">
        <v>51</v>
      </c>
      <c r="D35" s="226">
        <v>10355536.65</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pane ySplit="1" topLeftCell="A2" activePane="bottomLeft" state="frozen"/>
      <selection/>
      <selection pane="bottomLeft" activeCell="G11" sqref="G1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50"/>
      <c r="B1" s="50"/>
      <c r="C1" s="50"/>
      <c r="D1" s="50"/>
      <c r="E1" s="50"/>
      <c r="F1" s="50"/>
      <c r="G1" s="50"/>
    </row>
    <row r="2" customHeight="1" spans="4:7">
      <c r="D2" s="193"/>
      <c r="F2" s="118"/>
      <c r="G2" s="198" t="s">
        <v>165</v>
      </c>
    </row>
    <row r="3" ht="41.25" customHeight="1" spans="1:7">
      <c r="A3" s="182" t="str">
        <f>"2025"&amp;"年一般公共预算支出预算表（按功能科目分类）"</f>
        <v>2025年一般公共预算支出预算表（按功能科目分类）</v>
      </c>
      <c r="B3" s="182"/>
      <c r="C3" s="182"/>
      <c r="D3" s="182"/>
      <c r="E3" s="182"/>
      <c r="F3" s="182"/>
      <c r="G3" s="182"/>
    </row>
    <row r="4" ht="18" customHeight="1" spans="1:7">
      <c r="A4" s="54" t="str">
        <f>"单位名称："&amp;"昆明市东川区妇幼健康服务中心"</f>
        <v>单位名称：昆明市东川区妇幼健康服务中心</v>
      </c>
      <c r="F4" s="179"/>
      <c r="G4" s="198" t="s">
        <v>1</v>
      </c>
    </row>
    <row r="5" ht="20.25" customHeight="1" spans="1:7">
      <c r="A5" s="215" t="s">
        <v>166</v>
      </c>
      <c r="B5" s="216"/>
      <c r="C5" s="183" t="s">
        <v>55</v>
      </c>
      <c r="D5" s="206" t="s">
        <v>75</v>
      </c>
      <c r="E5" s="61"/>
      <c r="F5" s="62"/>
      <c r="G5" s="195" t="s">
        <v>76</v>
      </c>
    </row>
    <row r="6" ht="20.25" customHeight="1" spans="1:7">
      <c r="A6" s="217" t="s">
        <v>72</v>
      </c>
      <c r="B6" s="217" t="s">
        <v>73</v>
      </c>
      <c r="C6" s="68"/>
      <c r="D6" s="188" t="s">
        <v>57</v>
      </c>
      <c r="E6" s="188" t="s">
        <v>167</v>
      </c>
      <c r="F6" s="188" t="s">
        <v>168</v>
      </c>
      <c r="G6" s="197"/>
    </row>
    <row r="7" ht="15" customHeight="1" spans="1:7">
      <c r="A7" s="107" t="s">
        <v>82</v>
      </c>
      <c r="B7" s="107" t="s">
        <v>83</v>
      </c>
      <c r="C7" s="107" t="s">
        <v>84</v>
      </c>
      <c r="D7" s="107" t="s">
        <v>85</v>
      </c>
      <c r="E7" s="107" t="s">
        <v>86</v>
      </c>
      <c r="F7" s="107" t="s">
        <v>87</v>
      </c>
      <c r="G7" s="107" t="s">
        <v>88</v>
      </c>
    </row>
    <row r="8" ht="18" customHeight="1" spans="1:7">
      <c r="A8" s="78" t="s">
        <v>97</v>
      </c>
      <c r="B8" s="78" t="s">
        <v>98</v>
      </c>
      <c r="C8" s="126">
        <v>1682389.65</v>
      </c>
      <c r="D8" s="126">
        <v>1682389.65</v>
      </c>
      <c r="E8" s="126">
        <v>1660789.65</v>
      </c>
      <c r="F8" s="126">
        <v>21600</v>
      </c>
      <c r="G8" s="126"/>
    </row>
    <row r="9" ht="18" customHeight="1" spans="1:7">
      <c r="A9" s="192" t="s">
        <v>99</v>
      </c>
      <c r="B9" s="192" t="s">
        <v>100</v>
      </c>
      <c r="C9" s="126">
        <v>1667149.65</v>
      </c>
      <c r="D9" s="126">
        <v>1667149.65</v>
      </c>
      <c r="E9" s="126">
        <v>1645549.65</v>
      </c>
      <c r="F9" s="126">
        <v>21600</v>
      </c>
      <c r="G9" s="126"/>
    </row>
    <row r="10" ht="18" customHeight="1" spans="1:7">
      <c r="A10" s="218" t="s">
        <v>101</v>
      </c>
      <c r="B10" s="218" t="s">
        <v>102</v>
      </c>
      <c r="C10" s="126">
        <v>554400</v>
      </c>
      <c r="D10" s="126">
        <v>554400</v>
      </c>
      <c r="E10" s="126">
        <v>532800</v>
      </c>
      <c r="F10" s="126">
        <v>21600</v>
      </c>
      <c r="G10" s="126"/>
    </row>
    <row r="11" ht="18" customHeight="1" spans="1:7">
      <c r="A11" s="218" t="s">
        <v>103</v>
      </c>
      <c r="B11" s="218" t="s">
        <v>104</v>
      </c>
      <c r="C11" s="126">
        <v>1029373</v>
      </c>
      <c r="D11" s="126">
        <v>1029373</v>
      </c>
      <c r="E11" s="126">
        <v>1029373</v>
      </c>
      <c r="F11" s="126"/>
      <c r="G11" s="126"/>
    </row>
    <row r="12" ht="18" customHeight="1" spans="1:7">
      <c r="A12" s="218" t="s">
        <v>105</v>
      </c>
      <c r="B12" s="218" t="s">
        <v>106</v>
      </c>
      <c r="C12" s="126">
        <v>83376.65</v>
      </c>
      <c r="D12" s="126">
        <v>83376.65</v>
      </c>
      <c r="E12" s="126">
        <v>83376.65</v>
      </c>
      <c r="F12" s="126"/>
      <c r="G12" s="126"/>
    </row>
    <row r="13" ht="18" customHeight="1" spans="1:7">
      <c r="A13" s="192" t="s">
        <v>107</v>
      </c>
      <c r="B13" s="192" t="s">
        <v>108</v>
      </c>
      <c r="C13" s="126">
        <v>15240</v>
      </c>
      <c r="D13" s="126">
        <v>15240</v>
      </c>
      <c r="E13" s="126">
        <v>15240</v>
      </c>
      <c r="F13" s="126"/>
      <c r="G13" s="126"/>
    </row>
    <row r="14" ht="18" customHeight="1" spans="1:7">
      <c r="A14" s="218" t="s">
        <v>109</v>
      </c>
      <c r="B14" s="218" t="s">
        <v>110</v>
      </c>
      <c r="C14" s="126">
        <v>15240</v>
      </c>
      <c r="D14" s="126">
        <v>15240</v>
      </c>
      <c r="E14" s="126">
        <v>15240</v>
      </c>
      <c r="F14" s="126"/>
      <c r="G14" s="126"/>
    </row>
    <row r="15" ht="18" customHeight="1" spans="1:7">
      <c r="A15" s="78" t="s">
        <v>111</v>
      </c>
      <c r="B15" s="78" t="s">
        <v>112</v>
      </c>
      <c r="C15" s="126">
        <v>7895999</v>
      </c>
      <c r="D15" s="126">
        <v>7895999</v>
      </c>
      <c r="E15" s="126">
        <v>7516629</v>
      </c>
      <c r="F15" s="126">
        <v>379370</v>
      </c>
      <c r="G15" s="126"/>
    </row>
    <row r="16" ht="18" customHeight="1" spans="1:7">
      <c r="A16" s="192" t="s">
        <v>113</v>
      </c>
      <c r="B16" s="192" t="s">
        <v>114</v>
      </c>
      <c r="C16" s="126">
        <v>6907117</v>
      </c>
      <c r="D16" s="126">
        <v>6907117</v>
      </c>
      <c r="E16" s="126">
        <v>6527747</v>
      </c>
      <c r="F16" s="126">
        <v>379370</v>
      </c>
      <c r="G16" s="126"/>
    </row>
    <row r="17" ht="18" customHeight="1" spans="1:7">
      <c r="A17" s="218" t="s">
        <v>115</v>
      </c>
      <c r="B17" s="218" t="s">
        <v>116</v>
      </c>
      <c r="C17" s="126">
        <v>6907117</v>
      </c>
      <c r="D17" s="126">
        <v>6907117</v>
      </c>
      <c r="E17" s="126">
        <v>6527747</v>
      </c>
      <c r="F17" s="126">
        <v>379370</v>
      </c>
      <c r="G17" s="126"/>
    </row>
    <row r="18" ht="18" customHeight="1" spans="1:7">
      <c r="A18" s="192" t="s">
        <v>117</v>
      </c>
      <c r="B18" s="192" t="s">
        <v>118</v>
      </c>
      <c r="C18" s="126">
        <v>988882</v>
      </c>
      <c r="D18" s="126">
        <v>988882</v>
      </c>
      <c r="E18" s="126">
        <v>988882</v>
      </c>
      <c r="F18" s="126"/>
      <c r="G18" s="126"/>
    </row>
    <row r="19" ht="18" customHeight="1" spans="1:7">
      <c r="A19" s="218" t="s">
        <v>119</v>
      </c>
      <c r="B19" s="218" t="s">
        <v>120</v>
      </c>
      <c r="C19" s="126">
        <v>518225</v>
      </c>
      <c r="D19" s="126">
        <v>518225</v>
      </c>
      <c r="E19" s="126">
        <v>518225</v>
      </c>
      <c r="F19" s="126"/>
      <c r="G19" s="126"/>
    </row>
    <row r="20" ht="18" customHeight="1" spans="1:7">
      <c r="A20" s="218" t="s">
        <v>121</v>
      </c>
      <c r="B20" s="218" t="s">
        <v>122</v>
      </c>
      <c r="C20" s="126">
        <v>446880</v>
      </c>
      <c r="D20" s="126">
        <v>446880</v>
      </c>
      <c r="E20" s="126">
        <v>446880</v>
      </c>
      <c r="F20" s="126"/>
      <c r="G20" s="126"/>
    </row>
    <row r="21" ht="18" customHeight="1" spans="1:7">
      <c r="A21" s="218" t="s">
        <v>123</v>
      </c>
      <c r="B21" s="218" t="s">
        <v>124</v>
      </c>
      <c r="C21" s="126">
        <v>23777</v>
      </c>
      <c r="D21" s="126">
        <v>23777</v>
      </c>
      <c r="E21" s="126">
        <v>23777</v>
      </c>
      <c r="F21" s="126"/>
      <c r="G21" s="126"/>
    </row>
    <row r="22" ht="18" customHeight="1" spans="1:7">
      <c r="A22" s="78" t="s">
        <v>125</v>
      </c>
      <c r="B22" s="78" t="s">
        <v>126</v>
      </c>
      <c r="C22" s="126">
        <v>777148</v>
      </c>
      <c r="D22" s="126">
        <v>777148</v>
      </c>
      <c r="E22" s="126">
        <v>777148</v>
      </c>
      <c r="F22" s="126"/>
      <c r="G22" s="126"/>
    </row>
    <row r="23" ht="18" customHeight="1" spans="1:7">
      <c r="A23" s="192" t="s">
        <v>127</v>
      </c>
      <c r="B23" s="192" t="s">
        <v>128</v>
      </c>
      <c r="C23" s="126">
        <v>777148</v>
      </c>
      <c r="D23" s="126">
        <v>777148</v>
      </c>
      <c r="E23" s="126">
        <v>777148</v>
      </c>
      <c r="F23" s="126"/>
      <c r="G23" s="126"/>
    </row>
    <row r="24" ht="18" customHeight="1" spans="1:7">
      <c r="A24" s="218" t="s">
        <v>129</v>
      </c>
      <c r="B24" s="218" t="s">
        <v>130</v>
      </c>
      <c r="C24" s="126">
        <v>777148</v>
      </c>
      <c r="D24" s="126">
        <v>777148</v>
      </c>
      <c r="E24" s="126">
        <v>777148</v>
      </c>
      <c r="F24" s="126"/>
      <c r="G24" s="126"/>
    </row>
    <row r="25" ht="18" customHeight="1" spans="1:7">
      <c r="A25" s="125" t="s">
        <v>169</v>
      </c>
      <c r="B25" s="219" t="s">
        <v>169</v>
      </c>
      <c r="C25" s="126">
        <v>10355536.65</v>
      </c>
      <c r="D25" s="126">
        <v>10355536.65</v>
      </c>
      <c r="E25" s="126">
        <v>9954566.65</v>
      </c>
      <c r="F25" s="126">
        <v>400970</v>
      </c>
      <c r="G25" s="126"/>
    </row>
  </sheetData>
  <mergeCells count="6">
    <mergeCell ref="A3:G3"/>
    <mergeCell ref="A5:B5"/>
    <mergeCell ref="D5:F5"/>
    <mergeCell ref="A25:B25"/>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D19" sqref="D19"/>
    </sheetView>
  </sheetViews>
  <sheetFormatPr defaultColWidth="10.425" defaultRowHeight="14.25" customHeight="1" outlineLevelRow="7" outlineLevelCol="5"/>
  <cols>
    <col min="1" max="6" width="28.1416666666667" customWidth="1"/>
  </cols>
  <sheetData>
    <row r="1" customHeight="1" spans="1:6">
      <c r="A1" s="50"/>
      <c r="B1" s="50"/>
      <c r="C1" s="50"/>
      <c r="D1" s="50"/>
      <c r="E1" s="50"/>
      <c r="F1" s="50"/>
    </row>
    <row r="2" customHeight="1" spans="1:6">
      <c r="A2" s="91"/>
      <c r="B2" s="91"/>
      <c r="C2" s="91"/>
      <c r="D2" s="91"/>
      <c r="E2" s="90"/>
      <c r="F2" s="211" t="s">
        <v>170</v>
      </c>
    </row>
    <row r="3" ht="41.25" customHeight="1" spans="1:6">
      <c r="A3" s="212" t="str">
        <f>"2025"&amp;"年一般公共预算“三公”经费支出预算表"</f>
        <v>2025年一般公共预算“三公”经费支出预算表</v>
      </c>
      <c r="B3" s="91"/>
      <c r="C3" s="91"/>
      <c r="D3" s="91"/>
      <c r="E3" s="90"/>
      <c r="F3" s="91"/>
    </row>
    <row r="4" customHeight="1" spans="1:6">
      <c r="A4" s="159" t="str">
        <f>"单位名称："&amp;"昆明市东川区妇幼健康服务中心"</f>
        <v>单位名称：昆明市东川区妇幼健康服务中心</v>
      </c>
      <c r="B4" s="213"/>
      <c r="D4" s="91"/>
      <c r="E4" s="90"/>
      <c r="F4" s="111" t="s">
        <v>1</v>
      </c>
    </row>
    <row r="5" ht="27" customHeight="1" spans="1:6">
      <c r="A5" s="95" t="s">
        <v>171</v>
      </c>
      <c r="B5" s="95" t="s">
        <v>172</v>
      </c>
      <c r="C5" s="97" t="s">
        <v>173</v>
      </c>
      <c r="D5" s="95"/>
      <c r="E5" s="96"/>
      <c r="F5" s="95" t="s">
        <v>174</v>
      </c>
    </row>
    <row r="6" ht="28.5" customHeight="1" spans="1:6">
      <c r="A6" s="214"/>
      <c r="B6" s="99"/>
      <c r="C6" s="96" t="s">
        <v>57</v>
      </c>
      <c r="D6" s="96" t="s">
        <v>175</v>
      </c>
      <c r="E6" s="96" t="s">
        <v>176</v>
      </c>
      <c r="F6" s="98"/>
    </row>
    <row r="7" ht="17.25" customHeight="1" spans="1:6">
      <c r="A7" s="103" t="s">
        <v>82</v>
      </c>
      <c r="B7" s="103" t="s">
        <v>83</v>
      </c>
      <c r="C7" s="103" t="s">
        <v>84</v>
      </c>
      <c r="D7" s="103" t="s">
        <v>85</v>
      </c>
      <c r="E7" s="103" t="s">
        <v>86</v>
      </c>
      <c r="F7" s="103" t="s">
        <v>87</v>
      </c>
    </row>
    <row r="8" ht="17.25" customHeight="1" spans="1:6">
      <c r="A8" s="126">
        <v>11800</v>
      </c>
      <c r="B8" s="126"/>
      <c r="C8" s="126"/>
      <c r="D8" s="126"/>
      <c r="E8" s="126"/>
      <c r="F8" s="126">
        <v>11800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0"/>
  <sheetViews>
    <sheetView showZeros="0" workbookViewId="0">
      <pane ySplit="1" topLeftCell="A8" activePane="bottomLeft" state="frozen"/>
      <selection/>
      <selection pane="bottomLeft" activeCell="W15" sqref="W15"/>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32" customWidth="1"/>
    <col min="7" max="7" width="10.2833333333333" customWidth="1"/>
    <col min="8" max="8" width="28" customWidth="1"/>
    <col min="9" max="25" width="18.7083333333333" customWidth="1"/>
  </cols>
  <sheetData>
    <row r="1" customHeight="1" spans="1:25">
      <c r="A1" s="50"/>
      <c r="B1" s="50"/>
      <c r="C1" s="50"/>
      <c r="D1" s="50"/>
      <c r="E1" s="50"/>
      <c r="F1" s="50"/>
      <c r="G1" s="50"/>
      <c r="H1" s="50"/>
      <c r="I1" s="50"/>
      <c r="J1" s="50"/>
      <c r="K1" s="50"/>
      <c r="L1" s="50"/>
      <c r="M1" s="50"/>
      <c r="N1" s="50"/>
      <c r="O1" s="50"/>
      <c r="P1" s="50"/>
      <c r="Q1" s="50"/>
      <c r="R1" s="50"/>
      <c r="S1" s="50"/>
      <c r="T1" s="50"/>
      <c r="U1" s="50"/>
      <c r="V1" s="50"/>
      <c r="W1" s="50"/>
      <c r="X1" s="50"/>
      <c r="Y1" s="50"/>
    </row>
    <row r="2" ht="13.5" customHeight="1" spans="2:25">
      <c r="B2" s="193"/>
      <c r="C2" s="199"/>
      <c r="E2" s="200"/>
      <c r="F2" s="200"/>
      <c r="G2" s="200"/>
      <c r="H2" s="200"/>
      <c r="I2" s="158"/>
      <c r="J2" s="158"/>
      <c r="K2" s="158"/>
      <c r="L2" s="158"/>
      <c r="M2" s="158"/>
      <c r="N2" s="158"/>
      <c r="O2" s="158"/>
      <c r="S2" s="158"/>
      <c r="W2" s="199"/>
      <c r="Y2" s="52" t="s">
        <v>177</v>
      </c>
    </row>
    <row r="3" ht="45.75" customHeight="1" spans="1:25">
      <c r="A3" s="113" t="str">
        <f>"2025"&amp;"年部门基本支出预算表"</f>
        <v>2025年部门基本支出预算表</v>
      </c>
      <c r="B3" s="53"/>
      <c r="C3" s="113"/>
      <c r="D3" s="113"/>
      <c r="E3" s="113"/>
      <c r="F3" s="113"/>
      <c r="G3" s="113"/>
      <c r="H3" s="113"/>
      <c r="I3" s="113"/>
      <c r="J3" s="113"/>
      <c r="K3" s="113"/>
      <c r="L3" s="113"/>
      <c r="M3" s="113"/>
      <c r="N3" s="113"/>
      <c r="O3" s="113"/>
      <c r="P3" s="53"/>
      <c r="Q3" s="53"/>
      <c r="R3" s="53"/>
      <c r="S3" s="113"/>
      <c r="T3" s="113"/>
      <c r="U3" s="113"/>
      <c r="V3" s="113"/>
      <c r="W3" s="113"/>
      <c r="X3" s="113"/>
      <c r="Y3" s="113"/>
    </row>
    <row r="4" ht="18.75" customHeight="1" spans="1:25">
      <c r="A4" s="54" t="str">
        <f>"单位名称："&amp;"昆明市东川区妇幼健康服务中心"</f>
        <v>单位名称：昆明市东川区妇幼健康服务中心</v>
      </c>
      <c r="B4" s="55"/>
      <c r="C4" s="201"/>
      <c r="D4" s="201"/>
      <c r="E4" s="201"/>
      <c r="F4" s="201"/>
      <c r="G4" s="201"/>
      <c r="H4" s="201"/>
      <c r="I4" s="160"/>
      <c r="J4" s="160"/>
      <c r="K4" s="160"/>
      <c r="L4" s="160"/>
      <c r="M4" s="160"/>
      <c r="N4" s="160"/>
      <c r="O4" s="160"/>
      <c r="P4" s="56"/>
      <c r="Q4" s="56"/>
      <c r="R4" s="56"/>
      <c r="S4" s="160"/>
      <c r="W4" s="199"/>
      <c r="Y4" s="52" t="s">
        <v>1</v>
      </c>
    </row>
    <row r="5" ht="18" customHeight="1" spans="1:25">
      <c r="A5" s="58" t="s">
        <v>178</v>
      </c>
      <c r="B5" s="58" t="s">
        <v>179</v>
      </c>
      <c r="C5" s="58" t="s">
        <v>180</v>
      </c>
      <c r="D5" s="58" t="s">
        <v>181</v>
      </c>
      <c r="E5" s="58" t="s">
        <v>182</v>
      </c>
      <c r="F5" s="58" t="s">
        <v>183</v>
      </c>
      <c r="G5" s="58" t="s">
        <v>184</v>
      </c>
      <c r="H5" s="58" t="s">
        <v>185</v>
      </c>
      <c r="I5" s="206" t="s">
        <v>186</v>
      </c>
      <c r="J5" s="168" t="s">
        <v>186</v>
      </c>
      <c r="K5" s="168"/>
      <c r="L5" s="168"/>
      <c r="M5" s="168"/>
      <c r="N5" s="168"/>
      <c r="O5" s="168"/>
      <c r="P5" s="61"/>
      <c r="Q5" s="61"/>
      <c r="R5" s="61"/>
      <c r="S5" s="150" t="s">
        <v>61</v>
      </c>
      <c r="T5" s="168" t="s">
        <v>62</v>
      </c>
      <c r="U5" s="168"/>
      <c r="V5" s="168"/>
      <c r="W5" s="168"/>
      <c r="X5" s="168"/>
      <c r="Y5" s="127"/>
    </row>
    <row r="6" ht="18" customHeight="1" spans="1:25">
      <c r="A6" s="63"/>
      <c r="B6" s="77"/>
      <c r="C6" s="185"/>
      <c r="D6" s="63"/>
      <c r="E6" s="63"/>
      <c r="F6" s="63"/>
      <c r="G6" s="63"/>
      <c r="H6" s="63"/>
      <c r="I6" s="183" t="s">
        <v>187</v>
      </c>
      <c r="J6" s="206" t="s">
        <v>58</v>
      </c>
      <c r="K6" s="168"/>
      <c r="L6" s="168"/>
      <c r="M6" s="168"/>
      <c r="N6" s="168"/>
      <c r="O6" s="127"/>
      <c r="P6" s="60" t="s">
        <v>188</v>
      </c>
      <c r="Q6" s="61"/>
      <c r="R6" s="62"/>
      <c r="S6" s="58" t="s">
        <v>61</v>
      </c>
      <c r="T6" s="206" t="s">
        <v>62</v>
      </c>
      <c r="U6" s="150" t="s">
        <v>64</v>
      </c>
      <c r="V6" s="168" t="s">
        <v>62</v>
      </c>
      <c r="W6" s="150" t="s">
        <v>66</v>
      </c>
      <c r="X6" s="150" t="s">
        <v>67</v>
      </c>
      <c r="Y6" s="156" t="s">
        <v>68</v>
      </c>
    </row>
    <row r="7" ht="19.5" customHeight="1" spans="1:25">
      <c r="A7" s="77"/>
      <c r="B7" s="77"/>
      <c r="C7" s="77"/>
      <c r="D7" s="77"/>
      <c r="E7" s="77"/>
      <c r="F7" s="77"/>
      <c r="G7" s="77"/>
      <c r="H7" s="77"/>
      <c r="I7" s="77"/>
      <c r="J7" s="207" t="s">
        <v>189</v>
      </c>
      <c r="K7" s="58"/>
      <c r="L7" s="58" t="s">
        <v>190</v>
      </c>
      <c r="M7" s="58" t="s">
        <v>191</v>
      </c>
      <c r="N7" s="58" t="s">
        <v>192</v>
      </c>
      <c r="O7" s="58" t="s">
        <v>193</v>
      </c>
      <c r="P7" s="58" t="s">
        <v>58</v>
      </c>
      <c r="Q7" s="58" t="s">
        <v>59</v>
      </c>
      <c r="R7" s="58" t="s">
        <v>60</v>
      </c>
      <c r="S7" s="77"/>
      <c r="T7" s="58" t="s">
        <v>57</v>
      </c>
      <c r="U7" s="58" t="s">
        <v>64</v>
      </c>
      <c r="V7" s="58" t="s">
        <v>194</v>
      </c>
      <c r="W7" s="58" t="s">
        <v>66</v>
      </c>
      <c r="X7" s="58" t="s">
        <v>67</v>
      </c>
      <c r="Y7" s="58" t="s">
        <v>68</v>
      </c>
    </row>
    <row r="8" ht="37.5" customHeight="1" spans="1:25">
      <c r="A8" s="202"/>
      <c r="B8" s="68"/>
      <c r="C8" s="202"/>
      <c r="D8" s="202"/>
      <c r="E8" s="202"/>
      <c r="F8" s="202"/>
      <c r="G8" s="202"/>
      <c r="H8" s="202"/>
      <c r="I8" s="202"/>
      <c r="J8" s="208" t="s">
        <v>57</v>
      </c>
      <c r="K8" s="209" t="s">
        <v>195</v>
      </c>
      <c r="L8" s="66" t="s">
        <v>196</v>
      </c>
      <c r="M8" s="66" t="s">
        <v>191</v>
      </c>
      <c r="N8" s="66" t="s">
        <v>192</v>
      </c>
      <c r="O8" s="66" t="s">
        <v>193</v>
      </c>
      <c r="P8" s="66" t="s">
        <v>191</v>
      </c>
      <c r="Q8" s="66" t="s">
        <v>192</v>
      </c>
      <c r="R8" s="66" t="s">
        <v>193</v>
      </c>
      <c r="S8" s="66" t="s">
        <v>61</v>
      </c>
      <c r="T8" s="66" t="s">
        <v>57</v>
      </c>
      <c r="U8" s="66" t="s">
        <v>64</v>
      </c>
      <c r="V8" s="66" t="s">
        <v>194</v>
      </c>
      <c r="W8" s="66" t="s">
        <v>66</v>
      </c>
      <c r="X8" s="66" t="s">
        <v>67</v>
      </c>
      <c r="Y8" s="66" t="s">
        <v>68</v>
      </c>
    </row>
    <row r="9" customHeight="1" spans="1:25">
      <c r="A9" s="84">
        <v>1</v>
      </c>
      <c r="B9" s="84">
        <v>2</v>
      </c>
      <c r="C9" s="84">
        <v>3</v>
      </c>
      <c r="D9" s="84">
        <v>4</v>
      </c>
      <c r="E9" s="84">
        <v>5</v>
      </c>
      <c r="F9" s="84">
        <v>6</v>
      </c>
      <c r="G9" s="84">
        <v>7</v>
      </c>
      <c r="H9" s="84">
        <v>8</v>
      </c>
      <c r="I9" s="84">
        <v>9</v>
      </c>
      <c r="J9" s="84">
        <v>10</v>
      </c>
      <c r="K9" s="84">
        <v>11</v>
      </c>
      <c r="L9" s="84">
        <v>12</v>
      </c>
      <c r="M9" s="84">
        <v>13</v>
      </c>
      <c r="N9" s="84">
        <v>14</v>
      </c>
      <c r="O9" s="84">
        <v>15</v>
      </c>
      <c r="P9" s="84">
        <v>16</v>
      </c>
      <c r="Q9" s="84">
        <v>17</v>
      </c>
      <c r="R9" s="84">
        <v>18</v>
      </c>
      <c r="S9" s="84">
        <v>19</v>
      </c>
      <c r="T9" s="84">
        <v>20</v>
      </c>
      <c r="U9" s="84">
        <v>21</v>
      </c>
      <c r="V9" s="84">
        <v>22</v>
      </c>
      <c r="W9" s="84">
        <v>23</v>
      </c>
      <c r="X9" s="84">
        <v>24</v>
      </c>
      <c r="Y9" s="84">
        <v>25</v>
      </c>
    </row>
    <row r="10" ht="20.25" customHeight="1" spans="1:25">
      <c r="A10" s="203" t="s">
        <v>197</v>
      </c>
      <c r="B10" s="203" t="s">
        <v>70</v>
      </c>
      <c r="C10" s="203" t="s">
        <v>198</v>
      </c>
      <c r="D10" s="203" t="s">
        <v>199</v>
      </c>
      <c r="E10" s="203" t="s">
        <v>115</v>
      </c>
      <c r="F10" s="203" t="s">
        <v>116</v>
      </c>
      <c r="G10" s="203" t="s">
        <v>200</v>
      </c>
      <c r="H10" s="203" t="s">
        <v>201</v>
      </c>
      <c r="I10" s="126">
        <v>2663760</v>
      </c>
      <c r="J10" s="126">
        <v>2663760</v>
      </c>
      <c r="K10" s="126"/>
      <c r="L10" s="126"/>
      <c r="M10" s="126"/>
      <c r="N10" s="126">
        <v>2663760</v>
      </c>
      <c r="O10" s="126"/>
      <c r="P10" s="126"/>
      <c r="Q10" s="126"/>
      <c r="R10" s="126"/>
      <c r="S10" s="126"/>
      <c r="T10" s="126"/>
      <c r="U10" s="126"/>
      <c r="V10" s="126"/>
      <c r="W10" s="126"/>
      <c r="X10" s="126"/>
      <c r="Y10" s="126"/>
    </row>
    <row r="11" ht="20.25" customHeight="1" spans="1:25">
      <c r="A11" s="203" t="s">
        <v>197</v>
      </c>
      <c r="B11" s="203" t="s">
        <v>70</v>
      </c>
      <c r="C11" s="203" t="s">
        <v>198</v>
      </c>
      <c r="D11" s="203" t="s">
        <v>199</v>
      </c>
      <c r="E11" s="203" t="s">
        <v>115</v>
      </c>
      <c r="F11" s="203" t="s">
        <v>116</v>
      </c>
      <c r="G11" s="203" t="s">
        <v>202</v>
      </c>
      <c r="H11" s="203" t="s">
        <v>203</v>
      </c>
      <c r="I11" s="126">
        <v>24960</v>
      </c>
      <c r="J11" s="126">
        <v>24960</v>
      </c>
      <c r="K11" s="210"/>
      <c r="L11" s="210"/>
      <c r="M11" s="210"/>
      <c r="N11" s="126">
        <v>24960</v>
      </c>
      <c r="O11" s="210"/>
      <c r="P11" s="126"/>
      <c r="Q11" s="126"/>
      <c r="R11" s="126"/>
      <c r="S11" s="126"/>
      <c r="T11" s="126"/>
      <c r="U11" s="126"/>
      <c r="V11" s="126"/>
      <c r="W11" s="126"/>
      <c r="X11" s="126"/>
      <c r="Y11" s="126"/>
    </row>
    <row r="12" ht="20.25" customHeight="1" spans="1:25">
      <c r="A12" s="203" t="s">
        <v>197</v>
      </c>
      <c r="B12" s="203" t="s">
        <v>70</v>
      </c>
      <c r="C12" s="203" t="s">
        <v>198</v>
      </c>
      <c r="D12" s="203" t="s">
        <v>199</v>
      </c>
      <c r="E12" s="203" t="s">
        <v>115</v>
      </c>
      <c r="F12" s="203" t="s">
        <v>116</v>
      </c>
      <c r="G12" s="203" t="s">
        <v>202</v>
      </c>
      <c r="H12" s="203" t="s">
        <v>203</v>
      </c>
      <c r="I12" s="126">
        <v>190248</v>
      </c>
      <c r="J12" s="126">
        <v>190248</v>
      </c>
      <c r="K12" s="210"/>
      <c r="L12" s="210"/>
      <c r="M12" s="210"/>
      <c r="N12" s="126">
        <v>190248</v>
      </c>
      <c r="O12" s="210"/>
      <c r="P12" s="126"/>
      <c r="Q12" s="126"/>
      <c r="R12" s="126"/>
      <c r="S12" s="126"/>
      <c r="T12" s="126"/>
      <c r="U12" s="126"/>
      <c r="V12" s="126"/>
      <c r="W12" s="126"/>
      <c r="X12" s="126"/>
      <c r="Y12" s="126"/>
    </row>
    <row r="13" ht="20.25" customHeight="1" spans="1:25">
      <c r="A13" s="203" t="s">
        <v>197</v>
      </c>
      <c r="B13" s="203" t="s">
        <v>70</v>
      </c>
      <c r="C13" s="203" t="s">
        <v>198</v>
      </c>
      <c r="D13" s="203" t="s">
        <v>199</v>
      </c>
      <c r="E13" s="203" t="s">
        <v>115</v>
      </c>
      <c r="F13" s="203" t="s">
        <v>116</v>
      </c>
      <c r="G13" s="203" t="s">
        <v>204</v>
      </c>
      <c r="H13" s="203" t="s">
        <v>205</v>
      </c>
      <c r="I13" s="126">
        <v>3664</v>
      </c>
      <c r="J13" s="126">
        <v>3664</v>
      </c>
      <c r="K13" s="210"/>
      <c r="L13" s="210"/>
      <c r="M13" s="210"/>
      <c r="N13" s="126">
        <v>3664</v>
      </c>
      <c r="O13" s="210"/>
      <c r="P13" s="126"/>
      <c r="Q13" s="126"/>
      <c r="R13" s="126"/>
      <c r="S13" s="126"/>
      <c r="T13" s="126"/>
      <c r="U13" s="126"/>
      <c r="V13" s="126"/>
      <c r="W13" s="126"/>
      <c r="X13" s="126"/>
      <c r="Y13" s="126"/>
    </row>
    <row r="14" ht="20.25" customHeight="1" spans="1:25">
      <c r="A14" s="203" t="s">
        <v>197</v>
      </c>
      <c r="B14" s="203" t="s">
        <v>70</v>
      </c>
      <c r="C14" s="203" t="s">
        <v>198</v>
      </c>
      <c r="D14" s="203" t="s">
        <v>199</v>
      </c>
      <c r="E14" s="203" t="s">
        <v>115</v>
      </c>
      <c r="F14" s="203" t="s">
        <v>116</v>
      </c>
      <c r="G14" s="203" t="s">
        <v>204</v>
      </c>
      <c r="H14" s="203" t="s">
        <v>205</v>
      </c>
      <c r="I14" s="126">
        <v>221980</v>
      </c>
      <c r="J14" s="126">
        <v>221980</v>
      </c>
      <c r="K14" s="210"/>
      <c r="L14" s="210"/>
      <c r="M14" s="210"/>
      <c r="N14" s="126">
        <v>221980</v>
      </c>
      <c r="O14" s="210"/>
      <c r="P14" s="126"/>
      <c r="Q14" s="126"/>
      <c r="R14" s="126"/>
      <c r="S14" s="126"/>
      <c r="T14" s="126"/>
      <c r="U14" s="126"/>
      <c r="V14" s="126"/>
      <c r="W14" s="126"/>
      <c r="X14" s="126"/>
      <c r="Y14" s="126"/>
    </row>
    <row r="15" ht="20.25" customHeight="1" spans="1:25">
      <c r="A15" s="203" t="s">
        <v>197</v>
      </c>
      <c r="B15" s="203" t="s">
        <v>70</v>
      </c>
      <c r="C15" s="203" t="s">
        <v>198</v>
      </c>
      <c r="D15" s="203" t="s">
        <v>199</v>
      </c>
      <c r="E15" s="203" t="s">
        <v>115</v>
      </c>
      <c r="F15" s="203" t="s">
        <v>116</v>
      </c>
      <c r="G15" s="203" t="s">
        <v>206</v>
      </c>
      <c r="H15" s="203" t="s">
        <v>207</v>
      </c>
      <c r="I15" s="126">
        <v>6336</v>
      </c>
      <c r="J15" s="126">
        <v>6336</v>
      </c>
      <c r="K15" s="210"/>
      <c r="L15" s="210"/>
      <c r="M15" s="210"/>
      <c r="N15" s="126">
        <v>6336</v>
      </c>
      <c r="O15" s="210"/>
      <c r="P15" s="126"/>
      <c r="Q15" s="126"/>
      <c r="R15" s="126"/>
      <c r="S15" s="126"/>
      <c r="T15" s="126"/>
      <c r="U15" s="126"/>
      <c r="V15" s="126"/>
      <c r="W15" s="126"/>
      <c r="X15" s="126"/>
      <c r="Y15" s="126"/>
    </row>
    <row r="16" ht="20.25" customHeight="1" spans="1:25">
      <c r="A16" s="203" t="s">
        <v>197</v>
      </c>
      <c r="B16" s="203" t="s">
        <v>70</v>
      </c>
      <c r="C16" s="203" t="s">
        <v>198</v>
      </c>
      <c r="D16" s="203" t="s">
        <v>199</v>
      </c>
      <c r="E16" s="203" t="s">
        <v>115</v>
      </c>
      <c r="F16" s="203" t="s">
        <v>116</v>
      </c>
      <c r="G16" s="203" t="s">
        <v>206</v>
      </c>
      <c r="H16" s="203" t="s">
        <v>207</v>
      </c>
      <c r="I16" s="126">
        <v>593256</v>
      </c>
      <c r="J16" s="126">
        <v>593256</v>
      </c>
      <c r="K16" s="210"/>
      <c r="L16" s="210"/>
      <c r="M16" s="210"/>
      <c r="N16" s="126">
        <v>593256</v>
      </c>
      <c r="O16" s="210"/>
      <c r="P16" s="126"/>
      <c r="Q16" s="126"/>
      <c r="R16" s="126"/>
      <c r="S16" s="126"/>
      <c r="T16" s="126"/>
      <c r="U16" s="126"/>
      <c r="V16" s="126"/>
      <c r="W16" s="126"/>
      <c r="X16" s="126"/>
      <c r="Y16" s="126"/>
    </row>
    <row r="17" ht="20.25" customHeight="1" spans="1:25">
      <c r="A17" s="203" t="s">
        <v>197</v>
      </c>
      <c r="B17" s="203" t="s">
        <v>70</v>
      </c>
      <c r="C17" s="203" t="s">
        <v>198</v>
      </c>
      <c r="D17" s="203" t="s">
        <v>199</v>
      </c>
      <c r="E17" s="203" t="s">
        <v>115</v>
      </c>
      <c r="F17" s="203" t="s">
        <v>116</v>
      </c>
      <c r="G17" s="203" t="s">
        <v>206</v>
      </c>
      <c r="H17" s="203" t="s">
        <v>207</v>
      </c>
      <c r="I17" s="126">
        <v>2286348</v>
      </c>
      <c r="J17" s="126">
        <v>2286348</v>
      </c>
      <c r="K17" s="210"/>
      <c r="L17" s="210"/>
      <c r="M17" s="210"/>
      <c r="N17" s="126">
        <v>2286348</v>
      </c>
      <c r="O17" s="210"/>
      <c r="P17" s="126"/>
      <c r="Q17" s="126"/>
      <c r="R17" s="126"/>
      <c r="S17" s="126"/>
      <c r="T17" s="126"/>
      <c r="U17" s="126"/>
      <c r="V17" s="126"/>
      <c r="W17" s="126"/>
      <c r="X17" s="126"/>
      <c r="Y17" s="126"/>
    </row>
    <row r="18" ht="20.25" customHeight="1" spans="1:25">
      <c r="A18" s="203" t="s">
        <v>197</v>
      </c>
      <c r="B18" s="203" t="s">
        <v>70</v>
      </c>
      <c r="C18" s="203" t="s">
        <v>208</v>
      </c>
      <c r="D18" s="203" t="s">
        <v>209</v>
      </c>
      <c r="E18" s="203" t="s">
        <v>103</v>
      </c>
      <c r="F18" s="203" t="s">
        <v>104</v>
      </c>
      <c r="G18" s="203" t="s">
        <v>210</v>
      </c>
      <c r="H18" s="203" t="s">
        <v>211</v>
      </c>
      <c r="I18" s="126">
        <v>1029373</v>
      </c>
      <c r="J18" s="126">
        <v>1029373</v>
      </c>
      <c r="K18" s="210"/>
      <c r="L18" s="210"/>
      <c r="M18" s="210"/>
      <c r="N18" s="126">
        <v>1029373</v>
      </c>
      <c r="O18" s="210"/>
      <c r="P18" s="126"/>
      <c r="Q18" s="126"/>
      <c r="R18" s="126"/>
      <c r="S18" s="126"/>
      <c r="T18" s="126"/>
      <c r="U18" s="126"/>
      <c r="V18" s="126"/>
      <c r="W18" s="126"/>
      <c r="X18" s="126"/>
      <c r="Y18" s="126"/>
    </row>
    <row r="19" ht="20.25" customHeight="1" spans="1:25">
      <c r="A19" s="203" t="s">
        <v>197</v>
      </c>
      <c r="B19" s="203" t="s">
        <v>70</v>
      </c>
      <c r="C19" s="203" t="s">
        <v>208</v>
      </c>
      <c r="D19" s="203" t="s">
        <v>209</v>
      </c>
      <c r="E19" s="203" t="s">
        <v>105</v>
      </c>
      <c r="F19" s="203" t="s">
        <v>106</v>
      </c>
      <c r="G19" s="203" t="s">
        <v>212</v>
      </c>
      <c r="H19" s="203" t="s">
        <v>213</v>
      </c>
      <c r="I19" s="126">
        <v>83376.65</v>
      </c>
      <c r="J19" s="126">
        <v>83376.65</v>
      </c>
      <c r="K19" s="210"/>
      <c r="L19" s="210"/>
      <c r="M19" s="210"/>
      <c r="N19" s="126">
        <v>83376.65</v>
      </c>
      <c r="O19" s="210"/>
      <c r="P19" s="126"/>
      <c r="Q19" s="126"/>
      <c r="R19" s="126"/>
      <c r="S19" s="126"/>
      <c r="T19" s="126"/>
      <c r="U19" s="126"/>
      <c r="V19" s="126"/>
      <c r="W19" s="126"/>
      <c r="X19" s="126"/>
      <c r="Y19" s="126"/>
    </row>
    <row r="20" ht="20.25" customHeight="1" spans="1:25">
      <c r="A20" s="203" t="s">
        <v>197</v>
      </c>
      <c r="B20" s="203" t="s">
        <v>70</v>
      </c>
      <c r="C20" s="203" t="s">
        <v>208</v>
      </c>
      <c r="D20" s="203" t="s">
        <v>209</v>
      </c>
      <c r="E20" s="203" t="s">
        <v>119</v>
      </c>
      <c r="F20" s="203" t="s">
        <v>120</v>
      </c>
      <c r="G20" s="203" t="s">
        <v>214</v>
      </c>
      <c r="H20" s="203" t="s">
        <v>215</v>
      </c>
      <c r="I20" s="126">
        <v>518225</v>
      </c>
      <c r="J20" s="126">
        <v>518225</v>
      </c>
      <c r="K20" s="210"/>
      <c r="L20" s="210"/>
      <c r="M20" s="210"/>
      <c r="N20" s="126">
        <v>518225</v>
      </c>
      <c r="O20" s="210"/>
      <c r="P20" s="126"/>
      <c r="Q20" s="126"/>
      <c r="R20" s="126"/>
      <c r="S20" s="126"/>
      <c r="T20" s="126"/>
      <c r="U20" s="126"/>
      <c r="V20" s="126"/>
      <c r="W20" s="126"/>
      <c r="X20" s="126"/>
      <c r="Y20" s="126"/>
    </row>
    <row r="21" ht="20.25" customHeight="1" spans="1:25">
      <c r="A21" s="203" t="s">
        <v>197</v>
      </c>
      <c r="B21" s="203" t="s">
        <v>70</v>
      </c>
      <c r="C21" s="203" t="s">
        <v>208</v>
      </c>
      <c r="D21" s="203" t="s">
        <v>209</v>
      </c>
      <c r="E21" s="203" t="s">
        <v>121</v>
      </c>
      <c r="F21" s="203" t="s">
        <v>122</v>
      </c>
      <c r="G21" s="203" t="s">
        <v>216</v>
      </c>
      <c r="H21" s="203" t="s">
        <v>217</v>
      </c>
      <c r="I21" s="126">
        <v>446880</v>
      </c>
      <c r="J21" s="126">
        <v>446880</v>
      </c>
      <c r="K21" s="210"/>
      <c r="L21" s="210"/>
      <c r="M21" s="210"/>
      <c r="N21" s="126">
        <v>446880</v>
      </c>
      <c r="O21" s="210"/>
      <c r="P21" s="126"/>
      <c r="Q21" s="126"/>
      <c r="R21" s="126"/>
      <c r="S21" s="126"/>
      <c r="T21" s="126"/>
      <c r="U21" s="126"/>
      <c r="V21" s="126"/>
      <c r="W21" s="126"/>
      <c r="X21" s="126"/>
      <c r="Y21" s="126"/>
    </row>
    <row r="22" ht="20.25" customHeight="1" spans="1:25">
      <c r="A22" s="203" t="s">
        <v>197</v>
      </c>
      <c r="B22" s="203" t="s">
        <v>70</v>
      </c>
      <c r="C22" s="203" t="s">
        <v>208</v>
      </c>
      <c r="D22" s="203" t="s">
        <v>209</v>
      </c>
      <c r="E22" s="203" t="s">
        <v>115</v>
      </c>
      <c r="F22" s="203" t="s">
        <v>116</v>
      </c>
      <c r="G22" s="203" t="s">
        <v>218</v>
      </c>
      <c r="H22" s="203" t="s">
        <v>219</v>
      </c>
      <c r="I22" s="126">
        <v>41595</v>
      </c>
      <c r="J22" s="126">
        <v>41595</v>
      </c>
      <c r="K22" s="210"/>
      <c r="L22" s="210"/>
      <c r="M22" s="210"/>
      <c r="N22" s="126">
        <v>41595</v>
      </c>
      <c r="O22" s="210"/>
      <c r="P22" s="126"/>
      <c r="Q22" s="126"/>
      <c r="R22" s="126"/>
      <c r="S22" s="126"/>
      <c r="T22" s="126"/>
      <c r="U22" s="126"/>
      <c r="V22" s="126"/>
      <c r="W22" s="126"/>
      <c r="X22" s="126"/>
      <c r="Y22" s="126"/>
    </row>
    <row r="23" ht="20.25" customHeight="1" spans="1:25">
      <c r="A23" s="203" t="s">
        <v>197</v>
      </c>
      <c r="B23" s="203" t="s">
        <v>70</v>
      </c>
      <c r="C23" s="203" t="s">
        <v>208</v>
      </c>
      <c r="D23" s="203" t="s">
        <v>209</v>
      </c>
      <c r="E23" s="203" t="s">
        <v>123</v>
      </c>
      <c r="F23" s="203" t="s">
        <v>124</v>
      </c>
      <c r="G23" s="203" t="s">
        <v>218</v>
      </c>
      <c r="H23" s="203" t="s">
        <v>219</v>
      </c>
      <c r="I23" s="126">
        <v>23777</v>
      </c>
      <c r="J23" s="126">
        <v>23777</v>
      </c>
      <c r="K23" s="210"/>
      <c r="L23" s="210"/>
      <c r="M23" s="210"/>
      <c r="N23" s="126">
        <v>23777</v>
      </c>
      <c r="O23" s="210"/>
      <c r="P23" s="126"/>
      <c r="Q23" s="126"/>
      <c r="R23" s="126"/>
      <c r="S23" s="126"/>
      <c r="T23" s="126"/>
      <c r="U23" s="126"/>
      <c r="V23" s="126"/>
      <c r="W23" s="126"/>
      <c r="X23" s="126"/>
      <c r="Y23" s="126"/>
    </row>
    <row r="24" ht="20.25" customHeight="1" spans="1:25">
      <c r="A24" s="203" t="s">
        <v>197</v>
      </c>
      <c r="B24" s="203" t="s">
        <v>70</v>
      </c>
      <c r="C24" s="203" t="s">
        <v>220</v>
      </c>
      <c r="D24" s="203" t="s">
        <v>130</v>
      </c>
      <c r="E24" s="203" t="s">
        <v>129</v>
      </c>
      <c r="F24" s="203" t="s">
        <v>130</v>
      </c>
      <c r="G24" s="203" t="s">
        <v>221</v>
      </c>
      <c r="H24" s="203" t="s">
        <v>130</v>
      </c>
      <c r="I24" s="126">
        <v>777148</v>
      </c>
      <c r="J24" s="126">
        <v>777148</v>
      </c>
      <c r="K24" s="210"/>
      <c r="L24" s="210"/>
      <c r="M24" s="210"/>
      <c r="N24" s="126">
        <v>777148</v>
      </c>
      <c r="O24" s="210"/>
      <c r="P24" s="126"/>
      <c r="Q24" s="126"/>
      <c r="R24" s="126"/>
      <c r="S24" s="126"/>
      <c r="T24" s="126"/>
      <c r="U24" s="126"/>
      <c r="V24" s="126"/>
      <c r="W24" s="126"/>
      <c r="X24" s="126"/>
      <c r="Y24" s="126"/>
    </row>
    <row r="25" ht="20.25" customHeight="1" spans="1:25">
      <c r="A25" s="203" t="s">
        <v>197</v>
      </c>
      <c r="B25" s="203" t="s">
        <v>70</v>
      </c>
      <c r="C25" s="203" t="s">
        <v>222</v>
      </c>
      <c r="D25" s="203" t="s">
        <v>174</v>
      </c>
      <c r="E25" s="203" t="s">
        <v>115</v>
      </c>
      <c r="F25" s="203" t="s">
        <v>116</v>
      </c>
      <c r="G25" s="203" t="s">
        <v>223</v>
      </c>
      <c r="H25" s="203" t="s">
        <v>174</v>
      </c>
      <c r="I25" s="126">
        <v>11800</v>
      </c>
      <c r="J25" s="126">
        <v>11800</v>
      </c>
      <c r="K25" s="210"/>
      <c r="L25" s="210"/>
      <c r="M25" s="210"/>
      <c r="N25" s="126">
        <v>11800</v>
      </c>
      <c r="O25" s="210"/>
      <c r="P25" s="126"/>
      <c r="Q25" s="126"/>
      <c r="R25" s="126"/>
      <c r="S25" s="126"/>
      <c r="T25" s="126"/>
      <c r="U25" s="126"/>
      <c r="V25" s="126"/>
      <c r="W25" s="126"/>
      <c r="X25" s="126"/>
      <c r="Y25" s="126"/>
    </row>
    <row r="26" ht="20.25" customHeight="1" spans="1:25">
      <c r="A26" s="203" t="s">
        <v>197</v>
      </c>
      <c r="B26" s="203" t="s">
        <v>70</v>
      </c>
      <c r="C26" s="203" t="s">
        <v>224</v>
      </c>
      <c r="D26" s="203" t="s">
        <v>225</v>
      </c>
      <c r="E26" s="203" t="s">
        <v>115</v>
      </c>
      <c r="F26" s="203" t="s">
        <v>116</v>
      </c>
      <c r="G26" s="203" t="s">
        <v>226</v>
      </c>
      <c r="H26" s="203" t="s">
        <v>225</v>
      </c>
      <c r="I26" s="126">
        <v>17700</v>
      </c>
      <c r="J26" s="126">
        <v>17700</v>
      </c>
      <c r="K26" s="210"/>
      <c r="L26" s="210"/>
      <c r="M26" s="210"/>
      <c r="N26" s="126">
        <v>17700</v>
      </c>
      <c r="O26" s="210"/>
      <c r="P26" s="126"/>
      <c r="Q26" s="126"/>
      <c r="R26" s="126"/>
      <c r="S26" s="126"/>
      <c r="T26" s="126"/>
      <c r="U26" s="126"/>
      <c r="V26" s="126"/>
      <c r="W26" s="126"/>
      <c r="X26" s="126"/>
      <c r="Y26" s="126"/>
    </row>
    <row r="27" ht="20.25" customHeight="1" spans="1:25">
      <c r="A27" s="203" t="s">
        <v>197</v>
      </c>
      <c r="B27" s="203" t="s">
        <v>70</v>
      </c>
      <c r="C27" s="203" t="s">
        <v>227</v>
      </c>
      <c r="D27" s="203" t="s">
        <v>228</v>
      </c>
      <c r="E27" s="203" t="s">
        <v>115</v>
      </c>
      <c r="F27" s="203" t="s">
        <v>116</v>
      </c>
      <c r="G27" s="203" t="s">
        <v>229</v>
      </c>
      <c r="H27" s="203" t="s">
        <v>230</v>
      </c>
      <c r="I27" s="126">
        <v>53100</v>
      </c>
      <c r="J27" s="126">
        <v>53100</v>
      </c>
      <c r="K27" s="210"/>
      <c r="L27" s="210"/>
      <c r="M27" s="210"/>
      <c r="N27" s="126">
        <v>53100</v>
      </c>
      <c r="O27" s="210"/>
      <c r="P27" s="126"/>
      <c r="Q27" s="126"/>
      <c r="R27" s="126"/>
      <c r="S27" s="126"/>
      <c r="T27" s="126"/>
      <c r="U27" s="126"/>
      <c r="V27" s="126"/>
      <c r="W27" s="126"/>
      <c r="X27" s="126"/>
      <c r="Y27" s="126"/>
    </row>
    <row r="28" ht="20.25" customHeight="1" spans="1:25">
      <c r="A28" s="203" t="s">
        <v>197</v>
      </c>
      <c r="B28" s="203" t="s">
        <v>70</v>
      </c>
      <c r="C28" s="203" t="s">
        <v>227</v>
      </c>
      <c r="D28" s="203" t="s">
        <v>228</v>
      </c>
      <c r="E28" s="203" t="s">
        <v>115</v>
      </c>
      <c r="F28" s="203" t="s">
        <v>116</v>
      </c>
      <c r="G28" s="203" t="s">
        <v>231</v>
      </c>
      <c r="H28" s="203" t="s">
        <v>232</v>
      </c>
      <c r="I28" s="126">
        <v>11800</v>
      </c>
      <c r="J28" s="126">
        <v>11800</v>
      </c>
      <c r="K28" s="210"/>
      <c r="L28" s="210"/>
      <c r="M28" s="210"/>
      <c r="N28" s="126">
        <v>11800</v>
      </c>
      <c r="O28" s="210"/>
      <c r="P28" s="126"/>
      <c r="Q28" s="126"/>
      <c r="R28" s="126"/>
      <c r="S28" s="126"/>
      <c r="T28" s="126"/>
      <c r="U28" s="126"/>
      <c r="V28" s="126"/>
      <c r="W28" s="126"/>
      <c r="X28" s="126"/>
      <c r="Y28" s="126"/>
    </row>
    <row r="29" ht="20.25" customHeight="1" spans="1:25">
      <c r="A29" s="203" t="s">
        <v>197</v>
      </c>
      <c r="B29" s="203" t="s">
        <v>70</v>
      </c>
      <c r="C29" s="203" t="s">
        <v>227</v>
      </c>
      <c r="D29" s="203" t="s">
        <v>228</v>
      </c>
      <c r="E29" s="203" t="s">
        <v>115</v>
      </c>
      <c r="F29" s="203" t="s">
        <v>116</v>
      </c>
      <c r="G29" s="203" t="s">
        <v>233</v>
      </c>
      <c r="H29" s="203" t="s">
        <v>234</v>
      </c>
      <c r="I29" s="126">
        <v>11800</v>
      </c>
      <c r="J29" s="126">
        <v>11800</v>
      </c>
      <c r="K29" s="210"/>
      <c r="L29" s="210"/>
      <c r="M29" s="210"/>
      <c r="N29" s="126">
        <v>11800</v>
      </c>
      <c r="O29" s="210"/>
      <c r="P29" s="126"/>
      <c r="Q29" s="126"/>
      <c r="R29" s="126"/>
      <c r="S29" s="126"/>
      <c r="T29" s="126"/>
      <c r="U29" s="126"/>
      <c r="V29" s="126"/>
      <c r="W29" s="126"/>
      <c r="X29" s="126"/>
      <c r="Y29" s="126"/>
    </row>
    <row r="30" ht="20.25" customHeight="1" spans="1:25">
      <c r="A30" s="203" t="s">
        <v>197</v>
      </c>
      <c r="B30" s="203" t="s">
        <v>70</v>
      </c>
      <c r="C30" s="203" t="s">
        <v>227</v>
      </c>
      <c r="D30" s="203" t="s">
        <v>228</v>
      </c>
      <c r="E30" s="203" t="s">
        <v>115</v>
      </c>
      <c r="F30" s="203" t="s">
        <v>116</v>
      </c>
      <c r="G30" s="203" t="s">
        <v>235</v>
      </c>
      <c r="H30" s="203" t="s">
        <v>236</v>
      </c>
      <c r="I30" s="126">
        <v>41300</v>
      </c>
      <c r="J30" s="126">
        <v>41300</v>
      </c>
      <c r="K30" s="210"/>
      <c r="L30" s="210"/>
      <c r="M30" s="210"/>
      <c r="N30" s="126">
        <v>41300</v>
      </c>
      <c r="O30" s="210"/>
      <c r="P30" s="126"/>
      <c r="Q30" s="126"/>
      <c r="R30" s="126"/>
      <c r="S30" s="126"/>
      <c r="T30" s="126"/>
      <c r="U30" s="126"/>
      <c r="V30" s="126"/>
      <c r="W30" s="126"/>
      <c r="X30" s="126"/>
      <c r="Y30" s="126"/>
    </row>
    <row r="31" ht="20.25" customHeight="1" spans="1:25">
      <c r="A31" s="203" t="s">
        <v>197</v>
      </c>
      <c r="B31" s="203" t="s">
        <v>70</v>
      </c>
      <c r="C31" s="203" t="s">
        <v>227</v>
      </c>
      <c r="D31" s="203" t="s">
        <v>228</v>
      </c>
      <c r="E31" s="203" t="s">
        <v>115</v>
      </c>
      <c r="F31" s="203" t="s">
        <v>116</v>
      </c>
      <c r="G31" s="203" t="s">
        <v>237</v>
      </c>
      <c r="H31" s="203" t="s">
        <v>238</v>
      </c>
      <c r="I31" s="126">
        <v>75520</v>
      </c>
      <c r="J31" s="126">
        <v>75520</v>
      </c>
      <c r="K31" s="210"/>
      <c r="L31" s="210"/>
      <c r="M31" s="210"/>
      <c r="N31" s="126">
        <v>75520</v>
      </c>
      <c r="O31" s="210"/>
      <c r="P31" s="126"/>
      <c r="Q31" s="126"/>
      <c r="R31" s="126"/>
      <c r="S31" s="126"/>
      <c r="T31" s="126"/>
      <c r="U31" s="126"/>
      <c r="V31" s="126"/>
      <c r="W31" s="126"/>
      <c r="X31" s="126"/>
      <c r="Y31" s="126"/>
    </row>
    <row r="32" ht="20.25" customHeight="1" spans="1:25">
      <c r="A32" s="203" t="s">
        <v>197</v>
      </c>
      <c r="B32" s="203" t="s">
        <v>70</v>
      </c>
      <c r="C32" s="203" t="s">
        <v>227</v>
      </c>
      <c r="D32" s="203" t="s">
        <v>228</v>
      </c>
      <c r="E32" s="203" t="s">
        <v>115</v>
      </c>
      <c r="F32" s="203" t="s">
        <v>116</v>
      </c>
      <c r="G32" s="203" t="s">
        <v>239</v>
      </c>
      <c r="H32" s="203" t="s">
        <v>240</v>
      </c>
      <c r="I32" s="126">
        <v>8850</v>
      </c>
      <c r="J32" s="126">
        <v>8850</v>
      </c>
      <c r="K32" s="210"/>
      <c r="L32" s="210"/>
      <c r="M32" s="210"/>
      <c r="N32" s="126">
        <v>8850</v>
      </c>
      <c r="O32" s="210"/>
      <c r="P32" s="126"/>
      <c r="Q32" s="126"/>
      <c r="R32" s="126"/>
      <c r="S32" s="126"/>
      <c r="T32" s="126"/>
      <c r="U32" s="126"/>
      <c r="V32" s="126"/>
      <c r="W32" s="126"/>
      <c r="X32" s="126"/>
      <c r="Y32" s="126"/>
    </row>
    <row r="33" ht="20.25" customHeight="1" spans="1:25">
      <c r="A33" s="203" t="s">
        <v>197</v>
      </c>
      <c r="B33" s="203" t="s">
        <v>70</v>
      </c>
      <c r="C33" s="203" t="s">
        <v>227</v>
      </c>
      <c r="D33" s="203" t="s">
        <v>228</v>
      </c>
      <c r="E33" s="203" t="s">
        <v>115</v>
      </c>
      <c r="F33" s="203" t="s">
        <v>116</v>
      </c>
      <c r="G33" s="203" t="s">
        <v>241</v>
      </c>
      <c r="H33" s="203" t="s">
        <v>242</v>
      </c>
      <c r="I33" s="126">
        <v>2950</v>
      </c>
      <c r="J33" s="126">
        <v>2950</v>
      </c>
      <c r="K33" s="210"/>
      <c r="L33" s="210"/>
      <c r="M33" s="210"/>
      <c r="N33" s="126">
        <v>2950</v>
      </c>
      <c r="O33" s="210"/>
      <c r="P33" s="126"/>
      <c r="Q33" s="126"/>
      <c r="R33" s="126"/>
      <c r="S33" s="126"/>
      <c r="T33" s="126"/>
      <c r="U33" s="126"/>
      <c r="V33" s="126"/>
      <c r="W33" s="126"/>
      <c r="X33" s="126"/>
      <c r="Y33" s="126"/>
    </row>
    <row r="34" ht="20.25" customHeight="1" spans="1:25">
      <c r="A34" s="203" t="s">
        <v>197</v>
      </c>
      <c r="B34" s="203" t="s">
        <v>70</v>
      </c>
      <c r="C34" s="203" t="s">
        <v>227</v>
      </c>
      <c r="D34" s="203" t="s">
        <v>228</v>
      </c>
      <c r="E34" s="203" t="s">
        <v>115</v>
      </c>
      <c r="F34" s="203" t="s">
        <v>116</v>
      </c>
      <c r="G34" s="203" t="s">
        <v>243</v>
      </c>
      <c r="H34" s="203" t="s">
        <v>244</v>
      </c>
      <c r="I34" s="126">
        <v>2950</v>
      </c>
      <c r="J34" s="126">
        <v>2950</v>
      </c>
      <c r="K34" s="210"/>
      <c r="L34" s="210"/>
      <c r="M34" s="210"/>
      <c r="N34" s="126">
        <v>2950</v>
      </c>
      <c r="O34" s="210"/>
      <c r="P34" s="126"/>
      <c r="Q34" s="126"/>
      <c r="R34" s="126"/>
      <c r="S34" s="126"/>
      <c r="T34" s="126"/>
      <c r="U34" s="126"/>
      <c r="V34" s="126"/>
      <c r="W34" s="126"/>
      <c r="X34" s="126"/>
      <c r="Y34" s="126"/>
    </row>
    <row r="35" ht="20.25" customHeight="1" spans="1:25">
      <c r="A35" s="203" t="s">
        <v>197</v>
      </c>
      <c r="B35" s="203" t="s">
        <v>70</v>
      </c>
      <c r="C35" s="203" t="s">
        <v>227</v>
      </c>
      <c r="D35" s="203" t="s">
        <v>228</v>
      </c>
      <c r="E35" s="203" t="s">
        <v>115</v>
      </c>
      <c r="F35" s="203" t="s">
        <v>116</v>
      </c>
      <c r="G35" s="203" t="s">
        <v>245</v>
      </c>
      <c r="H35" s="203" t="s">
        <v>246</v>
      </c>
      <c r="I35" s="126">
        <v>141600</v>
      </c>
      <c r="J35" s="126">
        <v>141600</v>
      </c>
      <c r="K35" s="210"/>
      <c r="L35" s="210"/>
      <c r="M35" s="210"/>
      <c r="N35" s="126">
        <v>141600</v>
      </c>
      <c r="O35" s="210"/>
      <c r="P35" s="126"/>
      <c r="Q35" s="126"/>
      <c r="R35" s="126"/>
      <c r="S35" s="126"/>
      <c r="T35" s="126"/>
      <c r="U35" s="126"/>
      <c r="V35" s="126"/>
      <c r="W35" s="126"/>
      <c r="X35" s="126"/>
      <c r="Y35" s="126"/>
    </row>
    <row r="36" ht="20.25" customHeight="1" spans="1:25">
      <c r="A36" s="203" t="s">
        <v>197</v>
      </c>
      <c r="B36" s="203" t="s">
        <v>70</v>
      </c>
      <c r="C36" s="203" t="s">
        <v>247</v>
      </c>
      <c r="D36" s="203" t="s">
        <v>248</v>
      </c>
      <c r="E36" s="203" t="s">
        <v>109</v>
      </c>
      <c r="F36" s="203" t="s">
        <v>110</v>
      </c>
      <c r="G36" s="203" t="s">
        <v>249</v>
      </c>
      <c r="H36" s="203" t="s">
        <v>248</v>
      </c>
      <c r="I36" s="126">
        <v>15240</v>
      </c>
      <c r="J36" s="126">
        <v>15240</v>
      </c>
      <c r="K36" s="210"/>
      <c r="L36" s="210"/>
      <c r="M36" s="210"/>
      <c r="N36" s="126">
        <v>15240</v>
      </c>
      <c r="O36" s="210"/>
      <c r="P36" s="126"/>
      <c r="Q36" s="126"/>
      <c r="R36" s="126"/>
      <c r="S36" s="126"/>
      <c r="T36" s="126"/>
      <c r="U36" s="126"/>
      <c r="V36" s="126"/>
      <c r="W36" s="126"/>
      <c r="X36" s="126"/>
      <c r="Y36" s="126"/>
    </row>
    <row r="37" ht="20.25" customHeight="1" spans="1:25">
      <c r="A37" s="203" t="s">
        <v>197</v>
      </c>
      <c r="B37" s="203" t="s">
        <v>70</v>
      </c>
      <c r="C37" s="203" t="s">
        <v>250</v>
      </c>
      <c r="D37" s="203" t="s">
        <v>251</v>
      </c>
      <c r="E37" s="203" t="s">
        <v>101</v>
      </c>
      <c r="F37" s="203" t="s">
        <v>102</v>
      </c>
      <c r="G37" s="203" t="s">
        <v>252</v>
      </c>
      <c r="H37" s="203" t="s">
        <v>253</v>
      </c>
      <c r="I37" s="126">
        <v>532800</v>
      </c>
      <c r="J37" s="126">
        <v>532800</v>
      </c>
      <c r="K37" s="210"/>
      <c r="L37" s="210"/>
      <c r="M37" s="210"/>
      <c r="N37" s="126">
        <v>532800</v>
      </c>
      <c r="O37" s="210"/>
      <c r="P37" s="126"/>
      <c r="Q37" s="126"/>
      <c r="R37" s="126"/>
      <c r="S37" s="126"/>
      <c r="T37" s="126"/>
      <c r="U37" s="126"/>
      <c r="V37" s="126"/>
      <c r="W37" s="126"/>
      <c r="X37" s="126"/>
      <c r="Y37" s="126"/>
    </row>
    <row r="38" ht="20.25" customHeight="1" spans="1:25">
      <c r="A38" s="203" t="s">
        <v>197</v>
      </c>
      <c r="B38" s="203" t="s">
        <v>70</v>
      </c>
      <c r="C38" s="203" t="s">
        <v>254</v>
      </c>
      <c r="D38" s="203" t="s">
        <v>255</v>
      </c>
      <c r="E38" s="203" t="s">
        <v>115</v>
      </c>
      <c r="F38" s="203" t="s">
        <v>116</v>
      </c>
      <c r="G38" s="203" t="s">
        <v>206</v>
      </c>
      <c r="H38" s="203" t="s">
        <v>207</v>
      </c>
      <c r="I38" s="126">
        <v>495600</v>
      </c>
      <c r="J38" s="126">
        <v>495600</v>
      </c>
      <c r="K38" s="210"/>
      <c r="L38" s="210"/>
      <c r="M38" s="210"/>
      <c r="N38" s="126">
        <v>495600</v>
      </c>
      <c r="O38" s="210"/>
      <c r="P38" s="126"/>
      <c r="Q38" s="126"/>
      <c r="R38" s="126"/>
      <c r="S38" s="126"/>
      <c r="T38" s="126"/>
      <c r="U38" s="126"/>
      <c r="V38" s="126"/>
      <c r="W38" s="126"/>
      <c r="X38" s="126"/>
      <c r="Y38" s="126"/>
    </row>
    <row r="39" ht="20.25" customHeight="1" spans="1:25">
      <c r="A39" s="203" t="s">
        <v>197</v>
      </c>
      <c r="B39" s="203" t="s">
        <v>70</v>
      </c>
      <c r="C39" s="203" t="s">
        <v>256</v>
      </c>
      <c r="D39" s="203" t="s">
        <v>257</v>
      </c>
      <c r="E39" s="203" t="s">
        <v>101</v>
      </c>
      <c r="F39" s="203" t="s">
        <v>102</v>
      </c>
      <c r="G39" s="203" t="s">
        <v>258</v>
      </c>
      <c r="H39" s="203" t="s">
        <v>259</v>
      </c>
      <c r="I39" s="126">
        <v>21600</v>
      </c>
      <c r="J39" s="126">
        <v>21600</v>
      </c>
      <c r="K39" s="210"/>
      <c r="L39" s="210"/>
      <c r="M39" s="210"/>
      <c r="N39" s="126">
        <v>21600</v>
      </c>
      <c r="O39" s="210"/>
      <c r="P39" s="126"/>
      <c r="Q39" s="126"/>
      <c r="R39" s="126"/>
      <c r="S39" s="126"/>
      <c r="T39" s="126"/>
      <c r="U39" s="126"/>
      <c r="V39" s="126"/>
      <c r="W39" s="126"/>
      <c r="X39" s="126"/>
      <c r="Y39" s="126"/>
    </row>
    <row r="40" ht="17.25" customHeight="1" spans="1:25">
      <c r="A40" s="81" t="s">
        <v>169</v>
      </c>
      <c r="B40" s="82"/>
      <c r="C40" s="204"/>
      <c r="D40" s="204"/>
      <c r="E40" s="204"/>
      <c r="F40" s="204"/>
      <c r="G40" s="204"/>
      <c r="H40" s="205"/>
      <c r="I40" s="126">
        <v>10355536.65</v>
      </c>
      <c r="J40" s="126">
        <v>10355536.65</v>
      </c>
      <c r="K40" s="126"/>
      <c r="L40" s="126"/>
      <c r="M40" s="126"/>
      <c r="N40" s="126">
        <v>10355536.65</v>
      </c>
      <c r="O40" s="126"/>
      <c r="P40" s="126"/>
      <c r="Q40" s="126"/>
      <c r="R40" s="126"/>
      <c r="S40" s="126"/>
      <c r="T40" s="126"/>
      <c r="U40" s="126"/>
      <c r="V40" s="126"/>
      <c r="W40" s="126"/>
      <c r="X40" s="126"/>
      <c r="Y40" s="126"/>
    </row>
  </sheetData>
  <mergeCells count="31">
    <mergeCell ref="A3:Y3"/>
    <mergeCell ref="A4:H4"/>
    <mergeCell ref="I5:Y5"/>
    <mergeCell ref="J6:O6"/>
    <mergeCell ref="P6:R6"/>
    <mergeCell ref="T6:Y6"/>
    <mergeCell ref="J7:K7"/>
    <mergeCell ref="A40:H40"/>
    <mergeCell ref="A5:A8"/>
    <mergeCell ref="B5:B8"/>
    <mergeCell ref="C5:C8"/>
    <mergeCell ref="D5:D8"/>
    <mergeCell ref="E5:E8"/>
    <mergeCell ref="F5:F8"/>
    <mergeCell ref="G5:G8"/>
    <mergeCell ref="H5:H8"/>
    <mergeCell ref="I6:I8"/>
    <mergeCell ref="L7:L8"/>
    <mergeCell ref="M7:M8"/>
    <mergeCell ref="N7:N8"/>
    <mergeCell ref="O7:O8"/>
    <mergeCell ref="P7:P8"/>
    <mergeCell ref="Q7:Q8"/>
    <mergeCell ref="R7:R8"/>
    <mergeCell ref="S6:S8"/>
    <mergeCell ref="T7:T8"/>
    <mergeCell ref="U7:U8"/>
    <mergeCell ref="V7:V8"/>
    <mergeCell ref="W7:W8"/>
    <mergeCell ref="X7:X8"/>
    <mergeCell ref="Y7:Y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workbookViewId="0">
      <pane ySplit="1" topLeftCell="A16" activePane="bottomLeft" state="frozen"/>
      <selection/>
      <selection pane="bottomLeft" activeCell="A3" sqref="A3:W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50"/>
      <c r="B1" s="50"/>
      <c r="C1" s="50"/>
      <c r="D1" s="50"/>
      <c r="E1" s="50"/>
      <c r="F1" s="50"/>
      <c r="G1" s="50"/>
      <c r="H1" s="50"/>
      <c r="I1" s="50"/>
      <c r="J1" s="50"/>
      <c r="K1" s="50"/>
      <c r="L1" s="50"/>
      <c r="M1" s="50"/>
      <c r="N1" s="50"/>
      <c r="O1" s="50"/>
      <c r="P1" s="50"/>
      <c r="Q1" s="50"/>
      <c r="R1" s="50"/>
      <c r="S1" s="50"/>
      <c r="T1" s="50"/>
      <c r="U1" s="50"/>
      <c r="V1" s="50"/>
      <c r="W1" s="50"/>
    </row>
    <row r="2" ht="13.5" customHeight="1" spans="2:23">
      <c r="B2" s="193"/>
      <c r="E2" s="51"/>
      <c r="F2" s="51"/>
      <c r="G2" s="51"/>
      <c r="H2" s="51"/>
      <c r="U2" s="193"/>
      <c r="W2" s="198" t="s">
        <v>260</v>
      </c>
    </row>
    <row r="3" ht="46.5" customHeight="1" spans="1:23">
      <c r="A3" s="53" t="str">
        <f>"2025"&amp;"年部门项目支出预算表"</f>
        <v>2025年部门项目支出预算表</v>
      </c>
      <c r="B3" s="53"/>
      <c r="C3" s="53"/>
      <c r="D3" s="53"/>
      <c r="E3" s="53"/>
      <c r="F3" s="53"/>
      <c r="G3" s="53"/>
      <c r="H3" s="53"/>
      <c r="I3" s="53"/>
      <c r="J3" s="53"/>
      <c r="K3" s="53"/>
      <c r="L3" s="53"/>
      <c r="M3" s="53"/>
      <c r="N3" s="53"/>
      <c r="O3" s="53"/>
      <c r="P3" s="53"/>
      <c r="Q3" s="53"/>
      <c r="R3" s="53"/>
      <c r="S3" s="53"/>
      <c r="T3" s="53"/>
      <c r="U3" s="53"/>
      <c r="V3" s="53"/>
      <c r="W3" s="53"/>
    </row>
    <row r="4" ht="13.5" customHeight="1" spans="1:23">
      <c r="A4" s="54" t="str">
        <f>"单位名称："&amp;"昆明市东川区妇幼健康服务中心"</f>
        <v>单位名称：昆明市东川区妇幼健康服务中心</v>
      </c>
      <c r="B4" s="55"/>
      <c r="C4" s="55"/>
      <c r="D4" s="55"/>
      <c r="E4" s="55"/>
      <c r="F4" s="55"/>
      <c r="G4" s="55"/>
      <c r="H4" s="55"/>
      <c r="I4" s="56"/>
      <c r="J4" s="56"/>
      <c r="K4" s="56"/>
      <c r="L4" s="56"/>
      <c r="M4" s="56"/>
      <c r="N4" s="56"/>
      <c r="O4" s="56"/>
      <c r="P4" s="56"/>
      <c r="Q4" s="56"/>
      <c r="U4" s="193"/>
      <c r="W4" s="170" t="s">
        <v>1</v>
      </c>
    </row>
    <row r="5" ht="21.75" customHeight="1" spans="1:23">
      <c r="A5" s="58" t="s">
        <v>261</v>
      </c>
      <c r="B5" s="59" t="s">
        <v>180</v>
      </c>
      <c r="C5" s="58" t="s">
        <v>181</v>
      </c>
      <c r="D5" s="58" t="s">
        <v>262</v>
      </c>
      <c r="E5" s="59" t="s">
        <v>182</v>
      </c>
      <c r="F5" s="59" t="s">
        <v>183</v>
      </c>
      <c r="G5" s="59" t="s">
        <v>263</v>
      </c>
      <c r="H5" s="59" t="s">
        <v>264</v>
      </c>
      <c r="I5" s="76" t="s">
        <v>55</v>
      </c>
      <c r="J5" s="60" t="s">
        <v>265</v>
      </c>
      <c r="K5" s="61"/>
      <c r="L5" s="61"/>
      <c r="M5" s="62"/>
      <c r="N5" s="60" t="s">
        <v>188</v>
      </c>
      <c r="O5" s="61"/>
      <c r="P5" s="62"/>
      <c r="Q5" s="59" t="s">
        <v>61</v>
      </c>
      <c r="R5" s="60" t="s">
        <v>62</v>
      </c>
      <c r="S5" s="61"/>
      <c r="T5" s="61"/>
      <c r="U5" s="61"/>
      <c r="V5" s="61"/>
      <c r="W5" s="62"/>
    </row>
    <row r="6" ht="21.75" customHeight="1" spans="1:23">
      <c r="A6" s="63"/>
      <c r="B6" s="77"/>
      <c r="C6" s="63"/>
      <c r="D6" s="63"/>
      <c r="E6" s="64"/>
      <c r="F6" s="64"/>
      <c r="G6" s="64"/>
      <c r="H6" s="64"/>
      <c r="I6" s="77"/>
      <c r="J6" s="194" t="s">
        <v>58</v>
      </c>
      <c r="K6" s="195"/>
      <c r="L6" s="59" t="s">
        <v>59</v>
      </c>
      <c r="M6" s="59" t="s">
        <v>60</v>
      </c>
      <c r="N6" s="59" t="s">
        <v>58</v>
      </c>
      <c r="O6" s="59" t="s">
        <v>59</v>
      </c>
      <c r="P6" s="59" t="s">
        <v>60</v>
      </c>
      <c r="Q6" s="64"/>
      <c r="R6" s="59" t="s">
        <v>57</v>
      </c>
      <c r="S6" s="59" t="s">
        <v>64</v>
      </c>
      <c r="T6" s="59" t="s">
        <v>194</v>
      </c>
      <c r="U6" s="59" t="s">
        <v>66</v>
      </c>
      <c r="V6" s="59" t="s">
        <v>67</v>
      </c>
      <c r="W6" s="59" t="s">
        <v>68</v>
      </c>
    </row>
    <row r="7" ht="21" customHeight="1" spans="1:23">
      <c r="A7" s="77"/>
      <c r="B7" s="77"/>
      <c r="C7" s="77"/>
      <c r="D7" s="77"/>
      <c r="E7" s="77"/>
      <c r="F7" s="77"/>
      <c r="G7" s="77"/>
      <c r="H7" s="77"/>
      <c r="I7" s="77"/>
      <c r="J7" s="196" t="s">
        <v>57</v>
      </c>
      <c r="K7" s="197"/>
      <c r="L7" s="77"/>
      <c r="M7" s="77"/>
      <c r="N7" s="77"/>
      <c r="O7" s="77"/>
      <c r="P7" s="77"/>
      <c r="Q7" s="77"/>
      <c r="R7" s="77"/>
      <c r="S7" s="77"/>
      <c r="T7" s="77"/>
      <c r="U7" s="77"/>
      <c r="V7" s="77"/>
      <c r="W7" s="77"/>
    </row>
    <row r="8" ht="39.75" customHeight="1" spans="1:23">
      <c r="A8" s="66"/>
      <c r="B8" s="68"/>
      <c r="C8" s="66"/>
      <c r="D8" s="66"/>
      <c r="E8" s="67"/>
      <c r="F8" s="67"/>
      <c r="G8" s="67"/>
      <c r="H8" s="67"/>
      <c r="I8" s="68"/>
      <c r="J8" s="114" t="s">
        <v>57</v>
      </c>
      <c r="K8" s="114" t="s">
        <v>266</v>
      </c>
      <c r="L8" s="67"/>
      <c r="M8" s="67"/>
      <c r="N8" s="67"/>
      <c r="O8" s="67"/>
      <c r="P8" s="67"/>
      <c r="Q8" s="67"/>
      <c r="R8" s="67"/>
      <c r="S8" s="67"/>
      <c r="T8" s="67"/>
      <c r="U8" s="68"/>
      <c r="V8" s="67"/>
      <c r="W8" s="67"/>
    </row>
    <row r="9" ht="15" customHeight="1" spans="1:23">
      <c r="A9" s="69">
        <v>1</v>
      </c>
      <c r="B9" s="69">
        <v>2</v>
      </c>
      <c r="C9" s="69">
        <v>3</v>
      </c>
      <c r="D9" s="69">
        <v>4</v>
      </c>
      <c r="E9" s="69">
        <v>5</v>
      </c>
      <c r="F9" s="69">
        <v>6</v>
      </c>
      <c r="G9" s="69">
        <v>7</v>
      </c>
      <c r="H9" s="69">
        <v>8</v>
      </c>
      <c r="I9" s="69">
        <v>9</v>
      </c>
      <c r="J9" s="69">
        <v>10</v>
      </c>
      <c r="K9" s="69">
        <v>11</v>
      </c>
      <c r="L9" s="84">
        <v>12</v>
      </c>
      <c r="M9" s="84">
        <v>13</v>
      </c>
      <c r="N9" s="84">
        <v>14</v>
      </c>
      <c r="O9" s="84">
        <v>15</v>
      </c>
      <c r="P9" s="84">
        <v>16</v>
      </c>
      <c r="Q9" s="84">
        <v>17</v>
      </c>
      <c r="R9" s="84">
        <v>18</v>
      </c>
      <c r="S9" s="84">
        <v>19</v>
      </c>
      <c r="T9" s="84">
        <v>20</v>
      </c>
      <c r="U9" s="69">
        <v>21</v>
      </c>
      <c r="V9" s="84">
        <v>22</v>
      </c>
      <c r="W9" s="69">
        <v>23</v>
      </c>
    </row>
    <row r="10" ht="21.75" customHeight="1" spans="1:23">
      <c r="A10" s="116" t="s">
        <v>267</v>
      </c>
      <c r="B10" s="116" t="s">
        <v>268</v>
      </c>
      <c r="C10" s="116" t="s">
        <v>269</v>
      </c>
      <c r="D10" s="116" t="s">
        <v>70</v>
      </c>
      <c r="E10" s="116" t="s">
        <v>115</v>
      </c>
      <c r="F10" s="116" t="s">
        <v>116</v>
      </c>
      <c r="G10" s="116" t="s">
        <v>229</v>
      </c>
      <c r="H10" s="116" t="s">
        <v>230</v>
      </c>
      <c r="I10" s="126">
        <v>900000</v>
      </c>
      <c r="J10" s="126"/>
      <c r="K10" s="126"/>
      <c r="L10" s="126"/>
      <c r="M10" s="126"/>
      <c r="N10" s="126"/>
      <c r="O10" s="126"/>
      <c r="P10" s="126"/>
      <c r="Q10" s="126"/>
      <c r="R10" s="126">
        <v>900000</v>
      </c>
      <c r="S10" s="126">
        <v>900000</v>
      </c>
      <c r="T10" s="126"/>
      <c r="U10" s="126"/>
      <c r="V10" s="126"/>
      <c r="W10" s="126"/>
    </row>
    <row r="11" ht="21.75" customHeight="1" spans="1:23">
      <c r="A11" s="116" t="s">
        <v>267</v>
      </c>
      <c r="B11" s="116" t="s">
        <v>268</v>
      </c>
      <c r="C11" s="116" t="s">
        <v>269</v>
      </c>
      <c r="D11" s="116" t="s">
        <v>70</v>
      </c>
      <c r="E11" s="116" t="s">
        <v>115</v>
      </c>
      <c r="F11" s="116" t="s">
        <v>116</v>
      </c>
      <c r="G11" s="116" t="s">
        <v>270</v>
      </c>
      <c r="H11" s="116" t="s">
        <v>271</v>
      </c>
      <c r="I11" s="126">
        <v>90000</v>
      </c>
      <c r="J11" s="126"/>
      <c r="K11" s="126"/>
      <c r="L11" s="126"/>
      <c r="M11" s="126"/>
      <c r="N11" s="126"/>
      <c r="O11" s="126"/>
      <c r="P11" s="126"/>
      <c r="Q11" s="126"/>
      <c r="R11" s="126">
        <v>90000</v>
      </c>
      <c r="S11" s="126">
        <v>90000</v>
      </c>
      <c r="T11" s="126"/>
      <c r="U11" s="126"/>
      <c r="V11" s="126"/>
      <c r="W11" s="126"/>
    </row>
    <row r="12" ht="21.75" customHeight="1" spans="1:23">
      <c r="A12" s="116" t="s">
        <v>267</v>
      </c>
      <c r="B12" s="116" t="s">
        <v>268</v>
      </c>
      <c r="C12" s="116" t="s">
        <v>269</v>
      </c>
      <c r="D12" s="116" t="s">
        <v>70</v>
      </c>
      <c r="E12" s="116" t="s">
        <v>115</v>
      </c>
      <c r="F12" s="116" t="s">
        <v>116</v>
      </c>
      <c r="G12" s="116" t="s">
        <v>272</v>
      </c>
      <c r="H12" s="116" t="s">
        <v>273</v>
      </c>
      <c r="I12" s="126">
        <v>5000</v>
      </c>
      <c r="J12" s="126"/>
      <c r="K12" s="126"/>
      <c r="L12" s="126"/>
      <c r="M12" s="126"/>
      <c r="N12" s="126"/>
      <c r="O12" s="126"/>
      <c r="P12" s="126"/>
      <c r="Q12" s="126"/>
      <c r="R12" s="126">
        <v>5000</v>
      </c>
      <c r="S12" s="126">
        <v>5000</v>
      </c>
      <c r="T12" s="126"/>
      <c r="U12" s="126"/>
      <c r="V12" s="126"/>
      <c r="W12" s="126"/>
    </row>
    <row r="13" ht="21.75" customHeight="1" spans="1:23">
      <c r="A13" s="116" t="s">
        <v>267</v>
      </c>
      <c r="B13" s="116" t="s">
        <v>268</v>
      </c>
      <c r="C13" s="116" t="s">
        <v>269</v>
      </c>
      <c r="D13" s="116" t="s">
        <v>70</v>
      </c>
      <c r="E13" s="116" t="s">
        <v>115</v>
      </c>
      <c r="F13" s="116" t="s">
        <v>116</v>
      </c>
      <c r="G13" s="116" t="s">
        <v>231</v>
      </c>
      <c r="H13" s="116" t="s">
        <v>232</v>
      </c>
      <c r="I13" s="126">
        <v>10000</v>
      </c>
      <c r="J13" s="126"/>
      <c r="K13" s="126"/>
      <c r="L13" s="126"/>
      <c r="M13" s="126"/>
      <c r="N13" s="126"/>
      <c r="O13" s="126"/>
      <c r="P13" s="126"/>
      <c r="Q13" s="126"/>
      <c r="R13" s="126">
        <v>10000</v>
      </c>
      <c r="S13" s="126">
        <v>10000</v>
      </c>
      <c r="T13" s="126"/>
      <c r="U13" s="126"/>
      <c r="V13" s="126"/>
      <c r="W13" s="126"/>
    </row>
    <row r="14" ht="21.75" customHeight="1" spans="1:23">
      <c r="A14" s="116" t="s">
        <v>267</v>
      </c>
      <c r="B14" s="116" t="s">
        <v>268</v>
      </c>
      <c r="C14" s="116" t="s">
        <v>269</v>
      </c>
      <c r="D14" s="116" t="s">
        <v>70</v>
      </c>
      <c r="E14" s="116" t="s">
        <v>115</v>
      </c>
      <c r="F14" s="116" t="s">
        <v>116</v>
      </c>
      <c r="G14" s="116" t="s">
        <v>233</v>
      </c>
      <c r="H14" s="116" t="s">
        <v>234</v>
      </c>
      <c r="I14" s="126">
        <v>90000</v>
      </c>
      <c r="J14" s="126"/>
      <c r="K14" s="126"/>
      <c r="L14" s="126"/>
      <c r="M14" s="126"/>
      <c r="N14" s="126"/>
      <c r="O14" s="126"/>
      <c r="P14" s="126"/>
      <c r="Q14" s="126"/>
      <c r="R14" s="126">
        <v>90000</v>
      </c>
      <c r="S14" s="126">
        <v>90000</v>
      </c>
      <c r="T14" s="126"/>
      <c r="U14" s="126"/>
      <c r="V14" s="126"/>
      <c r="W14" s="126"/>
    </row>
    <row r="15" ht="21.75" customHeight="1" spans="1:23">
      <c r="A15" s="116" t="s">
        <v>267</v>
      </c>
      <c r="B15" s="116" t="s">
        <v>268</v>
      </c>
      <c r="C15" s="116" t="s">
        <v>269</v>
      </c>
      <c r="D15" s="116" t="s">
        <v>70</v>
      </c>
      <c r="E15" s="116" t="s">
        <v>115</v>
      </c>
      <c r="F15" s="116" t="s">
        <v>116</v>
      </c>
      <c r="G15" s="116" t="s">
        <v>235</v>
      </c>
      <c r="H15" s="116" t="s">
        <v>236</v>
      </c>
      <c r="I15" s="126">
        <v>30000</v>
      </c>
      <c r="J15" s="126"/>
      <c r="K15" s="126"/>
      <c r="L15" s="126"/>
      <c r="M15" s="126"/>
      <c r="N15" s="126"/>
      <c r="O15" s="126"/>
      <c r="P15" s="126"/>
      <c r="Q15" s="126"/>
      <c r="R15" s="126">
        <v>30000</v>
      </c>
      <c r="S15" s="126">
        <v>30000</v>
      </c>
      <c r="T15" s="126"/>
      <c r="U15" s="126"/>
      <c r="V15" s="126"/>
      <c r="W15" s="126"/>
    </row>
    <row r="16" ht="21.75" customHeight="1" spans="1:23">
      <c r="A16" s="116" t="s">
        <v>267</v>
      </c>
      <c r="B16" s="116" t="s">
        <v>268</v>
      </c>
      <c r="C16" s="116" t="s">
        <v>269</v>
      </c>
      <c r="D16" s="116" t="s">
        <v>70</v>
      </c>
      <c r="E16" s="116" t="s">
        <v>115</v>
      </c>
      <c r="F16" s="116" t="s">
        <v>116</v>
      </c>
      <c r="G16" s="116" t="s">
        <v>274</v>
      </c>
      <c r="H16" s="116" t="s">
        <v>275</v>
      </c>
      <c r="I16" s="126">
        <v>120000</v>
      </c>
      <c r="J16" s="126"/>
      <c r="K16" s="126"/>
      <c r="L16" s="126"/>
      <c r="M16" s="126"/>
      <c r="N16" s="126"/>
      <c r="O16" s="126"/>
      <c r="P16" s="126"/>
      <c r="Q16" s="126"/>
      <c r="R16" s="126">
        <v>120000</v>
      </c>
      <c r="S16" s="126">
        <v>120000</v>
      </c>
      <c r="T16" s="126"/>
      <c r="U16" s="126"/>
      <c r="V16" s="126"/>
      <c r="W16" s="126"/>
    </row>
    <row r="17" ht="21.75" customHeight="1" spans="1:23">
      <c r="A17" s="116" t="s">
        <v>267</v>
      </c>
      <c r="B17" s="116" t="s">
        <v>268</v>
      </c>
      <c r="C17" s="116" t="s">
        <v>269</v>
      </c>
      <c r="D17" s="116" t="s">
        <v>70</v>
      </c>
      <c r="E17" s="116" t="s">
        <v>115</v>
      </c>
      <c r="F17" s="116" t="s">
        <v>116</v>
      </c>
      <c r="G17" s="116" t="s">
        <v>237</v>
      </c>
      <c r="H17" s="116" t="s">
        <v>238</v>
      </c>
      <c r="I17" s="126">
        <v>120000</v>
      </c>
      <c r="J17" s="126"/>
      <c r="K17" s="126"/>
      <c r="L17" s="126"/>
      <c r="M17" s="126"/>
      <c r="N17" s="126"/>
      <c r="O17" s="126"/>
      <c r="P17" s="126"/>
      <c r="Q17" s="126"/>
      <c r="R17" s="126">
        <v>120000</v>
      </c>
      <c r="S17" s="126">
        <v>120000</v>
      </c>
      <c r="T17" s="126"/>
      <c r="U17" s="126"/>
      <c r="V17" s="126"/>
      <c r="W17" s="126"/>
    </row>
    <row r="18" ht="21.75" customHeight="1" spans="1:23">
      <c r="A18" s="116" t="s">
        <v>267</v>
      </c>
      <c r="B18" s="116" t="s">
        <v>268</v>
      </c>
      <c r="C18" s="116" t="s">
        <v>269</v>
      </c>
      <c r="D18" s="116" t="s">
        <v>70</v>
      </c>
      <c r="E18" s="116" t="s">
        <v>115</v>
      </c>
      <c r="F18" s="116" t="s">
        <v>116</v>
      </c>
      <c r="G18" s="116" t="s">
        <v>239</v>
      </c>
      <c r="H18" s="116" t="s">
        <v>240</v>
      </c>
      <c r="I18" s="126">
        <v>300000</v>
      </c>
      <c r="J18" s="126"/>
      <c r="K18" s="126"/>
      <c r="L18" s="126"/>
      <c r="M18" s="126"/>
      <c r="N18" s="126"/>
      <c r="O18" s="126"/>
      <c r="P18" s="126"/>
      <c r="Q18" s="126"/>
      <c r="R18" s="126">
        <v>300000</v>
      </c>
      <c r="S18" s="126">
        <v>300000</v>
      </c>
      <c r="T18" s="126"/>
      <c r="U18" s="126"/>
      <c r="V18" s="126"/>
      <c r="W18" s="126"/>
    </row>
    <row r="19" ht="21.75" customHeight="1" spans="1:23">
      <c r="A19" s="116" t="s">
        <v>267</v>
      </c>
      <c r="B19" s="116" t="s">
        <v>268</v>
      </c>
      <c r="C19" s="116" t="s">
        <v>269</v>
      </c>
      <c r="D19" s="116" t="s">
        <v>70</v>
      </c>
      <c r="E19" s="116" t="s">
        <v>115</v>
      </c>
      <c r="F19" s="116" t="s">
        <v>116</v>
      </c>
      <c r="G19" s="116" t="s">
        <v>276</v>
      </c>
      <c r="H19" s="116" t="s">
        <v>277</v>
      </c>
      <c r="I19" s="126">
        <v>46000</v>
      </c>
      <c r="J19" s="126"/>
      <c r="K19" s="126"/>
      <c r="L19" s="126"/>
      <c r="M19" s="126"/>
      <c r="N19" s="126"/>
      <c r="O19" s="126"/>
      <c r="P19" s="126"/>
      <c r="Q19" s="126"/>
      <c r="R19" s="126">
        <v>46000</v>
      </c>
      <c r="S19" s="126">
        <v>46000</v>
      </c>
      <c r="T19" s="126"/>
      <c r="U19" s="126"/>
      <c r="V19" s="126"/>
      <c r="W19" s="126"/>
    </row>
    <row r="20" ht="21.75" customHeight="1" spans="1:23">
      <c r="A20" s="116" t="s">
        <v>267</v>
      </c>
      <c r="B20" s="116" t="s">
        <v>268</v>
      </c>
      <c r="C20" s="116" t="s">
        <v>269</v>
      </c>
      <c r="D20" s="116" t="s">
        <v>70</v>
      </c>
      <c r="E20" s="116" t="s">
        <v>115</v>
      </c>
      <c r="F20" s="116" t="s">
        <v>116</v>
      </c>
      <c r="G20" s="116" t="s">
        <v>241</v>
      </c>
      <c r="H20" s="116" t="s">
        <v>242</v>
      </c>
      <c r="I20" s="126">
        <v>5000</v>
      </c>
      <c r="J20" s="126"/>
      <c r="K20" s="126"/>
      <c r="L20" s="126"/>
      <c r="M20" s="126"/>
      <c r="N20" s="126"/>
      <c r="O20" s="126"/>
      <c r="P20" s="126"/>
      <c r="Q20" s="126"/>
      <c r="R20" s="126">
        <v>5000</v>
      </c>
      <c r="S20" s="126">
        <v>5000</v>
      </c>
      <c r="T20" s="126"/>
      <c r="U20" s="126"/>
      <c r="V20" s="126"/>
      <c r="W20" s="126"/>
    </row>
    <row r="21" ht="21.75" customHeight="1" spans="1:23">
      <c r="A21" s="116" t="s">
        <v>267</v>
      </c>
      <c r="B21" s="116" t="s">
        <v>268</v>
      </c>
      <c r="C21" s="116" t="s">
        <v>269</v>
      </c>
      <c r="D21" s="116" t="s">
        <v>70</v>
      </c>
      <c r="E21" s="116" t="s">
        <v>115</v>
      </c>
      <c r="F21" s="116" t="s">
        <v>116</v>
      </c>
      <c r="G21" s="116" t="s">
        <v>243</v>
      </c>
      <c r="H21" s="116" t="s">
        <v>244</v>
      </c>
      <c r="I21" s="126">
        <v>100000</v>
      </c>
      <c r="J21" s="126"/>
      <c r="K21" s="126"/>
      <c r="L21" s="126"/>
      <c r="M21" s="126"/>
      <c r="N21" s="126"/>
      <c r="O21" s="126"/>
      <c r="P21" s="126"/>
      <c r="Q21" s="126"/>
      <c r="R21" s="126">
        <v>100000</v>
      </c>
      <c r="S21" s="126">
        <v>100000</v>
      </c>
      <c r="T21" s="126"/>
      <c r="U21" s="126"/>
      <c r="V21" s="126"/>
      <c r="W21" s="126"/>
    </row>
    <row r="22" ht="21.75" customHeight="1" spans="1:23">
      <c r="A22" s="116" t="s">
        <v>267</v>
      </c>
      <c r="B22" s="116" t="s">
        <v>268</v>
      </c>
      <c r="C22" s="116" t="s">
        <v>269</v>
      </c>
      <c r="D22" s="116" t="s">
        <v>70</v>
      </c>
      <c r="E22" s="116" t="s">
        <v>115</v>
      </c>
      <c r="F22" s="116" t="s">
        <v>116</v>
      </c>
      <c r="G22" s="116" t="s">
        <v>223</v>
      </c>
      <c r="H22" s="116" t="s">
        <v>174</v>
      </c>
      <c r="I22" s="126">
        <v>60000</v>
      </c>
      <c r="J22" s="126"/>
      <c r="K22" s="126"/>
      <c r="L22" s="126"/>
      <c r="M22" s="126"/>
      <c r="N22" s="126"/>
      <c r="O22" s="126"/>
      <c r="P22" s="126"/>
      <c r="Q22" s="126"/>
      <c r="R22" s="126">
        <v>60000</v>
      </c>
      <c r="S22" s="126">
        <v>60000</v>
      </c>
      <c r="T22" s="126"/>
      <c r="U22" s="126"/>
      <c r="V22" s="126"/>
      <c r="W22" s="126"/>
    </row>
    <row r="23" ht="21.75" customHeight="1" spans="1:23">
      <c r="A23" s="116" t="s">
        <v>267</v>
      </c>
      <c r="B23" s="116" t="s">
        <v>268</v>
      </c>
      <c r="C23" s="116" t="s">
        <v>269</v>
      </c>
      <c r="D23" s="116" t="s">
        <v>70</v>
      </c>
      <c r="E23" s="116" t="s">
        <v>115</v>
      </c>
      <c r="F23" s="116" t="s">
        <v>116</v>
      </c>
      <c r="G23" s="116" t="s">
        <v>278</v>
      </c>
      <c r="H23" s="116" t="s">
        <v>279</v>
      </c>
      <c r="I23" s="126">
        <v>4000000</v>
      </c>
      <c r="J23" s="126"/>
      <c r="K23" s="126"/>
      <c r="L23" s="126"/>
      <c r="M23" s="126"/>
      <c r="N23" s="126"/>
      <c r="O23" s="126"/>
      <c r="P23" s="126"/>
      <c r="Q23" s="126"/>
      <c r="R23" s="126">
        <v>4000000</v>
      </c>
      <c r="S23" s="126">
        <v>4000000</v>
      </c>
      <c r="T23" s="126"/>
      <c r="U23" s="126"/>
      <c r="V23" s="126"/>
      <c r="W23" s="126"/>
    </row>
    <row r="24" ht="21.75" customHeight="1" spans="1:23">
      <c r="A24" s="116" t="s">
        <v>267</v>
      </c>
      <c r="B24" s="116" t="s">
        <v>268</v>
      </c>
      <c r="C24" s="116" t="s">
        <v>269</v>
      </c>
      <c r="D24" s="116" t="s">
        <v>70</v>
      </c>
      <c r="E24" s="116" t="s">
        <v>115</v>
      </c>
      <c r="F24" s="116" t="s">
        <v>116</v>
      </c>
      <c r="G24" s="116" t="s">
        <v>280</v>
      </c>
      <c r="H24" s="116" t="s">
        <v>281</v>
      </c>
      <c r="I24" s="126">
        <v>130800</v>
      </c>
      <c r="J24" s="126"/>
      <c r="K24" s="126"/>
      <c r="L24" s="126"/>
      <c r="M24" s="126"/>
      <c r="N24" s="126"/>
      <c r="O24" s="126"/>
      <c r="P24" s="126"/>
      <c r="Q24" s="126"/>
      <c r="R24" s="126">
        <v>130800</v>
      </c>
      <c r="S24" s="126">
        <v>130800</v>
      </c>
      <c r="T24" s="126"/>
      <c r="U24" s="126"/>
      <c r="V24" s="126"/>
      <c r="W24" s="126"/>
    </row>
    <row r="25" ht="21.75" customHeight="1" spans="1:23">
      <c r="A25" s="116" t="s">
        <v>267</v>
      </c>
      <c r="B25" s="116" t="s">
        <v>268</v>
      </c>
      <c r="C25" s="116" t="s">
        <v>269</v>
      </c>
      <c r="D25" s="116" t="s">
        <v>70</v>
      </c>
      <c r="E25" s="116" t="s">
        <v>115</v>
      </c>
      <c r="F25" s="116" t="s">
        <v>116</v>
      </c>
      <c r="G25" s="116" t="s">
        <v>282</v>
      </c>
      <c r="H25" s="116" t="s">
        <v>283</v>
      </c>
      <c r="I25" s="126">
        <v>2160000</v>
      </c>
      <c r="J25" s="126"/>
      <c r="K25" s="126"/>
      <c r="L25" s="126"/>
      <c r="M25" s="126"/>
      <c r="N25" s="126"/>
      <c r="O25" s="126"/>
      <c r="P25" s="126"/>
      <c r="Q25" s="126"/>
      <c r="R25" s="126">
        <v>2160000</v>
      </c>
      <c r="S25" s="126">
        <v>2160000</v>
      </c>
      <c r="T25" s="126"/>
      <c r="U25" s="126"/>
      <c r="V25" s="126"/>
      <c r="W25" s="126"/>
    </row>
    <row r="26" ht="21.75" customHeight="1" spans="1:23">
      <c r="A26" s="116" t="s">
        <v>267</v>
      </c>
      <c r="B26" s="116" t="s">
        <v>268</v>
      </c>
      <c r="C26" s="116" t="s">
        <v>269</v>
      </c>
      <c r="D26" s="116" t="s">
        <v>70</v>
      </c>
      <c r="E26" s="116" t="s">
        <v>115</v>
      </c>
      <c r="F26" s="116" t="s">
        <v>116</v>
      </c>
      <c r="G26" s="116" t="s">
        <v>226</v>
      </c>
      <c r="H26" s="116" t="s">
        <v>225</v>
      </c>
      <c r="I26" s="126">
        <v>180000</v>
      </c>
      <c r="J26" s="126"/>
      <c r="K26" s="126"/>
      <c r="L26" s="126"/>
      <c r="M26" s="126"/>
      <c r="N26" s="126"/>
      <c r="O26" s="126"/>
      <c r="P26" s="126"/>
      <c r="Q26" s="126"/>
      <c r="R26" s="126">
        <v>180000</v>
      </c>
      <c r="S26" s="126">
        <v>180000</v>
      </c>
      <c r="T26" s="126"/>
      <c r="U26" s="126"/>
      <c r="V26" s="126"/>
      <c r="W26" s="126"/>
    </row>
    <row r="27" ht="21.75" customHeight="1" spans="1:23">
      <c r="A27" s="116" t="s">
        <v>267</v>
      </c>
      <c r="B27" s="116" t="s">
        <v>268</v>
      </c>
      <c r="C27" s="116" t="s">
        <v>269</v>
      </c>
      <c r="D27" s="116" t="s">
        <v>70</v>
      </c>
      <c r="E27" s="116" t="s">
        <v>115</v>
      </c>
      <c r="F27" s="116" t="s">
        <v>116</v>
      </c>
      <c r="G27" s="116" t="s">
        <v>284</v>
      </c>
      <c r="H27" s="116" t="s">
        <v>285</v>
      </c>
      <c r="I27" s="126">
        <v>120000</v>
      </c>
      <c r="J27" s="126"/>
      <c r="K27" s="126"/>
      <c r="L27" s="126"/>
      <c r="M27" s="126"/>
      <c r="N27" s="126"/>
      <c r="O27" s="126"/>
      <c r="P27" s="126"/>
      <c r="Q27" s="126"/>
      <c r="R27" s="126">
        <v>120000</v>
      </c>
      <c r="S27" s="126">
        <v>120000</v>
      </c>
      <c r="T27" s="126"/>
      <c r="U27" s="126"/>
      <c r="V27" s="126"/>
      <c r="W27" s="126"/>
    </row>
    <row r="28" ht="21.75" customHeight="1" spans="1:23">
      <c r="A28" s="116" t="s">
        <v>267</v>
      </c>
      <c r="B28" s="116" t="s">
        <v>268</v>
      </c>
      <c r="C28" s="116" t="s">
        <v>269</v>
      </c>
      <c r="D28" s="116" t="s">
        <v>70</v>
      </c>
      <c r="E28" s="116" t="s">
        <v>115</v>
      </c>
      <c r="F28" s="116" t="s">
        <v>116</v>
      </c>
      <c r="G28" s="116" t="s">
        <v>286</v>
      </c>
      <c r="H28" s="116" t="s">
        <v>287</v>
      </c>
      <c r="I28" s="126">
        <v>20000</v>
      </c>
      <c r="J28" s="126"/>
      <c r="K28" s="126"/>
      <c r="L28" s="126"/>
      <c r="M28" s="126"/>
      <c r="N28" s="126"/>
      <c r="O28" s="126"/>
      <c r="P28" s="126"/>
      <c r="Q28" s="126"/>
      <c r="R28" s="126">
        <v>20000</v>
      </c>
      <c r="S28" s="126">
        <v>20000</v>
      </c>
      <c r="T28" s="126"/>
      <c r="U28" s="126"/>
      <c r="V28" s="126"/>
      <c r="W28" s="126"/>
    </row>
    <row r="29" ht="21.75" customHeight="1" spans="1:23">
      <c r="A29" s="116" t="s">
        <v>267</v>
      </c>
      <c r="B29" s="116" t="s">
        <v>268</v>
      </c>
      <c r="C29" s="116" t="s">
        <v>269</v>
      </c>
      <c r="D29" s="116" t="s">
        <v>70</v>
      </c>
      <c r="E29" s="116" t="s">
        <v>115</v>
      </c>
      <c r="F29" s="116" t="s">
        <v>116</v>
      </c>
      <c r="G29" s="116" t="s">
        <v>288</v>
      </c>
      <c r="H29" s="116" t="s">
        <v>289</v>
      </c>
      <c r="I29" s="126">
        <v>3000</v>
      </c>
      <c r="J29" s="126"/>
      <c r="K29" s="126"/>
      <c r="L29" s="126"/>
      <c r="M29" s="126"/>
      <c r="N29" s="126"/>
      <c r="O29" s="126"/>
      <c r="P29" s="126"/>
      <c r="Q29" s="126"/>
      <c r="R29" s="126">
        <v>3000</v>
      </c>
      <c r="S29" s="126">
        <v>3000</v>
      </c>
      <c r="T29" s="126"/>
      <c r="U29" s="126"/>
      <c r="V29" s="126"/>
      <c r="W29" s="126"/>
    </row>
    <row r="30" ht="21.75" customHeight="1" spans="1:23">
      <c r="A30" s="116" t="s">
        <v>267</v>
      </c>
      <c r="B30" s="116" t="s">
        <v>268</v>
      </c>
      <c r="C30" s="116" t="s">
        <v>269</v>
      </c>
      <c r="D30" s="116" t="s">
        <v>70</v>
      </c>
      <c r="E30" s="116" t="s">
        <v>115</v>
      </c>
      <c r="F30" s="116" t="s">
        <v>116</v>
      </c>
      <c r="G30" s="116" t="s">
        <v>258</v>
      </c>
      <c r="H30" s="116" t="s">
        <v>259</v>
      </c>
      <c r="I30" s="126">
        <v>2520000</v>
      </c>
      <c r="J30" s="126"/>
      <c r="K30" s="126"/>
      <c r="L30" s="126"/>
      <c r="M30" s="126"/>
      <c r="N30" s="126"/>
      <c r="O30" s="126"/>
      <c r="P30" s="126"/>
      <c r="Q30" s="126"/>
      <c r="R30" s="126">
        <v>2520000</v>
      </c>
      <c r="S30" s="126">
        <v>2520000</v>
      </c>
      <c r="T30" s="126"/>
      <c r="U30" s="126"/>
      <c r="V30" s="126"/>
      <c r="W30" s="126"/>
    </row>
    <row r="31" ht="21.75" customHeight="1" spans="1:23">
      <c r="A31" s="116" t="s">
        <v>267</v>
      </c>
      <c r="B31" s="116" t="s">
        <v>268</v>
      </c>
      <c r="C31" s="116" t="s">
        <v>269</v>
      </c>
      <c r="D31" s="116" t="s">
        <v>70</v>
      </c>
      <c r="E31" s="116" t="s">
        <v>115</v>
      </c>
      <c r="F31" s="116" t="s">
        <v>116</v>
      </c>
      <c r="G31" s="116" t="s">
        <v>290</v>
      </c>
      <c r="H31" s="116" t="s">
        <v>291</v>
      </c>
      <c r="I31" s="126">
        <v>117000</v>
      </c>
      <c r="J31" s="126"/>
      <c r="K31" s="126"/>
      <c r="L31" s="126"/>
      <c r="M31" s="126"/>
      <c r="N31" s="126"/>
      <c r="O31" s="126"/>
      <c r="P31" s="126"/>
      <c r="Q31" s="126"/>
      <c r="R31" s="126">
        <v>117000</v>
      </c>
      <c r="S31" s="126">
        <v>117000</v>
      </c>
      <c r="T31" s="126"/>
      <c r="U31" s="126"/>
      <c r="V31" s="126"/>
      <c r="W31" s="126"/>
    </row>
    <row r="32" ht="21.75" customHeight="1" spans="1:23">
      <c r="A32" s="116" t="s">
        <v>267</v>
      </c>
      <c r="B32" s="116" t="s">
        <v>268</v>
      </c>
      <c r="C32" s="116" t="s">
        <v>269</v>
      </c>
      <c r="D32" s="116" t="s">
        <v>70</v>
      </c>
      <c r="E32" s="116" t="s">
        <v>115</v>
      </c>
      <c r="F32" s="116" t="s">
        <v>116</v>
      </c>
      <c r="G32" s="116" t="s">
        <v>292</v>
      </c>
      <c r="H32" s="116" t="s">
        <v>293</v>
      </c>
      <c r="I32" s="126">
        <v>6384000</v>
      </c>
      <c r="J32" s="126"/>
      <c r="K32" s="126"/>
      <c r="L32" s="126"/>
      <c r="M32" s="126"/>
      <c r="N32" s="126"/>
      <c r="O32" s="126"/>
      <c r="P32" s="126"/>
      <c r="Q32" s="126"/>
      <c r="R32" s="126">
        <v>6384000</v>
      </c>
      <c r="S32" s="126">
        <v>6384000</v>
      </c>
      <c r="T32" s="126"/>
      <c r="U32" s="126"/>
      <c r="V32" s="126"/>
      <c r="W32" s="126"/>
    </row>
    <row r="33" ht="21.75" customHeight="1" spans="1:23">
      <c r="A33" s="116" t="s">
        <v>267</v>
      </c>
      <c r="B33" s="116" t="s">
        <v>268</v>
      </c>
      <c r="C33" s="116" t="s">
        <v>269</v>
      </c>
      <c r="D33" s="116" t="s">
        <v>70</v>
      </c>
      <c r="E33" s="116" t="s">
        <v>115</v>
      </c>
      <c r="F33" s="116" t="s">
        <v>116</v>
      </c>
      <c r="G33" s="116" t="s">
        <v>294</v>
      </c>
      <c r="H33" s="116" t="s">
        <v>295</v>
      </c>
      <c r="I33" s="126">
        <v>100000</v>
      </c>
      <c r="J33" s="126"/>
      <c r="K33" s="126"/>
      <c r="L33" s="126"/>
      <c r="M33" s="126"/>
      <c r="N33" s="126"/>
      <c r="O33" s="126"/>
      <c r="P33" s="126"/>
      <c r="Q33" s="126"/>
      <c r="R33" s="126">
        <v>100000</v>
      </c>
      <c r="S33" s="126">
        <v>100000</v>
      </c>
      <c r="T33" s="126"/>
      <c r="U33" s="126"/>
      <c r="V33" s="126"/>
      <c r="W33" s="126"/>
    </row>
    <row r="34" ht="21.75" customHeight="1" spans="1:23">
      <c r="A34" s="116" t="s">
        <v>267</v>
      </c>
      <c r="B34" s="116" t="s">
        <v>268</v>
      </c>
      <c r="C34" s="116" t="s">
        <v>269</v>
      </c>
      <c r="D34" s="116" t="s">
        <v>70</v>
      </c>
      <c r="E34" s="116" t="s">
        <v>115</v>
      </c>
      <c r="F34" s="116" t="s">
        <v>116</v>
      </c>
      <c r="G34" s="116" t="s">
        <v>296</v>
      </c>
      <c r="H34" s="116" t="s">
        <v>297</v>
      </c>
      <c r="I34" s="126">
        <v>250000</v>
      </c>
      <c r="J34" s="126"/>
      <c r="K34" s="126"/>
      <c r="L34" s="126"/>
      <c r="M34" s="126"/>
      <c r="N34" s="126"/>
      <c r="O34" s="126"/>
      <c r="P34" s="126"/>
      <c r="Q34" s="126"/>
      <c r="R34" s="126">
        <v>250000</v>
      </c>
      <c r="S34" s="126">
        <v>250000</v>
      </c>
      <c r="T34" s="126"/>
      <c r="U34" s="126"/>
      <c r="V34" s="126"/>
      <c r="W34" s="126"/>
    </row>
    <row r="35" ht="18.75" customHeight="1" spans="1:23">
      <c r="A35" s="81" t="s">
        <v>169</v>
      </c>
      <c r="B35" s="82"/>
      <c r="C35" s="82"/>
      <c r="D35" s="82"/>
      <c r="E35" s="82"/>
      <c r="F35" s="82"/>
      <c r="G35" s="82"/>
      <c r="H35" s="83"/>
      <c r="I35" s="126">
        <v>17860800</v>
      </c>
      <c r="J35" s="126"/>
      <c r="K35" s="126"/>
      <c r="L35" s="126"/>
      <c r="M35" s="126"/>
      <c r="N35" s="126"/>
      <c r="O35" s="126"/>
      <c r="P35" s="126"/>
      <c r="Q35" s="126"/>
      <c r="R35" s="126">
        <v>17860800</v>
      </c>
      <c r="S35" s="126">
        <v>17860800</v>
      </c>
      <c r="T35" s="126"/>
      <c r="U35" s="126"/>
      <c r="V35" s="126"/>
      <c r="W35" s="126"/>
    </row>
  </sheetData>
  <mergeCells count="28">
    <mergeCell ref="A3:W3"/>
    <mergeCell ref="A4:H4"/>
    <mergeCell ref="J5:M5"/>
    <mergeCell ref="N5:P5"/>
    <mergeCell ref="R5:W5"/>
    <mergeCell ref="A35:H35"/>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workbookViewId="0">
      <pane ySplit="1" topLeftCell="A12" activePane="bottomLeft" state="frozen"/>
      <selection/>
      <selection pane="bottomLeft" activeCell="I5" sqref="I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50"/>
      <c r="B1" s="50"/>
      <c r="C1" s="50"/>
      <c r="D1" s="50"/>
      <c r="E1" s="50"/>
      <c r="F1" s="50"/>
      <c r="G1" s="50"/>
      <c r="H1" s="50"/>
      <c r="I1" s="50"/>
      <c r="J1" s="50"/>
    </row>
    <row r="2" ht="18" customHeight="1" spans="10:10">
      <c r="J2" s="52" t="s">
        <v>298</v>
      </c>
    </row>
    <row r="3" ht="39.75" customHeight="1" spans="1:10">
      <c r="A3" s="112" t="str">
        <f>"2025"&amp;"年部门项目支出绩效目标表"</f>
        <v>2025年部门项目支出绩效目标表</v>
      </c>
      <c r="B3" s="53"/>
      <c r="C3" s="53"/>
      <c r="D3" s="53"/>
      <c r="E3" s="53"/>
      <c r="F3" s="113"/>
      <c r="G3" s="53"/>
      <c r="H3" s="113"/>
      <c r="I3" s="113"/>
      <c r="J3" s="53"/>
    </row>
    <row r="4" ht="17.25" customHeight="1" spans="1:1">
      <c r="A4" s="54" t="str">
        <f>"单位名称："&amp;"昆明市东川区妇幼健康服务中心"</f>
        <v>单位名称：昆明市东川区妇幼健康服务中心</v>
      </c>
    </row>
    <row r="5" ht="44.25" customHeight="1" spans="1:10">
      <c r="A5" s="114" t="s">
        <v>181</v>
      </c>
      <c r="B5" s="114" t="s">
        <v>299</v>
      </c>
      <c r="C5" s="114" t="s">
        <v>300</v>
      </c>
      <c r="D5" s="114" t="s">
        <v>301</v>
      </c>
      <c r="E5" s="114" t="s">
        <v>302</v>
      </c>
      <c r="F5" s="115" t="s">
        <v>303</v>
      </c>
      <c r="G5" s="114" t="s">
        <v>304</v>
      </c>
      <c r="H5" s="115" t="s">
        <v>305</v>
      </c>
      <c r="I5" s="115" t="s">
        <v>306</v>
      </c>
      <c r="J5" s="114" t="s">
        <v>307</v>
      </c>
    </row>
    <row r="6" ht="18.75" customHeight="1" spans="1:10">
      <c r="A6" s="191">
        <v>1</v>
      </c>
      <c r="B6" s="191">
        <v>2</v>
      </c>
      <c r="C6" s="191">
        <v>3</v>
      </c>
      <c r="D6" s="191">
        <v>4</v>
      </c>
      <c r="E6" s="191">
        <v>5</v>
      </c>
      <c r="F6" s="84">
        <v>6</v>
      </c>
      <c r="G6" s="191">
        <v>7</v>
      </c>
      <c r="H6" s="84">
        <v>8</v>
      </c>
      <c r="I6" s="84">
        <v>9</v>
      </c>
      <c r="J6" s="191">
        <v>10</v>
      </c>
    </row>
    <row r="7" ht="42" customHeight="1" spans="1:10">
      <c r="A7" s="78" t="s">
        <v>70</v>
      </c>
      <c r="B7" s="116"/>
      <c r="C7" s="116"/>
      <c r="D7" s="116"/>
      <c r="E7" s="102"/>
      <c r="F7" s="117"/>
      <c r="G7" s="102"/>
      <c r="H7" s="117"/>
      <c r="I7" s="117"/>
      <c r="J7" s="102"/>
    </row>
    <row r="8" ht="42" customHeight="1" spans="1:10">
      <c r="A8" s="192" t="s">
        <v>269</v>
      </c>
      <c r="B8" s="70" t="s">
        <v>308</v>
      </c>
      <c r="C8" s="70" t="s">
        <v>309</v>
      </c>
      <c r="D8" s="70" t="s">
        <v>310</v>
      </c>
      <c r="E8" s="78" t="s">
        <v>311</v>
      </c>
      <c r="F8" s="70" t="s">
        <v>312</v>
      </c>
      <c r="G8" s="78" t="s">
        <v>313</v>
      </c>
      <c r="H8" s="70" t="s">
        <v>314</v>
      </c>
      <c r="I8" s="70" t="s">
        <v>315</v>
      </c>
      <c r="J8" s="78" t="s">
        <v>316</v>
      </c>
    </row>
    <row r="9" ht="42" customHeight="1" spans="1:10">
      <c r="A9" s="192" t="s">
        <v>269</v>
      </c>
      <c r="B9" s="70" t="s">
        <v>308</v>
      </c>
      <c r="C9" s="70" t="s">
        <v>309</v>
      </c>
      <c r="D9" s="70" t="s">
        <v>317</v>
      </c>
      <c r="E9" s="78" t="s">
        <v>318</v>
      </c>
      <c r="F9" s="70" t="s">
        <v>319</v>
      </c>
      <c r="G9" s="78" t="s">
        <v>84</v>
      </c>
      <c r="H9" s="70" t="s">
        <v>320</v>
      </c>
      <c r="I9" s="70" t="s">
        <v>315</v>
      </c>
      <c r="J9" s="78" t="s">
        <v>321</v>
      </c>
    </row>
    <row r="10" ht="42" customHeight="1" spans="1:10">
      <c r="A10" s="192" t="s">
        <v>269</v>
      </c>
      <c r="B10" s="70" t="s">
        <v>308</v>
      </c>
      <c r="C10" s="70" t="s">
        <v>309</v>
      </c>
      <c r="D10" s="70" t="s">
        <v>317</v>
      </c>
      <c r="E10" s="78" t="s">
        <v>322</v>
      </c>
      <c r="F10" s="70" t="s">
        <v>312</v>
      </c>
      <c r="G10" s="78" t="s">
        <v>83</v>
      </c>
      <c r="H10" s="70" t="s">
        <v>320</v>
      </c>
      <c r="I10" s="70" t="s">
        <v>315</v>
      </c>
      <c r="J10" s="78" t="s">
        <v>323</v>
      </c>
    </row>
    <row r="11" ht="42" customHeight="1" spans="1:10">
      <c r="A11" s="192" t="s">
        <v>269</v>
      </c>
      <c r="B11" s="70" t="s">
        <v>308</v>
      </c>
      <c r="C11" s="70" t="s">
        <v>309</v>
      </c>
      <c r="D11" s="70" t="s">
        <v>317</v>
      </c>
      <c r="E11" s="78" t="s">
        <v>324</v>
      </c>
      <c r="F11" s="70" t="s">
        <v>325</v>
      </c>
      <c r="G11" s="78" t="s">
        <v>326</v>
      </c>
      <c r="H11" s="70" t="s">
        <v>320</v>
      </c>
      <c r="I11" s="70" t="s">
        <v>315</v>
      </c>
      <c r="J11" s="78" t="s">
        <v>327</v>
      </c>
    </row>
    <row r="12" ht="42" customHeight="1" spans="1:10">
      <c r="A12" s="192" t="s">
        <v>269</v>
      </c>
      <c r="B12" s="70" t="s">
        <v>308</v>
      </c>
      <c r="C12" s="70" t="s">
        <v>309</v>
      </c>
      <c r="D12" s="70" t="s">
        <v>317</v>
      </c>
      <c r="E12" s="78" t="s">
        <v>328</v>
      </c>
      <c r="F12" s="70" t="s">
        <v>329</v>
      </c>
      <c r="G12" s="78" t="s">
        <v>330</v>
      </c>
      <c r="H12" s="70" t="s">
        <v>320</v>
      </c>
      <c r="I12" s="70" t="s">
        <v>315</v>
      </c>
      <c r="J12" s="78" t="s">
        <v>331</v>
      </c>
    </row>
    <row r="13" ht="241" customHeight="1" spans="1:10">
      <c r="A13" s="192" t="s">
        <v>269</v>
      </c>
      <c r="B13" s="70" t="s">
        <v>308</v>
      </c>
      <c r="C13" s="70" t="s">
        <v>309</v>
      </c>
      <c r="D13" s="70" t="s">
        <v>332</v>
      </c>
      <c r="E13" s="78" t="s">
        <v>333</v>
      </c>
      <c r="F13" s="70" t="s">
        <v>334</v>
      </c>
      <c r="G13" s="78" t="s">
        <v>335</v>
      </c>
      <c r="H13" s="70" t="s">
        <v>336</v>
      </c>
      <c r="I13" s="70" t="s">
        <v>315</v>
      </c>
      <c r="J13" s="78" t="s">
        <v>337</v>
      </c>
    </row>
    <row r="14" ht="42" customHeight="1" spans="1:10">
      <c r="A14" s="192" t="s">
        <v>269</v>
      </c>
      <c r="B14" s="70" t="s">
        <v>308</v>
      </c>
      <c r="C14" s="70" t="s">
        <v>309</v>
      </c>
      <c r="D14" s="70" t="s">
        <v>338</v>
      </c>
      <c r="E14" s="78" t="s">
        <v>339</v>
      </c>
      <c r="F14" s="70" t="s">
        <v>334</v>
      </c>
      <c r="G14" s="78" t="s">
        <v>313</v>
      </c>
      <c r="H14" s="70" t="s">
        <v>314</v>
      </c>
      <c r="I14" s="70" t="s">
        <v>315</v>
      </c>
      <c r="J14" s="78" t="s">
        <v>316</v>
      </c>
    </row>
    <row r="15" ht="42" customHeight="1" spans="1:10">
      <c r="A15" s="192" t="s">
        <v>269</v>
      </c>
      <c r="B15" s="70" t="s">
        <v>308</v>
      </c>
      <c r="C15" s="70" t="s">
        <v>340</v>
      </c>
      <c r="D15" s="70" t="s">
        <v>341</v>
      </c>
      <c r="E15" s="78" t="s">
        <v>342</v>
      </c>
      <c r="F15" s="70" t="s">
        <v>325</v>
      </c>
      <c r="G15" s="78" t="s">
        <v>342</v>
      </c>
      <c r="H15" s="70" t="s">
        <v>320</v>
      </c>
      <c r="I15" s="70" t="s">
        <v>343</v>
      </c>
      <c r="J15" s="78" t="s">
        <v>344</v>
      </c>
    </row>
    <row r="16" ht="373" customHeight="1" spans="1:10">
      <c r="A16" s="192" t="s">
        <v>269</v>
      </c>
      <c r="B16" s="70" t="s">
        <v>308</v>
      </c>
      <c r="C16" s="70" t="s">
        <v>345</v>
      </c>
      <c r="D16" s="70" t="s">
        <v>346</v>
      </c>
      <c r="E16" s="78" t="s">
        <v>346</v>
      </c>
      <c r="F16" s="70" t="s">
        <v>329</v>
      </c>
      <c r="G16" s="78" t="s">
        <v>347</v>
      </c>
      <c r="H16" s="70" t="s">
        <v>320</v>
      </c>
      <c r="I16" s="70" t="s">
        <v>315</v>
      </c>
      <c r="J16" s="78" t="s">
        <v>348</v>
      </c>
    </row>
  </sheetData>
  <mergeCells count="4">
    <mergeCell ref="A3:J3"/>
    <mergeCell ref="A4:H4"/>
    <mergeCell ref="A8:A16"/>
    <mergeCell ref="B8:B1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李雅蓉</cp:lastModifiedBy>
  <dcterms:created xsi:type="dcterms:W3CDTF">2025-03-01T02:49:00Z</dcterms:created>
  <dcterms:modified xsi:type="dcterms:W3CDTF">2025-03-01T04:31:52Z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73B468763F054A3CA5EC7DC4319307BD_13</vt:lpwstr>
  </property>
  <property fmtid="{D5CDD505-2E9C-101B-9397-08002B2CF9AE}" pid="3" name="KSOProductBuildVer">
    <vt:lpwstr>2052-12.1.0.15336</vt:lpwstr>
  </property>
</Properties>
</file>