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上级补助项目支出预算表11!$A:$A,上级补助项目支出预算表11!$1:$1</definedName>
    <definedName name="_xlnm.Print_Titles" localSheetId="16">部门项目中期规划预算表12!$A:$A,部门项目中期规划预算表12!$1:$1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<sst xmlns="http://schemas.openxmlformats.org/spreadsheetml/2006/main" count="1523" uniqueCount="529">
  <si>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</si>
  <si>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</si>
  <si>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</si>
  <si>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</si>
  <si>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</si>
  <si>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</si>
  <si>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</si>
  <si>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</si>
  <si>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</si>
  <si>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</si>
  <si>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</si>
  <si>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</si>
  <si>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</si>
  <si>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</si>
  <si>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</si>
  <si>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</si>
  <si>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</si>
  <si>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</si>
  <si>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</si>
  <si>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</si>
  <si>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</si>
  <si>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</si>
  <si>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</si>
  <si>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</si>
  <si>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</si>
  <si>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</si>
  <si>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</si>
  <si>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</si>
  <si>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</si>
  <si>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</si>
  <si>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</si>
  <si>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</si>
  <si>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</si>
  <si>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</si>
  <si>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</si>
  <si>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</si>
  <si>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</si>
  <si>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</si>
  <si>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</si>
  <si>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</si>
  <si>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</si>
  <si>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</si>
  <si>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</si>
  <si>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</si>
  <si>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</si>
  <si>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</si>
  <si>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</si>
  <si>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</si>
  <si>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</si>
  <si>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</si>
  <si>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</si>
  <si>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</si>
  <si>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</si>
  <si>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</si>
  <si>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</si>
  <si>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</si>
  <si>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</si>
  <si>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</si>
  <si>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</si>
  <si>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</si>
  <si>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</si>
  <si>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</si>
  <si>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</si>
  <si>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</si>
  <si>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</si>
  <si>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</si>
  <si>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</si>
  <si>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</si>
  <si>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</si>
  <si>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131015</t>
  </si>
  <si>
    <t>昆明市东川区乌龙镇卫生院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</si>
  <si>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</si>
  <si>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</si>
  <si>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</si>
  <si>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</si>
  <si>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</si>
  <si>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</si>
  <si>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</si>
  <si>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</si>
  <si>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</si>
  <si>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</si>
  <si>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</si>
  <si>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</si>
  <si>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</si>
  <si>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</si>
  <si>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</si>
  <si>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</si>
  <si>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</si>
  <si>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</si>
  <si>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</si>
  <si>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</si>
  <si>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</si>
  <si>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</si>
  <si>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</si>
  <si>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</si>
  <si>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</si>
  <si>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</si>
  <si>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</si>
  <si>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</si>
  <si>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</si>
  <si>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</si>
  <si>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</si>
  <si>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</si>
  <si>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</si>
  <si>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</si>
  <si>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</si>
  <si>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</si>
  <si>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</si>
  <si>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</si>
  <si>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</si>
  <si>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</si>
  <si>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</si>
  <si>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</si>
  <si>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</si>
  <si>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</si>
  <si>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</si>
  <si>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</si>
  <si>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</si>
  <si>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</si>
  <si>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</si>
  <si>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</si>
  <si>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</si>
  <si>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</si>
  <si>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</si>
  <si>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</si>
  <si>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</si>
  <si>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</si>
  <si>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</si>
  <si>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</si>
  <si>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</si>
  <si>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</si>
  <si>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</si>
  <si>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</si>
  <si>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</si>
  <si>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</si>
  <si>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</si>
  <si>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</si>
  <si>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</si>
  <si>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</si>
  <si>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</si>
  <si>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</si>
  <si>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</si>
  <si>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</si>
  <si>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</si>
  <si>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</si>
  <si>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</si>
  <si>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</si>
  <si>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</si>
  <si>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</si>
  <si>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</si>
  <si>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</si>
  <si>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</si>
  <si>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</si>
  <si>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</si>
  <si>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</si>
  <si>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</si>
  <si>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</si>
  <si>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</si>
  <si>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</si>
  <si>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</si>
  <si>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</si>
  <si>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</si>
  <si>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</si>
  <si>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</si>
  <si>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</si>
  <si>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</si>
  <si>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</si>
  <si>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</si>
  <si>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</si>
  <si>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</si>
  <si>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</si>
  <si>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</si>
  <si>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</si>
  <si>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</si>
  <si>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</si>
  <si>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</si>
  <si>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</si>
  <si>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</si>
  <si>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</si>
  <si>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</si>
  <si>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</si>
  <si>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</si>
  <si>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</si>
  <si>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</si>
  <si>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</si>
  <si>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</si>
  <si>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</si>
  <si>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</si>
  <si>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</si>
  <si>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</si>
  <si>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</si>
  <si>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</si>
  <si>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</si>
  <si>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</si>
  <si>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</si>
  <si>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昆明市东川区卫生健康局</t>
  </si>
  <si>
    <t>530113210000000004552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</si>
  <si>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</si>
  <si>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</si>
  <si>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</si>
  <si>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</si>
  <si>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</si>
  <si>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</si>
  <si>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</si>
  <si>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</si>
  <si>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</si>
  <si>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530113210000000004553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</si>
  <si>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</si>
  <si>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</si>
  <si>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</si>
  <si>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</si>
  <si>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</si>
  <si>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</si>
  <si>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</si>
  <si>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</si>
  <si>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</si>
  <si>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530113210000000004554</t>
  </si>
  <si>
    <t>30113</t>
  </si>
  <si>
    <t>530113210000000004559</t>
  </si>
  <si>
    <t>工会经费</t>
  </si>
  <si>
    <t>30228</t>
  </si>
  <si>
    <t>530113210000000005500</t>
  </si>
  <si>
    <t>30217</t>
  </si>
  <si>
    <t>530113210000000005502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</si>
  <si>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</si>
  <si>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</si>
  <si>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</si>
  <si>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</si>
  <si>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</si>
  <si>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</si>
  <si>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</si>
  <si>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</si>
  <si>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</si>
  <si>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</si>
  <si>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</si>
  <si>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</si>
  <si>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</si>
  <si>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</si>
  <si>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</si>
  <si>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</si>
  <si>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</si>
  <si>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</si>
  <si>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</si>
  <si>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530113221100000320515</t>
  </si>
  <si>
    <t>离退休生活补助</t>
  </si>
  <si>
    <t>30305</t>
  </si>
  <si>
    <t>生活补助</t>
  </si>
  <si>
    <t>530113221100000420132</t>
  </si>
  <si>
    <t>遗属补助</t>
  </si>
  <si>
    <t>530113231100001515109</t>
  </si>
  <si>
    <t>事业人员绩效奖励</t>
  </si>
  <si>
    <t>530113251100003725314</t>
  </si>
  <si>
    <t>离退休公用经费</t>
  </si>
  <si>
    <t>30299</t>
  </si>
  <si>
    <t>其他商品和服务支出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</si>
  <si>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</si>
  <si>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</si>
  <si>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</si>
  <si>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</si>
  <si>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</si>
  <si>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</si>
  <si>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</si>
  <si>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</si>
  <si>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530113251100003694539</t>
  </si>
  <si>
    <t>医疗业务预算资金</t>
  </si>
  <si>
    <t>30202</t>
  </si>
  <si>
    <t>印刷费</t>
  </si>
  <si>
    <t>30204</t>
  </si>
  <si>
    <t>手续费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</si>
  <si>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</si>
  <si>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</si>
  <si>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</si>
  <si>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</si>
  <si>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</si>
  <si>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</si>
  <si>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</si>
  <si>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</si>
  <si>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</si>
  <si>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</si>
  <si>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30240</t>
  </si>
  <si>
    <t>税金及附加费用</t>
  </si>
  <si>
    <t>31001</t>
  </si>
  <si>
    <t>房屋建筑物购建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</si>
  <si>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</si>
  <si>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</si>
  <si>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</si>
  <si>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</si>
  <si>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</si>
  <si>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</si>
  <si>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</si>
  <si>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</si>
  <si>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31099</t>
  </si>
  <si>
    <t>其他资本性支出</t>
  </si>
  <si>
    <t>39999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</si>
  <si>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</si>
  <si>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</si>
  <si>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</si>
  <si>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</si>
  <si>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</si>
  <si>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</si>
  <si>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</si>
  <si>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</si>
  <si>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</si>
  <si>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</si>
  <si>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通过合理配置医疗业务预算资金，提升医院医疗服务质量、技术水平与运营效率，增强患者满意度与医院综合竞争力，促进医院可持续发展，在本年度内实现医疗业务收入增长5%，同时控制成本增长在合理范围内，保障医疗服务的安全与有效性。
一、提升医疗服务质量
1. 预计1-2季度投入50万元,3-4季度投入50万元，总计100万元用于医疗设备的更新与维护，确保设备的精准度和正常运行，使设备故障率降低20%，提高诊断的准确性和治疗的有效性。
2. 截止2025年底，预计安排2万元用于医护人员的专业培训与技能提升课程，人均培训时长不少于5小时，以增强医护人员的专业水平，进而使患者满意度提升至90%以上。
二、优化医疗资源配置
1. 预算120万元用于建设重点科室，计划在2025年底之前完成。如心慢性病专科建设等，引进先进的专科医疗技术和设备，吸引更多患者就医，预计重点科室门诊量增长10%，住院量增长10%。
2. 分配10万元用于信息化建设，主要用于医疗系统的维护及更新，构建完善医疗资源管理系统，提高医疗资源的调配效率，缩短患者平均候诊时间10分钟。
三、加强医疗科研创新
1. 鼓励医护人员开展医学探索，推动医院在医疗技术和治疗方法上取得新突破。
2. 提升医院知名度，吸引更多人才加入。
四、控制医疗成本 
1. 通过精细化管理和成本核算，将药品采购成本降低5%，医疗耗材成本降低5%，实现年度总成本控制在预算范围内，并略有结余。
2. 优化医院运营流程，提高行政办公效率，减少不必要的开支，使管理费用降低5%，确保每一笔预算资金都能得到合理有效的利用。
</t>
  </si>
  <si>
    <t>产出指标</t>
  </si>
  <si>
    <t>数量指标</t>
  </si>
  <si>
    <t>医疗业务支出</t>
  </si>
  <si>
    <t>&lt;=</t>
  </si>
  <si>
    <t>8586800</t>
  </si>
  <si>
    <t>元</t>
  </si>
  <si>
    <t>定量指标</t>
  </si>
  <si>
    <t>保障医疗业务健康有序发展</t>
  </si>
  <si>
    <t>质量指标</t>
  </si>
  <si>
    <t>检验检查准确率</t>
  </si>
  <si>
    <t>&gt;=</t>
  </si>
  <si>
    <t>95</t>
  </si>
  <si>
    <t>%</t>
  </si>
  <si>
    <t>检验检查结果复查及对比记录</t>
  </si>
  <si>
    <t>时效指标</t>
  </si>
  <si>
    <t>平均门诊候诊时间</t>
  </si>
  <si>
    <t>30</t>
  </si>
  <si>
    <t>分钟</t>
  </si>
  <si>
    <t>门诊候诊时间统计</t>
  </si>
  <si>
    <t>成本指标</t>
  </si>
  <si>
    <t>经济成本指标</t>
  </si>
  <si>
    <t>效益指标</t>
  </si>
  <si>
    <t>社会效益</t>
  </si>
  <si>
    <t>社区卫生服务支持人次</t>
  </si>
  <si>
    <t>次</t>
  </si>
  <si>
    <t>医院为周边社区提供免费义诊、健康讲座、公共卫生服务等的参与人次</t>
  </si>
  <si>
    <t>可持续影响</t>
  </si>
  <si>
    <t>可持续发展</t>
  </si>
  <si>
    <t>&gt;</t>
  </si>
  <si>
    <t>定性指标</t>
  </si>
  <si>
    <t>卫生健康事业健康可持续发展</t>
  </si>
  <si>
    <t>满意度指标</t>
  </si>
  <si>
    <t>服务对象满意度</t>
  </si>
  <si>
    <t>80</t>
  </si>
  <si>
    <t>服务对象满意度不断提高</t>
  </si>
  <si>
    <t>06表</t>
  </si>
  <si>
    <t>政府性基金预算支出预算表</t>
  </si>
  <si>
    <t>单位名称：昆明市发展和改革委员会</t>
  </si>
  <si>
    <t>政府性基金预算支出</t>
  </si>
  <si>
    <t>备注：昆明市东川区乌龙镇卫生院2025年度无部门政府性基金预算支出预算表支出情况，此表无数据。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</si>
  <si>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</si>
  <si>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</si>
  <si>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</si>
  <si>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</si>
  <si>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</si>
  <si>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</si>
  <si>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</si>
  <si>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</si>
  <si>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</si>
  <si>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</si>
  <si>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</si>
  <si>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彩色打印机</t>
  </si>
  <si>
    <t>A3彩色打印机</t>
  </si>
  <si>
    <t>台</t>
  </si>
  <si>
    <t>黑白打印机</t>
  </si>
  <si>
    <t>A4黑白打印机</t>
  </si>
  <si>
    <t>办公椅子</t>
  </si>
  <si>
    <t>办公椅</t>
  </si>
  <si>
    <t>把</t>
  </si>
  <si>
    <t>办公桌</t>
  </si>
  <si>
    <t>张</t>
  </si>
  <si>
    <t>救护车加油费</t>
  </si>
  <si>
    <t>车辆加油、添加燃料服务</t>
  </si>
  <si>
    <t>业务用房新建</t>
  </si>
  <si>
    <t>房屋</t>
  </si>
  <si>
    <t>平方米</t>
  </si>
  <si>
    <t>封口机</t>
  </si>
  <si>
    <t>封口机械</t>
  </si>
  <si>
    <t>救护车保险</t>
  </si>
  <si>
    <t>机动车保险服务</t>
  </si>
  <si>
    <t>体重秤</t>
  </si>
  <si>
    <t>计量标准器具及量具、衡器</t>
  </si>
  <si>
    <t>架子</t>
  </si>
  <si>
    <t>金属质架类</t>
  </si>
  <si>
    <t>个</t>
  </si>
  <si>
    <t>高低床</t>
  </si>
  <si>
    <t>其他床类</t>
  </si>
  <si>
    <t>医用空气压缩机</t>
  </si>
  <si>
    <t>其他气体压缩机</t>
  </si>
  <si>
    <t>臭氧机</t>
  </si>
  <si>
    <t>其他医疗设备</t>
  </si>
  <si>
    <t>台式无影灯</t>
  </si>
  <si>
    <t>电刀</t>
  </si>
  <si>
    <t>手术器械</t>
  </si>
  <si>
    <t>吊塔</t>
  </si>
  <si>
    <t>监护仪</t>
  </si>
  <si>
    <t>经皮黄疸检测仪</t>
  </si>
  <si>
    <t>连体式牙科综合治疗机</t>
  </si>
  <si>
    <t>麻醉机</t>
  </si>
  <si>
    <t>全胸腔震荡排痰仪</t>
  </si>
  <si>
    <t>手术床</t>
  </si>
  <si>
    <t>输液泵</t>
  </si>
  <si>
    <t>吸引器</t>
  </si>
  <si>
    <t>洗胃机</t>
  </si>
  <si>
    <t>牙片机</t>
  </si>
  <si>
    <t>台式电脑</t>
  </si>
  <si>
    <t>台式计算机</t>
  </si>
  <si>
    <t>救护车维修保养</t>
  </si>
  <si>
    <t>维修和保养服务</t>
  </si>
  <si>
    <t>辆</t>
  </si>
  <si>
    <t>光导体激光治疗仪</t>
  </si>
  <si>
    <t>物理治疗、康复及体育治疗仪器设备</t>
  </si>
  <si>
    <t>中频治疗仪</t>
  </si>
  <si>
    <t>消毒锅</t>
  </si>
  <si>
    <t>消毒灭菌设备及器具</t>
  </si>
  <si>
    <t>消毒机</t>
  </si>
  <si>
    <t>妇科检查床</t>
  </si>
  <si>
    <t>医疗设备</t>
  </si>
  <si>
    <t>康复平行杠</t>
  </si>
  <si>
    <t>康复训练床</t>
  </si>
  <si>
    <t>康复训练阶梯</t>
  </si>
  <si>
    <t>抢救床</t>
  </si>
  <si>
    <t>新生儿体重秤</t>
  </si>
  <si>
    <t>姿势镜</t>
  </si>
  <si>
    <t>业务用房改造</t>
  </si>
  <si>
    <t>医疗卫生用房施工</t>
  </si>
  <si>
    <t>印刷服务</t>
  </si>
  <si>
    <t>份</t>
  </si>
  <si>
    <t>打印纸</t>
  </si>
  <si>
    <t>纸及纸质品</t>
  </si>
  <si>
    <t>箱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</si>
  <si>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</si>
  <si>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</si>
  <si>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</si>
  <si>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</si>
  <si>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</si>
  <si>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</si>
  <si>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</si>
  <si>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</si>
  <si>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备注：昆明市东川区乌龙镇卫生院2025年度无部门政府购买服务预算表支出情况，此表无数据。</t>
  </si>
  <si>
    <t>09-1表</t>
  </si>
  <si>
    <t>单位名称（项目）</t>
  </si>
  <si>
    <t>地区</t>
  </si>
  <si>
    <t>备注：昆明市东川区乌龙镇卫生院2025年度无对下转移支付预算表支出情况，此表无数据。</t>
  </si>
  <si>
    <t>09-2表</t>
  </si>
  <si>
    <t>备注：昆明市东川区乌龙镇卫生院2025年度无对下转移支付绩效目标表支出情况，此表无数据。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</si>
  <si>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</si>
  <si>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</si>
  <si>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</si>
  <si>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</si>
  <si>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</si>
  <si>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</si>
  <si>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</si>
  <si>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</si>
  <si>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备注：昆明市东川区乌龙镇卫生院2025年度无新增资产配置表支出情况，此表无数据。</t>
  </si>
  <si>
    <t>11表</t>
  </si>
  <si>
    <t>2025年上级补助项目支出预算表</t>
  </si>
  <si>
    <t>上级补助</t>
  </si>
  <si>
    <t>备注：昆明市东川区乌龙镇卫生院2025年度无上级补助项目支出预算表支出情况，此表无数据。</t>
  </si>
  <si>
    <t>12表</t>
  </si>
  <si>
    <t>项目级次</t>
  </si>
  <si>
    <t/>
  </si>
  <si>
    <t>备注：昆明市东川区乌龙镇卫生院2025年度无部门项目中期规划预算表支出情况，此表无数据。</t>
  </si>
  <si>
    <t>13表</t>
  </si>
  <si>
    <t>2025年部门整体支出绩效目标表</t>
  </si>
  <si>
    <t>单位名称：昆明市东川区乌龙镇卫生院</t>
  </si>
  <si>
    <t>部门编码</t>
  </si>
  <si>
    <t>部门名称</t>
  </si>
  <si>
    <t>内容</t>
  </si>
  <si>
    <t>说明</t>
  </si>
  <si>
    <t>部门总体目标</t>
  </si>
  <si>
    <t>部门职责</t>
  </si>
  <si>
    <t>昆明市东川区乌龙镇卫生院坚持党委领导下的院长负责制，践行党建引领医疗卫生发展全心全意服务人民的宗旨,认真贯彻国家医疗卫生方针政策，全院职工团结务实，以“爱岗、诚信、守纪、合作”的团队精神落实常态化疫情防控、基本医疗、矿山医疗应急、基本公共卫生服务、健康扶贫成效巩固等各项工作，按照年初既定目标，努力完成各项指标任务。</t>
  </si>
  <si>
    <t>根据三定方案归纳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</si>
  <si>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</si>
  <si>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 xml:space="preserve">1保障卫生院正常运转，保障人员工资、社保费及时缴纳发放，提高在职人员生活水平，提高对卫生院的归属感和认同感。
2.完善单位基本设备建设，提高医疗水平和效率，保障乡镇卫生院医疗业务有序开展。                                                                    3.不断提升卫生院医疗服务水平，持续开展国家基本公共卫生服务、家庭医生签约服务、健康扶贫、居民健康档案等工作，疫情防控工作常态化，解决本镇老百姓看病难的问题，切实享受国家的各项利民政策。                                                                                                                              4.开展多样化的培训，不断提升医院人员素质及相关业务能力，从而增强卫生院医疗服务质量，提高患者治愈率。
5.以优质的医疗技术水平服务全镇人民，做好全镇基本公共卫生服务和临床治疗工作 。                                                        </t>
  </si>
  <si>
    <t>根据部门职责，中长期规划，省委，省政府要求归纳</t>
  </si>
  <si>
    <t>部门年度目标</t>
  </si>
  <si>
    <t>预算年度（2025年）
绩效目标</t>
  </si>
  <si>
    <t>1.保证人员经费和公用经费按照预算项目合理支出，确保单位日常活动正常运转，按时足额发放职工工资，缴纳社会保障资金（住房公积金、医疗保险、养老保险等）。                                                                   2.保障各科室工作有序开展，提高卫生院医疗服务水平，增强卫生院医疗服务质量，提高患者满意度，满足本镇老百姓的医疗需要。                                                                                                3.保障国家基本公共卫生服务、疫情防控、家庭医生签约服务、健康扶贫、居民健康档案等工作有序开展，开展健康教育、健康指导，倡导健康生活方式，提高群众身体素质。</t>
  </si>
  <si>
    <t>部门年度重点工作任务对应的目标或措施预计的产出和效果，每项工作任务都有明确的一项或几项目标。</t>
  </si>
  <si>
    <t>部门年度重点工作任务</t>
  </si>
  <si>
    <t>一级项目管理</t>
  </si>
  <si>
    <t>主要内容</t>
  </si>
  <si>
    <t>预算申报金额（元）</t>
  </si>
  <si>
    <t>总额</t>
  </si>
  <si>
    <t>财政拨款</t>
  </si>
  <si>
    <t>其他资金</t>
  </si>
  <si>
    <t>人员类、运转类公用经费项目管理</t>
  </si>
  <si>
    <t>保证人员经费（工资、补助、社会保障缴费）和公用经费合理支出；保障卫生院正常运转，各项工作有序开展。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</si>
  <si>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</si>
  <si>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</si>
  <si>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</si>
  <si>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</si>
  <si>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</si>
  <si>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在职人员数量（人）</t>
  </si>
  <si>
    <t>=</t>
  </si>
  <si>
    <t>22</t>
  </si>
  <si>
    <t>人</t>
  </si>
  <si>
    <t>完成得满分，未完成不得分</t>
  </si>
  <si>
    <t>在职在编数</t>
  </si>
  <si>
    <t>编办核定的在职在编数，财政工资系统</t>
  </si>
  <si>
    <t>工资、社会保障缴费按月支付次数</t>
  </si>
  <si>
    <t>工资发放、社保缴费准确</t>
  </si>
  <si>
    <t>保障预算支出的合理性、及时性，财政工资系统和云南省电子税务局</t>
  </si>
  <si>
    <t>工资发放准确率</t>
  </si>
  <si>
    <t>工资发放及时性</t>
  </si>
  <si>
    <t>保证工资福利支出预算金额准确性，财政工资系统</t>
  </si>
  <si>
    <t>预算执行差异率</t>
  </si>
  <si>
    <t>预算执行准确性</t>
  </si>
  <si>
    <t>保障预算支出的合理性,财政工资系统、税务系统</t>
  </si>
  <si>
    <t>支付工资、社会保障缴费及其他支出及时率</t>
  </si>
  <si>
    <t>工资社保及时性</t>
  </si>
  <si>
    <t>保障预算支出的合理性、及时性,财政工资系统、税务系统</t>
  </si>
  <si>
    <t>社会效益指标</t>
  </si>
  <si>
    <t>健康体检覆盖率</t>
  </si>
  <si>
    <t>基本工作开展完成</t>
  </si>
  <si>
    <t>基本公共卫生服务、居民健康档案规范化管理，公共卫生服务系统</t>
  </si>
  <si>
    <t>生态效益指标</t>
  </si>
  <si>
    <t>规范处理医疗垃圾及时性</t>
  </si>
  <si>
    <t>医疗垃圾处理及时性</t>
  </si>
  <si>
    <t>医疗垃圾及时按规定处理，有专门的医疗污水处理设备</t>
  </si>
  <si>
    <t>可持续影响指标</t>
  </si>
  <si>
    <t>体现政策导向，长期保障卫生院工作平稳运行</t>
  </si>
  <si>
    <t>长期</t>
  </si>
  <si>
    <t>卫生院工作平稳运行</t>
  </si>
  <si>
    <t>卫生院工作有序开展的前提是严格执行预算</t>
  </si>
  <si>
    <t>服务对象满意度指标</t>
  </si>
  <si>
    <t>患者满意率</t>
  </si>
  <si>
    <t>患者对卫生院的满意度</t>
  </si>
  <si>
    <t>患者对卫生院的满意度是对卫生院工作的肯定</t>
  </si>
  <si>
    <t>职工满意率</t>
  </si>
  <si>
    <t>职工对卫生院的满意度</t>
  </si>
  <si>
    <t>保障工资福利预算支出的合理性，可提高职工生活质量，获得幸福感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</si>
</sst>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#,##0.00_ 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Arial"/>
      <charset val="0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b/>
      <sz val="23"/>
      <color indexed="8"/>
      <name val="宋体"/>
      <charset val="134"/>
    </font>
    <font>
      <sz val="11"/>
      <color theme="0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9" applyNumberFormat="0" applyAlignment="0" applyProtection="0">
      <alignment vertical="center"/>
    </xf>
    <xf numFmtId="0" fontId="35" fillId="5" borderId="30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6" borderId="31" applyNumberFormat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45" fillId="0" borderId="22">
      <alignment horizontal="right" vertical="center"/>
    </xf>
    <xf numFmtId="49" fontId="45" fillId="0" borderId="22">
      <alignment horizontal="left" vertical="center" wrapText="1"/>
    </xf>
    <xf numFmtId="176" fontId="45" fillId="0" borderId="22">
      <alignment horizontal="right" vertical="center"/>
    </xf>
    <xf numFmtId="177" fontId="45" fillId="0" borderId="22">
      <alignment horizontal="right" vertical="center"/>
    </xf>
    <xf numFmtId="178" fontId="45" fillId="0" borderId="22">
      <alignment horizontal="right" vertical="center"/>
    </xf>
    <xf numFmtId="179" fontId="45" fillId="0" borderId="22">
      <alignment horizontal="right" vertical="center"/>
    </xf>
    <xf numFmtId="10" fontId="45" fillId="0" borderId="22">
      <alignment horizontal="right" vertical="center"/>
    </xf>
    <xf numFmtId="180" fontId="45" fillId="0" borderId="22">
      <alignment horizontal="right" vertical="center"/>
    </xf>
    <xf numFmtId="0" fontId="46" fillId="0" borderId="0"/>
    <xf numFmtId="0" fontId="46" fillId="0" borderId="0"/>
    <xf numFmtId="0" fontId="45" fillId="0" borderId="0">
      <alignment vertical="top"/>
      <protection locked="0"/>
    </xf>
  </cellStyleXfs>
  <cellXfs count="252">
    <xf numFmtId="0" fontId="0" fillId="0" borderId="0" xfId="0" applyFont="1" applyBorder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181" fontId="1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49" fontId="9" fillId="0" borderId="7" xfId="57" applyNumberFormat="1" applyFont="1" applyFill="1" applyBorder="1" applyAlignment="1">
      <alignment horizontal="center" vertical="center" wrapText="1"/>
    </xf>
    <xf numFmtId="49" fontId="9" fillId="0" borderId="7" xfId="57" applyNumberFormat="1" applyFont="1" applyFill="1" applyBorder="1" applyAlignment="1">
      <alignment horizontal="center" vertical="center"/>
    </xf>
    <xf numFmtId="49" fontId="9" fillId="0" borderId="7" xfId="57" applyNumberFormat="1" applyFont="1" applyFill="1" applyBorder="1" applyAlignment="1">
      <alignment vertical="center" wrapText="1"/>
    </xf>
    <xf numFmtId="49" fontId="1" fillId="0" borderId="7" xfId="57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57" applyFont="1" applyFill="1" applyBorder="1" applyAlignment="1">
      <alignment horizontal="center" vertical="center"/>
    </xf>
    <xf numFmtId="49" fontId="1" fillId="0" borderId="7" xfId="57" applyNumberFormat="1" applyFont="1" applyFill="1" applyBorder="1" applyAlignment="1">
      <alignment horizontal="center" vertical="center" wrapText="1"/>
    </xf>
    <xf numFmtId="49" fontId="1" fillId="0" borderId="7" xfId="57" applyNumberFormat="1" applyFont="1" applyFill="1" applyBorder="1" applyAlignment="1">
      <alignment vertical="center" wrapText="1"/>
    </xf>
    <xf numFmtId="0" fontId="7" fillId="0" borderId="3" xfId="59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6" xfId="0" applyFont="1" applyFill="1" applyBorder="1" applyAlignment="1" applyProtection="1">
      <alignment horizontal="left" vertical="center" wrapText="1" readingOrder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58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5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4" fontId="3" fillId="0" borderId="22" xfId="0" applyNumberFormat="1" applyFont="1" applyBorder="1" applyAlignment="1" applyProtection="1">
      <alignment horizontal="righ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13" fillId="0" borderId="0" xfId="58" applyNumberFormat="1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14" fillId="0" borderId="0" xfId="0" applyFont="1" applyBorder="1"/>
    <xf numFmtId="0" fontId="5" fillId="0" borderId="22" xfId="0" applyFont="1" applyBorder="1" applyAlignment="1" applyProtection="1">
      <alignment horizontal="center" vertical="center"/>
      <protection locked="0"/>
    </xf>
    <xf numFmtId="4" fontId="15" fillId="0" borderId="22" xfId="51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right" vertical="center"/>
      <protection locked="0"/>
    </xf>
    <xf numFmtId="0" fontId="5" fillId="2" borderId="22" xfId="0" applyFont="1" applyFill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left" vertical="center" wrapText="1"/>
    </xf>
    <xf numFmtId="3" fontId="3" fillId="2" borderId="22" xfId="0" applyNumberFormat="1" applyFont="1" applyFill="1" applyBorder="1" applyAlignment="1" applyProtection="1">
      <alignment horizontal="right" vertical="center"/>
      <protection locked="0"/>
    </xf>
    <xf numFmtId="4" fontId="3" fillId="0" borderId="22" xfId="0" applyNumberFormat="1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2" xfId="0" applyFont="1" applyBorder="1" applyAlignment="1">
      <alignment horizontal="left"/>
    </xf>
    <xf numFmtId="0" fontId="3" fillId="2" borderId="22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vertical="center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right" vertical="center"/>
    </xf>
    <xf numFmtId="0" fontId="3" fillId="0" borderId="0" xfId="59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15" fillId="0" borderId="22" xfId="56" applyNumberFormat="1" applyFont="1" applyBorder="1" applyAlignment="1">
      <alignment horizontal="center" vertical="center"/>
    </xf>
    <xf numFmtId="180" fontId="15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1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right"/>
      <protection locked="0"/>
    </xf>
    <xf numFmtId="49" fontId="19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top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49" fontId="15" fillId="0" borderId="22" xfId="50" applyNumberFormat="1" applyFont="1" applyBorder="1">
      <alignment horizontal="left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vertical="top" wrapText="1"/>
      <protection locked="0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 indent="2"/>
    </xf>
    <xf numFmtId="0" fontId="5" fillId="0" borderId="2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76" fontId="24" fillId="0" borderId="22" xfId="0" applyNumberFormat="1" applyFont="1" applyBorder="1" applyAlignment="1">
      <alignment horizontal="right" vertical="center"/>
    </xf>
    <xf numFmtId="0" fontId="22" fillId="2" borderId="17" xfId="0" applyFont="1" applyFill="1" applyBorder="1" applyAlignment="1">
      <alignment horizontal="center" vertical="center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2"/>
    </xf>
    <xf numFmtId="0" fontId="3" fillId="2" borderId="18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16" fillId="0" borderId="22" xfId="0" applyFont="1" applyBorder="1" applyAlignment="1" applyProtection="1">
      <alignment vertical="top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25" fillId="0" borderId="0" xfId="59" applyFont="1" applyFill="1" applyBorder="1" applyAlignment="1" applyProtection="1"/>
    <xf numFmtId="0" fontId="5" fillId="0" borderId="0" xfId="59" applyFont="1" applyFill="1" applyBorder="1" applyAlignment="1" applyProtection="1"/>
    <xf numFmtId="0" fontId="3" fillId="0" borderId="0" xfId="59" applyFont="1" applyFill="1" applyBorder="1" applyAlignment="1" applyProtection="1">
      <alignment horizontal="right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  <cellStyle name="常规 5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" workbookViewId="0">
      <selection activeCell="B28" sqref="B2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248"/>
      <c r="B1" s="249"/>
      <c r="C1" s="249"/>
      <c r="D1" s="250" t="s">
        <v>0</v>
      </c>
    </row>
    <row r="2" ht="41.25" customHeight="1" spans="1:1">
      <c r="A2" s="93" t="str">
        <f>"2025"&amp;"年部门财务收支预算总表"</f>
        <v>2025年部门财务收支预算总表</v>
      </c>
    </row>
    <row r="3" ht="17.25" customHeight="1" spans="1:4">
      <c r="A3" s="96" t="str">
        <f>"单位名称："&amp;"昆明市东川区乌龙镇卫生院"</f>
        <v>单位名称：昆明市东川区乌龙镇卫生院</v>
      </c>
      <c r="B3" s="214"/>
      <c r="D3" s="191" t="s">
        <v>1</v>
      </c>
    </row>
    <row r="4" ht="23.25" customHeight="1" spans="1:4">
      <c r="A4" s="215" t="s">
        <v>2</v>
      </c>
      <c r="B4" s="216"/>
      <c r="C4" s="215" t="s">
        <v>3</v>
      </c>
      <c r="D4" s="216"/>
    </row>
    <row r="5" ht="24" customHeight="1" spans="1:4">
      <c r="A5" s="215" t="s">
        <v>4</v>
      </c>
      <c r="B5" s="215" t="s">
        <v>5</v>
      </c>
      <c r="C5" s="215" t="s">
        <v>6</v>
      </c>
      <c r="D5" s="215" t="s">
        <v>5</v>
      </c>
    </row>
    <row r="6" ht="17.25" customHeight="1" spans="1:4">
      <c r="A6" s="217" t="s">
        <v>7</v>
      </c>
      <c r="B6" s="130">
        <v>3538346</v>
      </c>
      <c r="C6" s="217" t="s">
        <v>8</v>
      </c>
      <c r="D6" s="130"/>
    </row>
    <row r="7" ht="17.25" customHeight="1" spans="1:4">
      <c r="A7" s="217" t="s">
        <v>9</v>
      </c>
      <c r="B7" s="130"/>
      <c r="C7" s="217" t="s">
        <v>10</v>
      </c>
      <c r="D7" s="130"/>
    </row>
    <row r="8" ht="17.25" customHeight="1" spans="1:4">
      <c r="A8" s="217" t="s">
        <v>11</v>
      </c>
      <c r="B8" s="130"/>
      <c r="C8" s="251" t="s">
        <v>12</v>
      </c>
      <c r="D8" s="130"/>
    </row>
    <row r="9" ht="17.25" customHeight="1" spans="1:4">
      <c r="A9" s="217" t="s">
        <v>13</v>
      </c>
      <c r="B9" s="130"/>
      <c r="C9" s="251" t="s">
        <v>14</v>
      </c>
      <c r="D9" s="130"/>
    </row>
    <row r="10" ht="17.25" customHeight="1" spans="1:4">
      <c r="A10" s="217" t="s">
        <v>15</v>
      </c>
      <c r="B10" s="130">
        <v>8586800</v>
      </c>
      <c r="C10" s="251" t="s">
        <v>16</v>
      </c>
      <c r="D10" s="130"/>
    </row>
    <row r="11" ht="17.25" customHeight="1" spans="1:4">
      <c r="A11" s="217" t="s">
        <v>17</v>
      </c>
      <c r="B11" s="130">
        <v>8586800</v>
      </c>
      <c r="C11" s="251" t="s">
        <v>18</v>
      </c>
      <c r="D11" s="130"/>
    </row>
    <row r="12" ht="17.25" customHeight="1" spans="1:4">
      <c r="A12" s="217" t="s">
        <v>19</v>
      </c>
      <c r="B12" s="130"/>
      <c r="C12" s="83" t="s">
        <v>20</v>
      </c>
      <c r="D12" s="130"/>
    </row>
    <row r="13" ht="17.25" customHeight="1" spans="1:4">
      <c r="A13" s="217" t="s">
        <v>21</v>
      </c>
      <c r="B13" s="130"/>
      <c r="C13" s="83" t="s">
        <v>22</v>
      </c>
      <c r="D13" s="130">
        <v>448772</v>
      </c>
    </row>
    <row r="14" ht="17.25" customHeight="1" spans="1:4">
      <c r="A14" s="217" t="s">
        <v>23</v>
      </c>
      <c r="B14" s="130"/>
      <c r="C14" s="83" t="s">
        <v>24</v>
      </c>
      <c r="D14" s="130">
        <v>11421812</v>
      </c>
    </row>
    <row r="15" ht="17.25" customHeight="1" spans="1:4">
      <c r="A15" s="217" t="s">
        <v>25</v>
      </c>
      <c r="B15" s="130"/>
      <c r="C15" s="83" t="s">
        <v>26</v>
      </c>
      <c r="D15" s="130"/>
    </row>
    <row r="16" ht="17.25" customHeight="1" spans="1:4">
      <c r="A16" s="196"/>
      <c r="B16" s="130"/>
      <c r="C16" s="83" t="s">
        <v>27</v>
      </c>
      <c r="D16" s="130"/>
    </row>
    <row r="17" ht="17.25" customHeight="1" spans="1:4">
      <c r="A17" s="218"/>
      <c r="B17" s="130"/>
      <c r="C17" s="83" t="s">
        <v>28</v>
      </c>
      <c r="D17" s="130"/>
    </row>
    <row r="18" ht="17.25" customHeight="1" spans="1:4">
      <c r="A18" s="218"/>
      <c r="B18" s="130"/>
      <c r="C18" s="83" t="s">
        <v>29</v>
      </c>
      <c r="D18" s="130"/>
    </row>
    <row r="19" ht="17.25" customHeight="1" spans="1:4">
      <c r="A19" s="218"/>
      <c r="B19" s="130"/>
      <c r="C19" s="83" t="s">
        <v>30</v>
      </c>
      <c r="D19" s="130"/>
    </row>
    <row r="20" ht="17.25" customHeight="1" spans="1:4">
      <c r="A20" s="218"/>
      <c r="B20" s="130"/>
      <c r="C20" s="83" t="s">
        <v>31</v>
      </c>
      <c r="D20" s="130"/>
    </row>
    <row r="21" ht="17.25" customHeight="1" spans="1:4">
      <c r="A21" s="218"/>
      <c r="B21" s="130"/>
      <c r="C21" s="83" t="s">
        <v>32</v>
      </c>
      <c r="D21" s="130"/>
    </row>
    <row r="22" ht="17.25" customHeight="1" spans="1:4">
      <c r="A22" s="218"/>
      <c r="B22" s="130"/>
      <c r="C22" s="83" t="s">
        <v>33</v>
      </c>
      <c r="D22" s="130"/>
    </row>
    <row r="23" ht="17.25" customHeight="1" spans="1:4">
      <c r="A23" s="218"/>
      <c r="B23" s="130"/>
      <c r="C23" s="83" t="s">
        <v>34</v>
      </c>
      <c r="D23" s="130"/>
    </row>
    <row r="24" ht="17.25" customHeight="1" spans="1:4">
      <c r="A24" s="218"/>
      <c r="B24" s="130"/>
      <c r="C24" s="83" t="s">
        <v>35</v>
      </c>
      <c r="D24" s="130">
        <v>254562</v>
      </c>
    </row>
    <row r="25" ht="17.25" customHeight="1" spans="1:4">
      <c r="A25" s="218"/>
      <c r="B25" s="130"/>
      <c r="C25" s="83" t="s">
        <v>36</v>
      </c>
      <c r="D25" s="130"/>
    </row>
    <row r="26" ht="17.25" customHeight="1" spans="1:4">
      <c r="A26" s="218"/>
      <c r="B26" s="130"/>
      <c r="C26" s="196" t="s">
        <v>37</v>
      </c>
      <c r="D26" s="130"/>
    </row>
    <row r="27" ht="17.25" customHeight="1" spans="1:4">
      <c r="A27" s="218"/>
      <c r="B27" s="130"/>
      <c r="C27" s="83" t="s">
        <v>38</v>
      </c>
      <c r="D27" s="130"/>
    </row>
    <row r="28" ht="16.5" customHeight="1" spans="1:4">
      <c r="A28" s="218"/>
      <c r="B28" s="130"/>
      <c r="C28" s="83" t="s">
        <v>39</v>
      </c>
      <c r="D28" s="130"/>
    </row>
    <row r="29" ht="16.5" customHeight="1" spans="1:4">
      <c r="A29" s="218"/>
      <c r="B29" s="130"/>
      <c r="C29" s="196" t="s">
        <v>40</v>
      </c>
      <c r="D29" s="130"/>
    </row>
    <row r="30" ht="17.25" customHeight="1" spans="1:4">
      <c r="A30" s="218"/>
      <c r="B30" s="130"/>
      <c r="C30" s="196" t="s">
        <v>41</v>
      </c>
      <c r="D30" s="130"/>
    </row>
    <row r="31" ht="17.25" customHeight="1" spans="1:4">
      <c r="A31" s="218"/>
      <c r="B31" s="130"/>
      <c r="C31" s="83" t="s">
        <v>42</v>
      </c>
      <c r="D31" s="130"/>
    </row>
    <row r="32" ht="16.5" customHeight="1" spans="1:4">
      <c r="A32" s="218" t="s">
        <v>43</v>
      </c>
      <c r="B32" s="130">
        <v>12125146</v>
      </c>
      <c r="C32" s="218" t="s">
        <v>44</v>
      </c>
      <c r="D32" s="130">
        <v>12125146</v>
      </c>
    </row>
    <row r="33" ht="16.5" customHeight="1" spans="1:4">
      <c r="A33" s="196" t="s">
        <v>45</v>
      </c>
      <c r="B33" s="130"/>
      <c r="C33" s="196" t="s">
        <v>46</v>
      </c>
      <c r="D33" s="130"/>
    </row>
    <row r="34" ht="16.5" customHeight="1" spans="1:4">
      <c r="A34" s="83" t="s">
        <v>47</v>
      </c>
      <c r="B34" s="130"/>
      <c r="C34" s="83" t="s">
        <v>47</v>
      </c>
      <c r="D34" s="130"/>
    </row>
    <row r="35" ht="16.5" customHeight="1" spans="1:4">
      <c r="A35" s="83" t="s">
        <v>48</v>
      </c>
      <c r="B35" s="130"/>
      <c r="C35" s="83" t="s">
        <v>49</v>
      </c>
      <c r="D35" s="130"/>
    </row>
    <row r="36" ht="16.5" customHeight="1" spans="1:4">
      <c r="A36" s="219" t="s">
        <v>50</v>
      </c>
      <c r="B36" s="130">
        <v>12125146</v>
      </c>
      <c r="C36" s="219" t="s">
        <v>51</v>
      </c>
      <c r="D36" s="130">
        <v>12125146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9" sqref="C19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ht="12" customHeight="1" spans="1:6">
      <c r="A1" s="170">
        <v>1</v>
      </c>
      <c r="B1" s="171">
        <v>0</v>
      </c>
      <c r="C1" s="170">
        <v>1</v>
      </c>
      <c r="D1" s="172"/>
      <c r="E1" s="172"/>
      <c r="F1" s="169" t="s">
        <v>340</v>
      </c>
    </row>
    <row r="2" ht="42" customHeight="1" spans="1:6">
      <c r="A2" s="173" t="str">
        <f>"2025"&amp;"年部门政府性基金预算支出预算表"</f>
        <v>2025年部门政府性基金预算支出预算表</v>
      </c>
      <c r="B2" s="173" t="s">
        <v>341</v>
      </c>
      <c r="C2" s="174"/>
      <c r="D2" s="175"/>
      <c r="E2" s="175"/>
      <c r="F2" s="175"/>
    </row>
    <row r="3" ht="13.5" customHeight="1" spans="1:6">
      <c r="A3" s="56" t="str">
        <f>"单位名称："&amp;"昆明市东川区乌龙镇卫生院"</f>
        <v>单位名称：昆明市东川区乌龙镇卫生院</v>
      </c>
      <c r="B3" s="56" t="s">
        <v>342</v>
      </c>
      <c r="C3" s="170"/>
      <c r="D3" s="172"/>
      <c r="E3" s="172"/>
      <c r="F3" s="169" t="s">
        <v>1</v>
      </c>
    </row>
    <row r="4" ht="19.5" customHeight="1" spans="1:6">
      <c r="A4" s="176" t="s">
        <v>177</v>
      </c>
      <c r="B4" s="177" t="s">
        <v>72</v>
      </c>
      <c r="C4" s="176" t="s">
        <v>73</v>
      </c>
      <c r="D4" s="62" t="s">
        <v>343</v>
      </c>
      <c r="E4" s="63"/>
      <c r="F4" s="64"/>
    </row>
    <row r="5" ht="18.75" customHeight="1" spans="1:6">
      <c r="A5" s="178"/>
      <c r="B5" s="179"/>
      <c r="C5" s="178"/>
      <c r="D5" s="67" t="s">
        <v>55</v>
      </c>
      <c r="E5" s="62" t="s">
        <v>75</v>
      </c>
      <c r="F5" s="67" t="s">
        <v>76</v>
      </c>
    </row>
    <row r="6" ht="18.75" customHeight="1" spans="1:6">
      <c r="A6" s="119">
        <v>1</v>
      </c>
      <c r="B6" s="180" t="s">
        <v>83</v>
      </c>
      <c r="C6" s="119">
        <v>3</v>
      </c>
      <c r="D6" s="181">
        <v>4</v>
      </c>
      <c r="E6" s="181">
        <v>5</v>
      </c>
      <c r="F6" s="181">
        <v>6</v>
      </c>
    </row>
    <row r="7" ht="21" customHeight="1" spans="1:6">
      <c r="A7" s="72"/>
      <c r="B7" s="72"/>
      <c r="C7" s="72"/>
      <c r="D7" s="130"/>
      <c r="E7" s="130"/>
      <c r="F7" s="130"/>
    </row>
    <row r="8" ht="21" customHeight="1" spans="1:6">
      <c r="A8" s="72"/>
      <c r="B8" s="72"/>
      <c r="C8" s="72"/>
      <c r="D8" s="130"/>
      <c r="E8" s="130"/>
      <c r="F8" s="130"/>
    </row>
    <row r="9" ht="18.75" customHeight="1" spans="1:6">
      <c r="A9" s="182" t="s">
        <v>167</v>
      </c>
      <c r="B9" s="182" t="s">
        <v>167</v>
      </c>
      <c r="C9" s="183" t="s">
        <v>167</v>
      </c>
      <c r="D9" s="130"/>
      <c r="E9" s="130"/>
      <c r="F9" s="130"/>
    </row>
    <row r="10" customHeight="1" spans="1:1">
      <c r="A10" t="s">
        <v>344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51"/>
  <sheetViews>
    <sheetView showZeros="0" topLeftCell="E6" workbookViewId="0">
      <selection activeCell="J43" sqref="J43"/>
    </sheetView>
  </sheetViews>
  <sheetFormatPr defaultColWidth="9.14166666666667" defaultRowHeight="14.25" customHeight="1"/>
  <cols>
    <col min="1" max="5" width="2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4"/>
      <c r="C1" s="134"/>
      <c r="R1" s="54"/>
      <c r="S1" s="54" t="s">
        <v>345</v>
      </c>
    </row>
    <row r="2" ht="41.25" customHeight="1" spans="1:19">
      <c r="A2" s="123" t="str">
        <f>"2025"&amp;"年部门政府采购预算表"</f>
        <v>2025年部门政府采购预算表</v>
      </c>
      <c r="B2" s="117"/>
      <c r="C2" s="117"/>
      <c r="D2" s="55"/>
      <c r="E2" s="55"/>
      <c r="F2" s="55"/>
      <c r="G2" s="55"/>
      <c r="H2" s="55"/>
      <c r="I2" s="55"/>
      <c r="J2" s="55"/>
      <c r="K2" s="55"/>
      <c r="L2" s="55"/>
      <c r="M2" s="117"/>
      <c r="N2" s="55"/>
      <c r="O2" s="55"/>
      <c r="P2" s="117"/>
      <c r="Q2" s="55"/>
      <c r="R2" s="117"/>
      <c r="S2" s="117"/>
    </row>
    <row r="3" ht="18.75" customHeight="1" spans="1:19">
      <c r="A3" s="162" t="str">
        <f>"单位名称："&amp;"昆明市东川区乌龙镇卫生院"</f>
        <v>单位名称：昆明市东川区乌龙镇卫生院</v>
      </c>
      <c r="B3" s="136"/>
      <c r="C3" s="136"/>
      <c r="D3" s="58"/>
      <c r="E3" s="58"/>
      <c r="F3" s="58"/>
      <c r="G3" s="58"/>
      <c r="H3" s="58"/>
      <c r="I3" s="58"/>
      <c r="J3" s="58"/>
      <c r="K3" s="58"/>
      <c r="L3" s="58"/>
      <c r="R3" s="59"/>
      <c r="S3" s="169" t="s">
        <v>1</v>
      </c>
    </row>
    <row r="4" ht="15.75" customHeight="1" spans="1:19">
      <c r="A4" s="61" t="s">
        <v>176</v>
      </c>
      <c r="B4" s="137" t="s">
        <v>177</v>
      </c>
      <c r="C4" s="137" t="s">
        <v>346</v>
      </c>
      <c r="D4" s="138" t="s">
        <v>347</v>
      </c>
      <c r="E4" s="138" t="s">
        <v>348</v>
      </c>
      <c r="F4" s="138" t="s">
        <v>349</v>
      </c>
      <c r="G4" s="138" t="s">
        <v>350</v>
      </c>
      <c r="H4" s="138" t="s">
        <v>351</v>
      </c>
      <c r="I4" s="151" t="s">
        <v>184</v>
      </c>
      <c r="J4" s="151"/>
      <c r="K4" s="151"/>
      <c r="L4" s="151"/>
      <c r="M4" s="152"/>
      <c r="N4" s="151"/>
      <c r="O4" s="151"/>
      <c r="P4" s="159"/>
      <c r="Q4" s="151"/>
      <c r="R4" s="152"/>
      <c r="S4" s="132"/>
    </row>
    <row r="5" ht="17.25" customHeight="1" spans="1:19">
      <c r="A5" s="66"/>
      <c r="B5" s="139"/>
      <c r="C5" s="139"/>
      <c r="D5" s="140"/>
      <c r="E5" s="140"/>
      <c r="F5" s="140"/>
      <c r="G5" s="140"/>
      <c r="H5" s="140"/>
      <c r="I5" s="140" t="s">
        <v>55</v>
      </c>
      <c r="J5" s="140" t="s">
        <v>58</v>
      </c>
      <c r="K5" s="140" t="s">
        <v>352</v>
      </c>
      <c r="L5" s="140" t="s">
        <v>353</v>
      </c>
      <c r="M5" s="153" t="s">
        <v>354</v>
      </c>
      <c r="N5" s="154" t="s">
        <v>355</v>
      </c>
      <c r="O5" s="154"/>
      <c r="P5" s="160"/>
      <c r="Q5" s="154"/>
      <c r="R5" s="161"/>
      <c r="S5" s="141"/>
    </row>
    <row r="6" ht="54" customHeight="1" spans="1:19">
      <c r="A6" s="69"/>
      <c r="B6" s="141"/>
      <c r="C6" s="141"/>
      <c r="D6" s="142"/>
      <c r="E6" s="142"/>
      <c r="F6" s="142"/>
      <c r="G6" s="142"/>
      <c r="H6" s="142"/>
      <c r="I6" s="142"/>
      <c r="J6" s="142" t="s">
        <v>57</v>
      </c>
      <c r="K6" s="142"/>
      <c r="L6" s="142"/>
      <c r="M6" s="155"/>
      <c r="N6" s="142" t="s">
        <v>57</v>
      </c>
      <c r="O6" s="142" t="s">
        <v>64</v>
      </c>
      <c r="P6" s="141" t="s">
        <v>65</v>
      </c>
      <c r="Q6" s="142" t="s">
        <v>66</v>
      </c>
      <c r="R6" s="155" t="s">
        <v>67</v>
      </c>
      <c r="S6" s="141" t="s">
        <v>68</v>
      </c>
    </row>
    <row r="7" ht="18" customHeight="1" spans="1:19">
      <c r="A7" s="163">
        <v>1</v>
      </c>
      <c r="B7" s="163" t="s">
        <v>83</v>
      </c>
      <c r="C7" s="164">
        <v>3</v>
      </c>
      <c r="D7" s="164">
        <v>4</v>
      </c>
      <c r="E7" s="163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3">
        <v>13</v>
      </c>
      <c r="N7" s="163">
        <v>14</v>
      </c>
      <c r="O7" s="163">
        <v>15</v>
      </c>
      <c r="P7" s="163">
        <v>16</v>
      </c>
      <c r="Q7" s="163">
        <v>17</v>
      </c>
      <c r="R7" s="163">
        <v>18</v>
      </c>
      <c r="S7" s="163">
        <v>19</v>
      </c>
    </row>
    <row r="8" ht="21" customHeight="1" spans="1:19">
      <c r="A8" s="143" t="s">
        <v>195</v>
      </c>
      <c r="B8" s="144" t="s">
        <v>70</v>
      </c>
      <c r="C8" s="144" t="s">
        <v>264</v>
      </c>
      <c r="D8" s="145" t="s">
        <v>356</v>
      </c>
      <c r="E8" s="145" t="s">
        <v>357</v>
      </c>
      <c r="F8" s="145" t="s">
        <v>358</v>
      </c>
      <c r="G8" s="165">
        <v>2</v>
      </c>
      <c r="H8" s="130">
        <v>20000</v>
      </c>
      <c r="I8" s="130">
        <v>20000</v>
      </c>
      <c r="J8" s="130"/>
      <c r="K8" s="130"/>
      <c r="L8" s="130"/>
      <c r="M8" s="130"/>
      <c r="N8" s="130">
        <v>20000</v>
      </c>
      <c r="O8" s="130">
        <v>20000</v>
      </c>
      <c r="P8" s="130"/>
      <c r="Q8" s="130"/>
      <c r="R8" s="130"/>
      <c r="S8" s="130"/>
    </row>
    <row r="9" ht="21" customHeight="1" spans="1:19">
      <c r="A9" s="143" t="s">
        <v>195</v>
      </c>
      <c r="B9" s="144" t="s">
        <v>70</v>
      </c>
      <c r="C9" s="144" t="s">
        <v>264</v>
      </c>
      <c r="D9" s="145" t="s">
        <v>359</v>
      </c>
      <c r="E9" s="145" t="s">
        <v>360</v>
      </c>
      <c r="F9" s="145" t="s">
        <v>358</v>
      </c>
      <c r="G9" s="165">
        <v>10</v>
      </c>
      <c r="H9" s="130">
        <v>30000</v>
      </c>
      <c r="I9" s="130">
        <v>30000</v>
      </c>
      <c r="J9" s="130"/>
      <c r="K9" s="130"/>
      <c r="L9" s="130"/>
      <c r="M9" s="130"/>
      <c r="N9" s="130">
        <v>30000</v>
      </c>
      <c r="O9" s="130">
        <v>30000</v>
      </c>
      <c r="P9" s="130"/>
      <c r="Q9" s="130"/>
      <c r="R9" s="130"/>
      <c r="S9" s="130"/>
    </row>
    <row r="10" ht="21" customHeight="1" spans="1:19">
      <c r="A10" s="143" t="s">
        <v>195</v>
      </c>
      <c r="B10" s="144" t="s">
        <v>70</v>
      </c>
      <c r="C10" s="144" t="s">
        <v>264</v>
      </c>
      <c r="D10" s="145" t="s">
        <v>361</v>
      </c>
      <c r="E10" s="145" t="s">
        <v>362</v>
      </c>
      <c r="F10" s="145" t="s">
        <v>363</v>
      </c>
      <c r="G10" s="165">
        <v>20</v>
      </c>
      <c r="H10" s="130">
        <v>10000</v>
      </c>
      <c r="I10" s="130">
        <v>10000</v>
      </c>
      <c r="J10" s="130"/>
      <c r="K10" s="130"/>
      <c r="L10" s="130"/>
      <c r="M10" s="130"/>
      <c r="N10" s="130">
        <v>10000</v>
      </c>
      <c r="O10" s="130">
        <v>10000</v>
      </c>
      <c r="P10" s="130"/>
      <c r="Q10" s="130"/>
      <c r="R10" s="130"/>
      <c r="S10" s="130"/>
    </row>
    <row r="11" ht="21" customHeight="1" spans="1:19">
      <c r="A11" s="143" t="s">
        <v>195</v>
      </c>
      <c r="B11" s="144" t="s">
        <v>70</v>
      </c>
      <c r="C11" s="144" t="s">
        <v>264</v>
      </c>
      <c r="D11" s="145" t="s">
        <v>364</v>
      </c>
      <c r="E11" s="145" t="s">
        <v>364</v>
      </c>
      <c r="F11" s="145" t="s">
        <v>365</v>
      </c>
      <c r="G11" s="165">
        <v>10</v>
      </c>
      <c r="H11" s="130">
        <v>20000</v>
      </c>
      <c r="I11" s="130">
        <v>20000</v>
      </c>
      <c r="J11" s="130"/>
      <c r="K11" s="130"/>
      <c r="L11" s="130"/>
      <c r="M11" s="130"/>
      <c r="N11" s="130">
        <v>20000</v>
      </c>
      <c r="O11" s="130">
        <v>20000</v>
      </c>
      <c r="P11" s="130"/>
      <c r="Q11" s="130"/>
      <c r="R11" s="130"/>
      <c r="S11" s="130"/>
    </row>
    <row r="12" ht="21" customHeight="1" spans="1:19">
      <c r="A12" s="143" t="s">
        <v>195</v>
      </c>
      <c r="B12" s="144" t="s">
        <v>70</v>
      </c>
      <c r="C12" s="144" t="s">
        <v>264</v>
      </c>
      <c r="D12" s="145" t="s">
        <v>366</v>
      </c>
      <c r="E12" s="145" t="s">
        <v>367</v>
      </c>
      <c r="F12" s="145" t="s">
        <v>358</v>
      </c>
      <c r="G12" s="165">
        <v>1</v>
      </c>
      <c r="H12" s="130">
        <v>40000</v>
      </c>
      <c r="I12" s="130">
        <v>40000</v>
      </c>
      <c r="J12" s="130"/>
      <c r="K12" s="130"/>
      <c r="L12" s="130"/>
      <c r="M12" s="130"/>
      <c r="N12" s="130">
        <v>40000</v>
      </c>
      <c r="O12" s="130">
        <v>40000</v>
      </c>
      <c r="P12" s="130"/>
      <c r="Q12" s="130"/>
      <c r="R12" s="130"/>
      <c r="S12" s="130"/>
    </row>
    <row r="13" ht="21" customHeight="1" spans="1:19">
      <c r="A13" s="143" t="s">
        <v>195</v>
      </c>
      <c r="B13" s="144" t="s">
        <v>70</v>
      </c>
      <c r="C13" s="144" t="s">
        <v>264</v>
      </c>
      <c r="D13" s="145" t="s">
        <v>368</v>
      </c>
      <c r="E13" s="145" t="s">
        <v>369</v>
      </c>
      <c r="F13" s="145" t="s">
        <v>370</v>
      </c>
      <c r="G13" s="165">
        <v>2</v>
      </c>
      <c r="H13" s="130">
        <v>300000</v>
      </c>
      <c r="I13" s="130">
        <v>300000</v>
      </c>
      <c r="J13" s="130"/>
      <c r="K13" s="130"/>
      <c r="L13" s="130"/>
      <c r="M13" s="130"/>
      <c r="N13" s="130">
        <v>300000</v>
      </c>
      <c r="O13" s="130">
        <v>300000</v>
      </c>
      <c r="P13" s="130"/>
      <c r="Q13" s="130"/>
      <c r="R13" s="130"/>
      <c r="S13" s="130"/>
    </row>
    <row r="14" ht="21" customHeight="1" spans="1:19">
      <c r="A14" s="143" t="s">
        <v>195</v>
      </c>
      <c r="B14" s="144" t="s">
        <v>70</v>
      </c>
      <c r="C14" s="144" t="s">
        <v>264</v>
      </c>
      <c r="D14" s="145" t="s">
        <v>371</v>
      </c>
      <c r="E14" s="145" t="s">
        <v>372</v>
      </c>
      <c r="F14" s="145" t="s">
        <v>358</v>
      </c>
      <c r="G14" s="165">
        <v>1</v>
      </c>
      <c r="H14" s="130">
        <v>20000</v>
      </c>
      <c r="I14" s="130">
        <v>20000</v>
      </c>
      <c r="J14" s="130"/>
      <c r="K14" s="130"/>
      <c r="L14" s="130"/>
      <c r="M14" s="130"/>
      <c r="N14" s="130">
        <v>20000</v>
      </c>
      <c r="O14" s="130">
        <v>20000</v>
      </c>
      <c r="P14" s="130"/>
      <c r="Q14" s="130"/>
      <c r="R14" s="130"/>
      <c r="S14" s="130"/>
    </row>
    <row r="15" ht="21" customHeight="1" spans="1:19">
      <c r="A15" s="143" t="s">
        <v>195</v>
      </c>
      <c r="B15" s="144" t="s">
        <v>70</v>
      </c>
      <c r="C15" s="144" t="s">
        <v>264</v>
      </c>
      <c r="D15" s="145" t="s">
        <v>373</v>
      </c>
      <c r="E15" s="145" t="s">
        <v>374</v>
      </c>
      <c r="F15" s="145" t="s">
        <v>358</v>
      </c>
      <c r="G15" s="165">
        <v>1</v>
      </c>
      <c r="H15" s="130">
        <v>10000</v>
      </c>
      <c r="I15" s="130">
        <v>10000</v>
      </c>
      <c r="J15" s="130"/>
      <c r="K15" s="130"/>
      <c r="L15" s="130"/>
      <c r="M15" s="130"/>
      <c r="N15" s="130">
        <v>10000</v>
      </c>
      <c r="O15" s="130">
        <v>10000</v>
      </c>
      <c r="P15" s="130"/>
      <c r="Q15" s="130"/>
      <c r="R15" s="130"/>
      <c r="S15" s="130"/>
    </row>
    <row r="16" ht="21" customHeight="1" spans="1:19">
      <c r="A16" s="143" t="s">
        <v>195</v>
      </c>
      <c r="B16" s="144" t="s">
        <v>70</v>
      </c>
      <c r="C16" s="144" t="s">
        <v>264</v>
      </c>
      <c r="D16" s="145" t="s">
        <v>375</v>
      </c>
      <c r="E16" s="145" t="s">
        <v>376</v>
      </c>
      <c r="F16" s="145" t="s">
        <v>358</v>
      </c>
      <c r="G16" s="165">
        <v>1</v>
      </c>
      <c r="H16" s="130">
        <v>1000</v>
      </c>
      <c r="I16" s="130">
        <v>1000</v>
      </c>
      <c r="J16" s="130"/>
      <c r="K16" s="130"/>
      <c r="L16" s="130"/>
      <c r="M16" s="130"/>
      <c r="N16" s="130">
        <v>1000</v>
      </c>
      <c r="O16" s="130">
        <v>1000</v>
      </c>
      <c r="P16" s="130"/>
      <c r="Q16" s="130"/>
      <c r="R16" s="130"/>
      <c r="S16" s="130"/>
    </row>
    <row r="17" ht="21" customHeight="1" spans="1:19">
      <c r="A17" s="143" t="s">
        <v>195</v>
      </c>
      <c r="B17" s="144" t="s">
        <v>70</v>
      </c>
      <c r="C17" s="144" t="s">
        <v>264</v>
      </c>
      <c r="D17" s="145" t="s">
        <v>377</v>
      </c>
      <c r="E17" s="145" t="s">
        <v>378</v>
      </c>
      <c r="F17" s="145" t="s">
        <v>379</v>
      </c>
      <c r="G17" s="165">
        <v>10</v>
      </c>
      <c r="H17" s="130">
        <v>25000</v>
      </c>
      <c r="I17" s="130">
        <v>25000</v>
      </c>
      <c r="J17" s="130"/>
      <c r="K17" s="130"/>
      <c r="L17" s="130"/>
      <c r="M17" s="130"/>
      <c r="N17" s="130">
        <v>25000</v>
      </c>
      <c r="O17" s="130">
        <v>25000</v>
      </c>
      <c r="P17" s="130"/>
      <c r="Q17" s="130"/>
      <c r="R17" s="130"/>
      <c r="S17" s="130"/>
    </row>
    <row r="18" ht="21" customHeight="1" spans="1:19">
      <c r="A18" s="143" t="s">
        <v>195</v>
      </c>
      <c r="B18" s="144" t="s">
        <v>70</v>
      </c>
      <c r="C18" s="144" t="s">
        <v>264</v>
      </c>
      <c r="D18" s="145" t="s">
        <v>380</v>
      </c>
      <c r="E18" s="145" t="s">
        <v>381</v>
      </c>
      <c r="F18" s="145" t="s">
        <v>365</v>
      </c>
      <c r="G18" s="165">
        <v>10</v>
      </c>
      <c r="H18" s="130">
        <v>15000</v>
      </c>
      <c r="I18" s="130">
        <v>15000</v>
      </c>
      <c r="J18" s="130"/>
      <c r="K18" s="130"/>
      <c r="L18" s="130"/>
      <c r="M18" s="130"/>
      <c r="N18" s="130">
        <v>15000</v>
      </c>
      <c r="O18" s="130">
        <v>15000</v>
      </c>
      <c r="P18" s="130"/>
      <c r="Q18" s="130"/>
      <c r="R18" s="130"/>
      <c r="S18" s="130"/>
    </row>
    <row r="19" ht="21" customHeight="1" spans="1:19">
      <c r="A19" s="143" t="s">
        <v>195</v>
      </c>
      <c r="B19" s="144" t="s">
        <v>70</v>
      </c>
      <c r="C19" s="144" t="s">
        <v>264</v>
      </c>
      <c r="D19" s="145" t="s">
        <v>382</v>
      </c>
      <c r="E19" s="145" t="s">
        <v>383</v>
      </c>
      <c r="F19" s="145" t="s">
        <v>358</v>
      </c>
      <c r="G19" s="165">
        <v>1</v>
      </c>
      <c r="H19" s="130">
        <v>10000</v>
      </c>
      <c r="I19" s="130">
        <v>10000</v>
      </c>
      <c r="J19" s="130"/>
      <c r="K19" s="130"/>
      <c r="L19" s="130"/>
      <c r="M19" s="130"/>
      <c r="N19" s="130">
        <v>10000</v>
      </c>
      <c r="O19" s="130">
        <v>10000</v>
      </c>
      <c r="P19" s="130"/>
      <c r="Q19" s="130"/>
      <c r="R19" s="130"/>
      <c r="S19" s="130"/>
    </row>
    <row r="20" ht="21" customHeight="1" spans="1:19">
      <c r="A20" s="143" t="s">
        <v>195</v>
      </c>
      <c r="B20" s="144" t="s">
        <v>70</v>
      </c>
      <c r="C20" s="144" t="s">
        <v>264</v>
      </c>
      <c r="D20" s="145" t="s">
        <v>384</v>
      </c>
      <c r="E20" s="145" t="s">
        <v>385</v>
      </c>
      <c r="F20" s="145" t="s">
        <v>358</v>
      </c>
      <c r="G20" s="165">
        <v>1</v>
      </c>
      <c r="H20" s="130">
        <v>150000</v>
      </c>
      <c r="I20" s="130">
        <v>150000</v>
      </c>
      <c r="J20" s="130"/>
      <c r="K20" s="130"/>
      <c r="L20" s="130"/>
      <c r="M20" s="130"/>
      <c r="N20" s="130">
        <v>150000</v>
      </c>
      <c r="O20" s="130">
        <v>150000</v>
      </c>
      <c r="P20" s="130"/>
      <c r="Q20" s="130"/>
      <c r="R20" s="130"/>
      <c r="S20" s="130"/>
    </row>
    <row r="21" ht="21" customHeight="1" spans="1:19">
      <c r="A21" s="143" t="s">
        <v>195</v>
      </c>
      <c r="B21" s="144" t="s">
        <v>70</v>
      </c>
      <c r="C21" s="144" t="s">
        <v>264</v>
      </c>
      <c r="D21" s="145" t="s">
        <v>386</v>
      </c>
      <c r="E21" s="145" t="s">
        <v>385</v>
      </c>
      <c r="F21" s="145" t="s">
        <v>358</v>
      </c>
      <c r="G21" s="165">
        <v>1</v>
      </c>
      <c r="H21" s="130">
        <v>5000</v>
      </c>
      <c r="I21" s="130">
        <v>5000</v>
      </c>
      <c r="J21" s="130"/>
      <c r="K21" s="130"/>
      <c r="L21" s="130"/>
      <c r="M21" s="130"/>
      <c r="N21" s="130">
        <v>5000</v>
      </c>
      <c r="O21" s="130">
        <v>5000</v>
      </c>
      <c r="P21" s="130"/>
      <c r="Q21" s="130"/>
      <c r="R21" s="130"/>
      <c r="S21" s="130"/>
    </row>
    <row r="22" ht="21" customHeight="1" spans="1:19">
      <c r="A22" s="143" t="s">
        <v>195</v>
      </c>
      <c r="B22" s="144" t="s">
        <v>70</v>
      </c>
      <c r="C22" s="144" t="s">
        <v>264</v>
      </c>
      <c r="D22" s="145" t="s">
        <v>387</v>
      </c>
      <c r="E22" s="145" t="s">
        <v>388</v>
      </c>
      <c r="F22" s="145" t="s">
        <v>363</v>
      </c>
      <c r="G22" s="165">
        <v>1</v>
      </c>
      <c r="H22" s="130">
        <v>50000</v>
      </c>
      <c r="I22" s="130">
        <v>50000</v>
      </c>
      <c r="J22" s="130"/>
      <c r="K22" s="130"/>
      <c r="L22" s="130"/>
      <c r="M22" s="130"/>
      <c r="N22" s="130">
        <v>50000</v>
      </c>
      <c r="O22" s="130">
        <v>50000</v>
      </c>
      <c r="P22" s="130"/>
      <c r="Q22" s="130"/>
      <c r="R22" s="130"/>
      <c r="S22" s="130"/>
    </row>
    <row r="23" ht="21" customHeight="1" spans="1:19">
      <c r="A23" s="143" t="s">
        <v>195</v>
      </c>
      <c r="B23" s="144" t="s">
        <v>70</v>
      </c>
      <c r="C23" s="144" t="s">
        <v>264</v>
      </c>
      <c r="D23" s="145" t="s">
        <v>389</v>
      </c>
      <c r="E23" s="145" t="s">
        <v>388</v>
      </c>
      <c r="F23" s="145" t="s">
        <v>358</v>
      </c>
      <c r="G23" s="165">
        <v>1</v>
      </c>
      <c r="H23" s="130">
        <v>50000</v>
      </c>
      <c r="I23" s="130">
        <v>50000</v>
      </c>
      <c r="J23" s="130"/>
      <c r="K23" s="130"/>
      <c r="L23" s="130"/>
      <c r="M23" s="130"/>
      <c r="N23" s="130">
        <v>50000</v>
      </c>
      <c r="O23" s="130">
        <v>50000</v>
      </c>
      <c r="P23" s="130"/>
      <c r="Q23" s="130"/>
      <c r="R23" s="130"/>
      <c r="S23" s="130"/>
    </row>
    <row r="24" ht="21" customHeight="1" spans="1:19">
      <c r="A24" s="143" t="s">
        <v>195</v>
      </c>
      <c r="B24" s="144" t="s">
        <v>70</v>
      </c>
      <c r="C24" s="144" t="s">
        <v>264</v>
      </c>
      <c r="D24" s="145" t="s">
        <v>390</v>
      </c>
      <c r="E24" s="145" t="s">
        <v>388</v>
      </c>
      <c r="F24" s="145" t="s">
        <v>358</v>
      </c>
      <c r="G24" s="165">
        <v>1</v>
      </c>
      <c r="H24" s="130">
        <v>5000</v>
      </c>
      <c r="I24" s="130">
        <v>5000</v>
      </c>
      <c r="J24" s="130"/>
      <c r="K24" s="130"/>
      <c r="L24" s="130"/>
      <c r="M24" s="130"/>
      <c r="N24" s="130">
        <v>5000</v>
      </c>
      <c r="O24" s="130">
        <v>5000</v>
      </c>
      <c r="P24" s="130"/>
      <c r="Q24" s="130"/>
      <c r="R24" s="130"/>
      <c r="S24" s="130"/>
    </row>
    <row r="25" ht="21" customHeight="1" spans="1:19">
      <c r="A25" s="143" t="s">
        <v>195</v>
      </c>
      <c r="B25" s="144" t="s">
        <v>70</v>
      </c>
      <c r="C25" s="144" t="s">
        <v>264</v>
      </c>
      <c r="D25" s="145" t="s">
        <v>391</v>
      </c>
      <c r="E25" s="145" t="s">
        <v>388</v>
      </c>
      <c r="F25" s="145" t="s">
        <v>358</v>
      </c>
      <c r="G25" s="165">
        <v>1</v>
      </c>
      <c r="H25" s="130">
        <v>20000</v>
      </c>
      <c r="I25" s="130">
        <v>20000</v>
      </c>
      <c r="J25" s="130"/>
      <c r="K25" s="130"/>
      <c r="L25" s="130"/>
      <c r="M25" s="130"/>
      <c r="N25" s="130">
        <v>20000</v>
      </c>
      <c r="O25" s="130">
        <v>20000</v>
      </c>
      <c r="P25" s="130"/>
      <c r="Q25" s="130"/>
      <c r="R25" s="130"/>
      <c r="S25" s="130"/>
    </row>
    <row r="26" ht="21" customHeight="1" spans="1:19">
      <c r="A26" s="143" t="s">
        <v>195</v>
      </c>
      <c r="B26" s="144" t="s">
        <v>70</v>
      </c>
      <c r="C26" s="144" t="s">
        <v>264</v>
      </c>
      <c r="D26" s="145" t="s">
        <v>392</v>
      </c>
      <c r="E26" s="145" t="s">
        <v>388</v>
      </c>
      <c r="F26" s="145" t="s">
        <v>358</v>
      </c>
      <c r="G26" s="165">
        <v>1</v>
      </c>
      <c r="H26" s="130">
        <v>40000</v>
      </c>
      <c r="I26" s="130">
        <v>40000</v>
      </c>
      <c r="J26" s="130"/>
      <c r="K26" s="130"/>
      <c r="L26" s="130"/>
      <c r="M26" s="130"/>
      <c r="N26" s="130">
        <v>40000</v>
      </c>
      <c r="O26" s="130">
        <v>40000</v>
      </c>
      <c r="P26" s="130"/>
      <c r="Q26" s="130"/>
      <c r="R26" s="130"/>
      <c r="S26" s="130"/>
    </row>
    <row r="27" ht="21" customHeight="1" spans="1:19">
      <c r="A27" s="143" t="s">
        <v>195</v>
      </c>
      <c r="B27" s="144" t="s">
        <v>70</v>
      </c>
      <c r="C27" s="144" t="s">
        <v>264</v>
      </c>
      <c r="D27" s="145" t="s">
        <v>393</v>
      </c>
      <c r="E27" s="145" t="s">
        <v>388</v>
      </c>
      <c r="F27" s="145" t="s">
        <v>358</v>
      </c>
      <c r="G27" s="165">
        <v>2</v>
      </c>
      <c r="H27" s="130">
        <v>200000</v>
      </c>
      <c r="I27" s="130">
        <v>200000</v>
      </c>
      <c r="J27" s="130"/>
      <c r="K27" s="130"/>
      <c r="L27" s="130"/>
      <c r="M27" s="130"/>
      <c r="N27" s="130">
        <v>200000</v>
      </c>
      <c r="O27" s="130">
        <v>200000</v>
      </c>
      <c r="P27" s="130"/>
      <c r="Q27" s="130"/>
      <c r="R27" s="130"/>
      <c r="S27" s="130"/>
    </row>
    <row r="28" ht="21" customHeight="1" spans="1:19">
      <c r="A28" s="143" t="s">
        <v>195</v>
      </c>
      <c r="B28" s="144" t="s">
        <v>70</v>
      </c>
      <c r="C28" s="144" t="s">
        <v>264</v>
      </c>
      <c r="D28" s="145" t="s">
        <v>394</v>
      </c>
      <c r="E28" s="145" t="s">
        <v>388</v>
      </c>
      <c r="F28" s="145" t="s">
        <v>358</v>
      </c>
      <c r="G28" s="165">
        <v>1</v>
      </c>
      <c r="H28" s="130">
        <v>50000</v>
      </c>
      <c r="I28" s="130">
        <v>50000</v>
      </c>
      <c r="J28" s="130"/>
      <c r="K28" s="130"/>
      <c r="L28" s="130"/>
      <c r="M28" s="130"/>
      <c r="N28" s="130">
        <v>50000</v>
      </c>
      <c r="O28" s="130">
        <v>50000</v>
      </c>
      <c r="P28" s="130"/>
      <c r="Q28" s="130"/>
      <c r="R28" s="130"/>
      <c r="S28" s="130"/>
    </row>
    <row r="29" ht="21" customHeight="1" spans="1:19">
      <c r="A29" s="143" t="s">
        <v>195</v>
      </c>
      <c r="B29" s="144" t="s">
        <v>70</v>
      </c>
      <c r="C29" s="144" t="s">
        <v>264</v>
      </c>
      <c r="D29" s="145" t="s">
        <v>395</v>
      </c>
      <c r="E29" s="145" t="s">
        <v>388</v>
      </c>
      <c r="F29" s="145" t="s">
        <v>365</v>
      </c>
      <c r="G29" s="165">
        <v>1</v>
      </c>
      <c r="H29" s="130">
        <v>50000</v>
      </c>
      <c r="I29" s="130">
        <v>50000</v>
      </c>
      <c r="J29" s="130"/>
      <c r="K29" s="130"/>
      <c r="L29" s="130"/>
      <c r="M29" s="130"/>
      <c r="N29" s="130">
        <v>50000</v>
      </c>
      <c r="O29" s="130">
        <v>50000</v>
      </c>
      <c r="P29" s="130"/>
      <c r="Q29" s="130"/>
      <c r="R29" s="130"/>
      <c r="S29" s="130"/>
    </row>
    <row r="30" ht="21" customHeight="1" spans="1:19">
      <c r="A30" s="143" t="s">
        <v>195</v>
      </c>
      <c r="B30" s="144" t="s">
        <v>70</v>
      </c>
      <c r="C30" s="144" t="s">
        <v>264</v>
      </c>
      <c r="D30" s="145" t="s">
        <v>396</v>
      </c>
      <c r="E30" s="145" t="s">
        <v>388</v>
      </c>
      <c r="F30" s="145" t="s">
        <v>358</v>
      </c>
      <c r="G30" s="165">
        <v>1</v>
      </c>
      <c r="H30" s="130">
        <v>5000</v>
      </c>
      <c r="I30" s="130">
        <v>5000</v>
      </c>
      <c r="J30" s="130"/>
      <c r="K30" s="130"/>
      <c r="L30" s="130"/>
      <c r="M30" s="130"/>
      <c r="N30" s="130">
        <v>5000</v>
      </c>
      <c r="O30" s="130">
        <v>5000</v>
      </c>
      <c r="P30" s="130"/>
      <c r="Q30" s="130"/>
      <c r="R30" s="130"/>
      <c r="S30" s="130"/>
    </row>
    <row r="31" ht="21" customHeight="1" spans="1:19">
      <c r="A31" s="143" t="s">
        <v>195</v>
      </c>
      <c r="B31" s="144" t="s">
        <v>70</v>
      </c>
      <c r="C31" s="144" t="s">
        <v>264</v>
      </c>
      <c r="D31" s="145" t="s">
        <v>397</v>
      </c>
      <c r="E31" s="145" t="s">
        <v>388</v>
      </c>
      <c r="F31" s="145" t="s">
        <v>358</v>
      </c>
      <c r="G31" s="165">
        <v>1</v>
      </c>
      <c r="H31" s="130">
        <v>5000</v>
      </c>
      <c r="I31" s="130">
        <v>5000</v>
      </c>
      <c r="J31" s="130"/>
      <c r="K31" s="130"/>
      <c r="L31" s="130"/>
      <c r="M31" s="130"/>
      <c r="N31" s="130">
        <v>5000</v>
      </c>
      <c r="O31" s="130">
        <v>5000</v>
      </c>
      <c r="P31" s="130"/>
      <c r="Q31" s="130"/>
      <c r="R31" s="130"/>
      <c r="S31" s="130"/>
    </row>
    <row r="32" ht="21" customHeight="1" spans="1:19">
      <c r="A32" s="143" t="s">
        <v>195</v>
      </c>
      <c r="B32" s="144" t="s">
        <v>70</v>
      </c>
      <c r="C32" s="144" t="s">
        <v>264</v>
      </c>
      <c r="D32" s="145" t="s">
        <v>398</v>
      </c>
      <c r="E32" s="145" t="s">
        <v>388</v>
      </c>
      <c r="F32" s="145" t="s">
        <v>358</v>
      </c>
      <c r="G32" s="165">
        <v>1</v>
      </c>
      <c r="H32" s="130">
        <v>20000</v>
      </c>
      <c r="I32" s="130">
        <v>20000</v>
      </c>
      <c r="J32" s="130"/>
      <c r="K32" s="130"/>
      <c r="L32" s="130"/>
      <c r="M32" s="130"/>
      <c r="N32" s="130">
        <v>20000</v>
      </c>
      <c r="O32" s="130">
        <v>20000</v>
      </c>
      <c r="P32" s="130"/>
      <c r="Q32" s="130"/>
      <c r="R32" s="130"/>
      <c r="S32" s="130"/>
    </row>
    <row r="33" ht="21" customHeight="1" spans="1:19">
      <c r="A33" s="143" t="s">
        <v>195</v>
      </c>
      <c r="B33" s="144" t="s">
        <v>70</v>
      </c>
      <c r="C33" s="144" t="s">
        <v>264</v>
      </c>
      <c r="D33" s="145" t="s">
        <v>399</v>
      </c>
      <c r="E33" s="145" t="s">
        <v>388</v>
      </c>
      <c r="F33" s="145" t="s">
        <v>358</v>
      </c>
      <c r="G33" s="165">
        <v>1</v>
      </c>
      <c r="H33" s="130">
        <v>15000</v>
      </c>
      <c r="I33" s="130">
        <v>15000</v>
      </c>
      <c r="J33" s="130"/>
      <c r="K33" s="130"/>
      <c r="L33" s="130"/>
      <c r="M33" s="130"/>
      <c r="N33" s="130">
        <v>15000</v>
      </c>
      <c r="O33" s="130">
        <v>15000</v>
      </c>
      <c r="P33" s="130"/>
      <c r="Q33" s="130"/>
      <c r="R33" s="130"/>
      <c r="S33" s="130"/>
    </row>
    <row r="34" ht="21" customHeight="1" spans="1:19">
      <c r="A34" s="143" t="s">
        <v>195</v>
      </c>
      <c r="B34" s="144" t="s">
        <v>70</v>
      </c>
      <c r="C34" s="144" t="s">
        <v>264</v>
      </c>
      <c r="D34" s="145" t="s">
        <v>400</v>
      </c>
      <c r="E34" s="145" t="s">
        <v>401</v>
      </c>
      <c r="F34" s="145" t="s">
        <v>358</v>
      </c>
      <c r="G34" s="165">
        <v>16</v>
      </c>
      <c r="H34" s="130">
        <v>80000</v>
      </c>
      <c r="I34" s="130">
        <v>80000</v>
      </c>
      <c r="J34" s="130"/>
      <c r="K34" s="130"/>
      <c r="L34" s="130"/>
      <c r="M34" s="130"/>
      <c r="N34" s="130">
        <v>80000</v>
      </c>
      <c r="O34" s="130">
        <v>80000</v>
      </c>
      <c r="P34" s="130"/>
      <c r="Q34" s="130"/>
      <c r="R34" s="130"/>
      <c r="S34" s="130"/>
    </row>
    <row r="35" ht="21" customHeight="1" spans="1:19">
      <c r="A35" s="143" t="s">
        <v>195</v>
      </c>
      <c r="B35" s="144" t="s">
        <v>70</v>
      </c>
      <c r="C35" s="144" t="s">
        <v>264</v>
      </c>
      <c r="D35" s="145" t="s">
        <v>402</v>
      </c>
      <c r="E35" s="145" t="s">
        <v>403</v>
      </c>
      <c r="F35" s="145" t="s">
        <v>404</v>
      </c>
      <c r="G35" s="165">
        <v>1</v>
      </c>
      <c r="H35" s="130">
        <v>25000</v>
      </c>
      <c r="I35" s="130">
        <v>25000</v>
      </c>
      <c r="J35" s="130"/>
      <c r="K35" s="130"/>
      <c r="L35" s="130"/>
      <c r="M35" s="130"/>
      <c r="N35" s="130">
        <v>25000</v>
      </c>
      <c r="O35" s="130">
        <v>25000</v>
      </c>
      <c r="P35" s="130"/>
      <c r="Q35" s="130"/>
      <c r="R35" s="130"/>
      <c r="S35" s="130"/>
    </row>
    <row r="36" ht="21" customHeight="1" spans="1:19">
      <c r="A36" s="143" t="s">
        <v>195</v>
      </c>
      <c r="B36" s="144" t="s">
        <v>70</v>
      </c>
      <c r="C36" s="144" t="s">
        <v>264</v>
      </c>
      <c r="D36" s="145" t="s">
        <v>405</v>
      </c>
      <c r="E36" s="145" t="s">
        <v>406</v>
      </c>
      <c r="F36" s="145" t="s">
        <v>358</v>
      </c>
      <c r="G36" s="165">
        <v>1</v>
      </c>
      <c r="H36" s="130">
        <v>50000</v>
      </c>
      <c r="I36" s="130">
        <v>50000</v>
      </c>
      <c r="J36" s="130"/>
      <c r="K36" s="130"/>
      <c r="L36" s="130"/>
      <c r="M36" s="130"/>
      <c r="N36" s="130">
        <v>50000</v>
      </c>
      <c r="O36" s="130">
        <v>50000</v>
      </c>
      <c r="P36" s="130"/>
      <c r="Q36" s="130"/>
      <c r="R36" s="130"/>
      <c r="S36" s="130"/>
    </row>
    <row r="37" ht="21" customHeight="1" spans="1:19">
      <c r="A37" s="143" t="s">
        <v>195</v>
      </c>
      <c r="B37" s="144" t="s">
        <v>70</v>
      </c>
      <c r="C37" s="144" t="s">
        <v>264</v>
      </c>
      <c r="D37" s="145" t="s">
        <v>407</v>
      </c>
      <c r="E37" s="145" t="s">
        <v>406</v>
      </c>
      <c r="F37" s="145" t="s">
        <v>358</v>
      </c>
      <c r="G37" s="165">
        <v>1</v>
      </c>
      <c r="H37" s="130">
        <v>15000</v>
      </c>
      <c r="I37" s="130">
        <v>15000</v>
      </c>
      <c r="J37" s="130"/>
      <c r="K37" s="130"/>
      <c r="L37" s="130"/>
      <c r="M37" s="130"/>
      <c r="N37" s="130">
        <v>15000</v>
      </c>
      <c r="O37" s="130">
        <v>15000</v>
      </c>
      <c r="P37" s="130"/>
      <c r="Q37" s="130"/>
      <c r="R37" s="130"/>
      <c r="S37" s="130"/>
    </row>
    <row r="38" ht="21" customHeight="1" spans="1:19">
      <c r="A38" s="143" t="s">
        <v>195</v>
      </c>
      <c r="B38" s="144" t="s">
        <v>70</v>
      </c>
      <c r="C38" s="144" t="s">
        <v>264</v>
      </c>
      <c r="D38" s="145" t="s">
        <v>408</v>
      </c>
      <c r="E38" s="145" t="s">
        <v>409</v>
      </c>
      <c r="F38" s="145" t="s">
        <v>358</v>
      </c>
      <c r="G38" s="165">
        <v>1</v>
      </c>
      <c r="H38" s="130">
        <v>20000</v>
      </c>
      <c r="I38" s="130">
        <v>20000</v>
      </c>
      <c r="J38" s="130"/>
      <c r="K38" s="130"/>
      <c r="L38" s="130"/>
      <c r="M38" s="130"/>
      <c r="N38" s="130">
        <v>20000</v>
      </c>
      <c r="O38" s="130">
        <v>20000</v>
      </c>
      <c r="P38" s="130"/>
      <c r="Q38" s="130"/>
      <c r="R38" s="130"/>
      <c r="S38" s="130"/>
    </row>
    <row r="39" ht="21" customHeight="1" spans="1:19">
      <c r="A39" s="143" t="s">
        <v>195</v>
      </c>
      <c r="B39" s="144" t="s">
        <v>70</v>
      </c>
      <c r="C39" s="144" t="s">
        <v>264</v>
      </c>
      <c r="D39" s="145" t="s">
        <v>410</v>
      </c>
      <c r="E39" s="145" t="s">
        <v>409</v>
      </c>
      <c r="F39" s="145" t="s">
        <v>358</v>
      </c>
      <c r="G39" s="165">
        <v>1</v>
      </c>
      <c r="H39" s="130">
        <v>10000</v>
      </c>
      <c r="I39" s="130">
        <v>10000</v>
      </c>
      <c r="J39" s="130"/>
      <c r="K39" s="130"/>
      <c r="L39" s="130"/>
      <c r="M39" s="130"/>
      <c r="N39" s="130">
        <v>10000</v>
      </c>
      <c r="O39" s="130">
        <v>10000</v>
      </c>
      <c r="P39" s="130"/>
      <c r="Q39" s="130"/>
      <c r="R39" s="130"/>
      <c r="S39" s="130"/>
    </row>
    <row r="40" ht="21" customHeight="1" spans="1:19">
      <c r="A40" s="143" t="s">
        <v>195</v>
      </c>
      <c r="B40" s="144" t="s">
        <v>70</v>
      </c>
      <c r="C40" s="144" t="s">
        <v>264</v>
      </c>
      <c r="D40" s="145" t="s">
        <v>411</v>
      </c>
      <c r="E40" s="145" t="s">
        <v>412</v>
      </c>
      <c r="F40" s="145" t="s">
        <v>365</v>
      </c>
      <c r="G40" s="165">
        <v>1</v>
      </c>
      <c r="H40" s="130">
        <v>5000</v>
      </c>
      <c r="I40" s="130">
        <v>5000</v>
      </c>
      <c r="J40" s="130"/>
      <c r="K40" s="130"/>
      <c r="L40" s="130"/>
      <c r="M40" s="130"/>
      <c r="N40" s="130">
        <v>5000</v>
      </c>
      <c r="O40" s="130">
        <v>5000</v>
      </c>
      <c r="P40" s="130"/>
      <c r="Q40" s="130"/>
      <c r="R40" s="130"/>
      <c r="S40" s="130"/>
    </row>
    <row r="41" ht="21" customHeight="1" spans="1:19">
      <c r="A41" s="143" t="s">
        <v>195</v>
      </c>
      <c r="B41" s="144" t="s">
        <v>70</v>
      </c>
      <c r="C41" s="144" t="s">
        <v>264</v>
      </c>
      <c r="D41" s="145" t="s">
        <v>413</v>
      </c>
      <c r="E41" s="145" t="s">
        <v>412</v>
      </c>
      <c r="F41" s="145" t="s">
        <v>358</v>
      </c>
      <c r="G41" s="165">
        <v>1</v>
      </c>
      <c r="H41" s="130">
        <v>5000</v>
      </c>
      <c r="I41" s="130">
        <v>5000</v>
      </c>
      <c r="J41" s="130"/>
      <c r="K41" s="130"/>
      <c r="L41" s="130"/>
      <c r="M41" s="130"/>
      <c r="N41" s="130">
        <v>5000</v>
      </c>
      <c r="O41" s="130">
        <v>5000</v>
      </c>
      <c r="P41" s="130"/>
      <c r="Q41" s="130"/>
      <c r="R41" s="130"/>
      <c r="S41" s="130"/>
    </row>
    <row r="42" ht="21" customHeight="1" spans="1:19">
      <c r="A42" s="143" t="s">
        <v>195</v>
      </c>
      <c r="B42" s="144" t="s">
        <v>70</v>
      </c>
      <c r="C42" s="144" t="s">
        <v>264</v>
      </c>
      <c r="D42" s="145" t="s">
        <v>414</v>
      </c>
      <c r="E42" s="145" t="s">
        <v>412</v>
      </c>
      <c r="F42" s="145" t="s">
        <v>365</v>
      </c>
      <c r="G42" s="165">
        <v>1</v>
      </c>
      <c r="H42" s="130">
        <v>5000</v>
      </c>
      <c r="I42" s="130">
        <v>5000</v>
      </c>
      <c r="J42" s="130"/>
      <c r="K42" s="130"/>
      <c r="L42" s="130"/>
      <c r="M42" s="130"/>
      <c r="N42" s="130">
        <v>5000</v>
      </c>
      <c r="O42" s="130">
        <v>5000</v>
      </c>
      <c r="P42" s="130"/>
      <c r="Q42" s="130"/>
      <c r="R42" s="130"/>
      <c r="S42" s="130"/>
    </row>
    <row r="43" ht="21" customHeight="1" spans="1:19">
      <c r="A43" s="143" t="s">
        <v>195</v>
      </c>
      <c r="B43" s="144" t="s">
        <v>70</v>
      </c>
      <c r="C43" s="144" t="s">
        <v>264</v>
      </c>
      <c r="D43" s="145" t="s">
        <v>415</v>
      </c>
      <c r="E43" s="145" t="s">
        <v>412</v>
      </c>
      <c r="F43" s="145" t="s">
        <v>358</v>
      </c>
      <c r="G43" s="165">
        <v>1</v>
      </c>
      <c r="H43" s="130">
        <v>5000</v>
      </c>
      <c r="I43" s="130">
        <v>5000</v>
      </c>
      <c r="J43" s="130"/>
      <c r="K43" s="130"/>
      <c r="L43" s="130"/>
      <c r="M43" s="130"/>
      <c r="N43" s="130">
        <v>5000</v>
      </c>
      <c r="O43" s="130">
        <v>5000</v>
      </c>
      <c r="P43" s="130"/>
      <c r="Q43" s="130"/>
      <c r="R43" s="130"/>
      <c r="S43" s="130"/>
    </row>
    <row r="44" ht="21" customHeight="1" spans="1:19">
      <c r="A44" s="143" t="s">
        <v>195</v>
      </c>
      <c r="B44" s="144" t="s">
        <v>70</v>
      </c>
      <c r="C44" s="144" t="s">
        <v>264</v>
      </c>
      <c r="D44" s="145" t="s">
        <v>416</v>
      </c>
      <c r="E44" s="145" t="s">
        <v>412</v>
      </c>
      <c r="F44" s="145" t="s">
        <v>365</v>
      </c>
      <c r="G44" s="165">
        <v>1</v>
      </c>
      <c r="H44" s="130">
        <v>10000</v>
      </c>
      <c r="I44" s="130">
        <v>10000</v>
      </c>
      <c r="J44" s="130"/>
      <c r="K44" s="130"/>
      <c r="L44" s="130"/>
      <c r="M44" s="130"/>
      <c r="N44" s="130">
        <v>10000</v>
      </c>
      <c r="O44" s="130">
        <v>10000</v>
      </c>
      <c r="P44" s="130"/>
      <c r="Q44" s="130"/>
      <c r="R44" s="130"/>
      <c r="S44" s="130"/>
    </row>
    <row r="45" ht="21" customHeight="1" spans="1:19">
      <c r="A45" s="143" t="s">
        <v>195</v>
      </c>
      <c r="B45" s="144" t="s">
        <v>70</v>
      </c>
      <c r="C45" s="144" t="s">
        <v>264</v>
      </c>
      <c r="D45" s="145" t="s">
        <v>417</v>
      </c>
      <c r="E45" s="145" t="s">
        <v>412</v>
      </c>
      <c r="F45" s="145" t="s">
        <v>358</v>
      </c>
      <c r="G45" s="165">
        <v>1</v>
      </c>
      <c r="H45" s="130">
        <v>10000</v>
      </c>
      <c r="I45" s="130">
        <v>10000</v>
      </c>
      <c r="J45" s="130"/>
      <c r="K45" s="130"/>
      <c r="L45" s="130"/>
      <c r="M45" s="130"/>
      <c r="N45" s="130">
        <v>10000</v>
      </c>
      <c r="O45" s="130">
        <v>10000</v>
      </c>
      <c r="P45" s="130"/>
      <c r="Q45" s="130"/>
      <c r="R45" s="130"/>
      <c r="S45" s="130"/>
    </row>
    <row r="46" ht="21" customHeight="1" spans="1:19">
      <c r="A46" s="143" t="s">
        <v>195</v>
      </c>
      <c r="B46" s="144" t="s">
        <v>70</v>
      </c>
      <c r="C46" s="144" t="s">
        <v>264</v>
      </c>
      <c r="D46" s="145" t="s">
        <v>418</v>
      </c>
      <c r="E46" s="145" t="s">
        <v>412</v>
      </c>
      <c r="F46" s="145" t="s">
        <v>358</v>
      </c>
      <c r="G46" s="165">
        <v>1</v>
      </c>
      <c r="H46" s="130">
        <v>2000</v>
      </c>
      <c r="I46" s="130">
        <v>2000</v>
      </c>
      <c r="J46" s="130"/>
      <c r="K46" s="130"/>
      <c r="L46" s="130"/>
      <c r="M46" s="130"/>
      <c r="N46" s="130">
        <v>2000</v>
      </c>
      <c r="O46" s="130">
        <v>2000</v>
      </c>
      <c r="P46" s="130"/>
      <c r="Q46" s="130"/>
      <c r="R46" s="130"/>
      <c r="S46" s="130"/>
    </row>
    <row r="47" ht="21" customHeight="1" spans="1:19">
      <c r="A47" s="143" t="s">
        <v>195</v>
      </c>
      <c r="B47" s="144" t="s">
        <v>70</v>
      </c>
      <c r="C47" s="144" t="s">
        <v>264</v>
      </c>
      <c r="D47" s="145" t="s">
        <v>419</v>
      </c>
      <c r="E47" s="145" t="s">
        <v>420</v>
      </c>
      <c r="F47" s="145" t="s">
        <v>370</v>
      </c>
      <c r="G47" s="165">
        <v>3</v>
      </c>
      <c r="H47" s="130">
        <v>1200000</v>
      </c>
      <c r="I47" s="130">
        <v>1200000</v>
      </c>
      <c r="J47" s="130"/>
      <c r="K47" s="130"/>
      <c r="L47" s="130"/>
      <c r="M47" s="130"/>
      <c r="N47" s="130">
        <v>1200000</v>
      </c>
      <c r="O47" s="130">
        <v>1200000</v>
      </c>
      <c r="P47" s="130"/>
      <c r="Q47" s="130"/>
      <c r="R47" s="130"/>
      <c r="S47" s="130"/>
    </row>
    <row r="48" ht="21" customHeight="1" spans="1:19">
      <c r="A48" s="143" t="s">
        <v>195</v>
      </c>
      <c r="B48" s="144" t="s">
        <v>70</v>
      </c>
      <c r="C48" s="144" t="s">
        <v>264</v>
      </c>
      <c r="D48" s="145" t="s">
        <v>266</v>
      </c>
      <c r="E48" s="145" t="s">
        <v>421</v>
      </c>
      <c r="F48" s="145" t="s">
        <v>422</v>
      </c>
      <c r="G48" s="165">
        <v>1</v>
      </c>
      <c r="H48" s="130">
        <v>10000</v>
      </c>
      <c r="I48" s="130">
        <v>10000</v>
      </c>
      <c r="J48" s="130"/>
      <c r="K48" s="130"/>
      <c r="L48" s="130"/>
      <c r="M48" s="130"/>
      <c r="N48" s="130">
        <v>10000</v>
      </c>
      <c r="O48" s="130">
        <v>10000</v>
      </c>
      <c r="P48" s="130"/>
      <c r="Q48" s="130"/>
      <c r="R48" s="130"/>
      <c r="S48" s="130"/>
    </row>
    <row r="49" ht="21" customHeight="1" spans="1:19">
      <c r="A49" s="143" t="s">
        <v>195</v>
      </c>
      <c r="B49" s="144" t="s">
        <v>70</v>
      </c>
      <c r="C49" s="144" t="s">
        <v>264</v>
      </c>
      <c r="D49" s="145" t="s">
        <v>423</v>
      </c>
      <c r="E49" s="145" t="s">
        <v>424</v>
      </c>
      <c r="F49" s="145" t="s">
        <v>425</v>
      </c>
      <c r="G49" s="165">
        <v>150</v>
      </c>
      <c r="H49" s="130">
        <v>30000</v>
      </c>
      <c r="I49" s="130">
        <v>30000</v>
      </c>
      <c r="J49" s="130"/>
      <c r="K49" s="130"/>
      <c r="L49" s="130"/>
      <c r="M49" s="130"/>
      <c r="N49" s="130">
        <v>30000</v>
      </c>
      <c r="O49" s="130">
        <v>30000</v>
      </c>
      <c r="P49" s="130"/>
      <c r="Q49" s="130"/>
      <c r="R49" s="130"/>
      <c r="S49" s="130"/>
    </row>
    <row r="50" ht="21" customHeight="1" spans="1:19">
      <c r="A50" s="146" t="s">
        <v>167</v>
      </c>
      <c r="B50" s="147"/>
      <c r="C50" s="147"/>
      <c r="D50" s="148"/>
      <c r="E50" s="148"/>
      <c r="F50" s="148"/>
      <c r="G50" s="166"/>
      <c r="H50" s="130">
        <v>2648000</v>
      </c>
      <c r="I50" s="130">
        <v>2648000</v>
      </c>
      <c r="J50" s="130"/>
      <c r="K50" s="130"/>
      <c r="L50" s="130"/>
      <c r="M50" s="130"/>
      <c r="N50" s="130">
        <v>2648000</v>
      </c>
      <c r="O50" s="130">
        <v>2648000</v>
      </c>
      <c r="P50" s="130"/>
      <c r="Q50" s="130"/>
      <c r="R50" s="130"/>
      <c r="S50" s="130"/>
    </row>
    <row r="51" ht="21" customHeight="1" spans="1:19">
      <c r="A51" s="162" t="s">
        <v>426</v>
      </c>
      <c r="B51" s="56"/>
      <c r="C51" s="56"/>
      <c r="D51" s="162"/>
      <c r="E51" s="162"/>
      <c r="F51" s="162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</row>
  </sheetData>
  <mergeCells count="19">
    <mergeCell ref="A2:S2"/>
    <mergeCell ref="A3:H3"/>
    <mergeCell ref="I4:S4"/>
    <mergeCell ref="N5:S5"/>
    <mergeCell ref="A50:G50"/>
    <mergeCell ref="A51:S5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zoomScale="85" zoomScaleNormal="85" workbookViewId="0">
      <selection activeCell="D25" sqref="D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27"/>
      <c r="B1" s="134"/>
      <c r="C1" s="134"/>
      <c r="D1" s="134"/>
      <c r="E1" s="134"/>
      <c r="F1" s="134"/>
      <c r="G1" s="134"/>
      <c r="H1" s="127"/>
      <c r="I1" s="127"/>
      <c r="J1" s="127"/>
      <c r="K1" s="127"/>
      <c r="L1" s="127"/>
      <c r="M1" s="127"/>
      <c r="N1" s="149"/>
      <c r="O1" s="127"/>
      <c r="P1" s="127"/>
      <c r="Q1" s="134"/>
      <c r="R1" s="127"/>
      <c r="S1" s="157"/>
      <c r="T1" s="157" t="s">
        <v>427</v>
      </c>
    </row>
    <row r="2" ht="41.25" customHeight="1" spans="1:20">
      <c r="A2" s="123" t="str">
        <f>"2025"&amp;"年部门政府购买服务预算表"</f>
        <v>2025年部门政府购买服务预算表</v>
      </c>
      <c r="B2" s="117"/>
      <c r="C2" s="117"/>
      <c r="D2" s="117"/>
      <c r="E2" s="117"/>
      <c r="F2" s="117"/>
      <c r="G2" s="117"/>
      <c r="H2" s="135"/>
      <c r="I2" s="135"/>
      <c r="J2" s="135"/>
      <c r="K2" s="135"/>
      <c r="L2" s="135"/>
      <c r="M2" s="135"/>
      <c r="N2" s="150"/>
      <c r="O2" s="135"/>
      <c r="P2" s="135"/>
      <c r="Q2" s="117"/>
      <c r="R2" s="135"/>
      <c r="S2" s="150"/>
      <c r="T2" s="117"/>
    </row>
    <row r="3" ht="22.5" customHeight="1" spans="1:20">
      <c r="A3" s="124" t="str">
        <f>"单位名称："&amp;"昆明市东川区乌龙镇卫生院"</f>
        <v>单位名称：昆明市东川区乌龙镇卫生院</v>
      </c>
      <c r="B3" s="136"/>
      <c r="C3" s="136"/>
      <c r="D3" s="136"/>
      <c r="E3" s="136"/>
      <c r="F3" s="136"/>
      <c r="G3" s="136"/>
      <c r="H3" s="125"/>
      <c r="I3" s="125"/>
      <c r="J3" s="125"/>
      <c r="K3" s="125"/>
      <c r="L3" s="125"/>
      <c r="M3" s="125"/>
      <c r="N3" s="149"/>
      <c r="O3" s="127"/>
      <c r="P3" s="127"/>
      <c r="Q3" s="134"/>
      <c r="R3" s="127"/>
      <c r="S3" s="158"/>
      <c r="T3" s="157" t="s">
        <v>1</v>
      </c>
    </row>
    <row r="4" ht="24" customHeight="1" spans="1:20">
      <c r="A4" s="61" t="s">
        <v>176</v>
      </c>
      <c r="B4" s="137" t="s">
        <v>177</v>
      </c>
      <c r="C4" s="137" t="s">
        <v>346</v>
      </c>
      <c r="D4" s="137" t="s">
        <v>428</v>
      </c>
      <c r="E4" s="137" t="s">
        <v>429</v>
      </c>
      <c r="F4" s="137" t="s">
        <v>430</v>
      </c>
      <c r="G4" s="137" t="s">
        <v>431</v>
      </c>
      <c r="H4" s="138" t="s">
        <v>432</v>
      </c>
      <c r="I4" s="138" t="s">
        <v>433</v>
      </c>
      <c r="J4" s="151" t="s">
        <v>184</v>
      </c>
      <c r="K4" s="151"/>
      <c r="L4" s="151"/>
      <c r="M4" s="151"/>
      <c r="N4" s="152"/>
      <c r="O4" s="151"/>
      <c r="P4" s="151"/>
      <c r="Q4" s="159"/>
      <c r="R4" s="151"/>
      <c r="S4" s="152"/>
      <c r="T4" s="132"/>
    </row>
    <row r="5" ht="24" customHeight="1" spans="1:20">
      <c r="A5" s="66"/>
      <c r="B5" s="139"/>
      <c r="C5" s="139"/>
      <c r="D5" s="139"/>
      <c r="E5" s="139"/>
      <c r="F5" s="139"/>
      <c r="G5" s="139"/>
      <c r="H5" s="140"/>
      <c r="I5" s="140"/>
      <c r="J5" s="140" t="s">
        <v>55</v>
      </c>
      <c r="K5" s="140" t="s">
        <v>58</v>
      </c>
      <c r="L5" s="140" t="s">
        <v>352</v>
      </c>
      <c r="M5" s="140" t="s">
        <v>353</v>
      </c>
      <c r="N5" s="153" t="s">
        <v>354</v>
      </c>
      <c r="O5" s="154" t="s">
        <v>355</v>
      </c>
      <c r="P5" s="154"/>
      <c r="Q5" s="160"/>
      <c r="R5" s="154"/>
      <c r="S5" s="161"/>
      <c r="T5" s="141"/>
    </row>
    <row r="6" ht="54" customHeight="1" spans="1:20">
      <c r="A6" s="69"/>
      <c r="B6" s="141"/>
      <c r="C6" s="141"/>
      <c r="D6" s="141"/>
      <c r="E6" s="141"/>
      <c r="F6" s="141"/>
      <c r="G6" s="141"/>
      <c r="H6" s="142"/>
      <c r="I6" s="142"/>
      <c r="J6" s="142"/>
      <c r="K6" s="142" t="s">
        <v>57</v>
      </c>
      <c r="L6" s="142"/>
      <c r="M6" s="142"/>
      <c r="N6" s="155"/>
      <c r="O6" s="142" t="s">
        <v>57</v>
      </c>
      <c r="P6" s="142" t="s">
        <v>64</v>
      </c>
      <c r="Q6" s="141" t="s">
        <v>65</v>
      </c>
      <c r="R6" s="142" t="s">
        <v>66</v>
      </c>
      <c r="S6" s="155" t="s">
        <v>67</v>
      </c>
      <c r="T6" s="141" t="s">
        <v>68</v>
      </c>
    </row>
    <row r="7" ht="17.25" customHeight="1" spans="1:20">
      <c r="A7" s="70">
        <v>1</v>
      </c>
      <c r="B7" s="141">
        <v>2</v>
      </c>
      <c r="C7" s="70">
        <v>3</v>
      </c>
      <c r="D7" s="70">
        <v>4</v>
      </c>
      <c r="E7" s="141">
        <v>5</v>
      </c>
      <c r="F7" s="70">
        <v>6</v>
      </c>
      <c r="G7" s="70">
        <v>7</v>
      </c>
      <c r="H7" s="141">
        <v>8</v>
      </c>
      <c r="I7" s="70">
        <v>9</v>
      </c>
      <c r="J7" s="70">
        <v>10</v>
      </c>
      <c r="K7" s="141">
        <v>11</v>
      </c>
      <c r="L7" s="70">
        <v>12</v>
      </c>
      <c r="M7" s="70">
        <v>13</v>
      </c>
      <c r="N7" s="141">
        <v>14</v>
      </c>
      <c r="O7" s="70">
        <v>15</v>
      </c>
      <c r="P7" s="70">
        <v>16</v>
      </c>
      <c r="Q7" s="141">
        <v>17</v>
      </c>
      <c r="R7" s="70">
        <v>18</v>
      </c>
      <c r="S7" s="70">
        <v>19</v>
      </c>
      <c r="T7" s="70">
        <v>20</v>
      </c>
    </row>
    <row r="8" ht="21" customHeight="1" spans="1:20">
      <c r="A8" s="143"/>
      <c r="B8" s="144"/>
      <c r="C8" s="144"/>
      <c r="D8" s="144"/>
      <c r="E8" s="144"/>
      <c r="F8" s="144"/>
      <c r="G8" s="144"/>
      <c r="H8" s="145"/>
      <c r="I8" s="145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</row>
    <row r="9" ht="21" customHeight="1" spans="1:20">
      <c r="A9" s="146" t="s">
        <v>167</v>
      </c>
      <c r="B9" s="147"/>
      <c r="C9" s="147"/>
      <c r="D9" s="147"/>
      <c r="E9" s="147"/>
      <c r="F9" s="147"/>
      <c r="G9" s="147"/>
      <c r="H9" s="148"/>
      <c r="I9" s="156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</row>
    <row r="10" customHeight="1" spans="1:1">
      <c r="A10" t="s">
        <v>434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zoomScale="85" zoomScaleNormal="85" workbookViewId="0">
      <selection activeCell="K16" sqref="K16"/>
    </sheetView>
  </sheetViews>
  <sheetFormatPr defaultColWidth="9.14166666666667" defaultRowHeight="14.25" customHeight="1"/>
  <cols>
    <col min="1" max="1" width="37.7" customWidth="1"/>
    <col min="2" max="13" width="20" customWidth="1"/>
  </cols>
  <sheetData>
    <row r="1" ht="17.25" customHeight="1" spans="4:13">
      <c r="D1" s="122"/>
      <c r="M1" s="131" t="s">
        <v>435</v>
      </c>
    </row>
    <row r="2" ht="41.25" customHeight="1" spans="1:13">
      <c r="A2" s="123" t="str">
        <f>"2025"&amp;"年对下转移支付预算表"</f>
        <v>2025年对下转移支付预算表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7"/>
    </row>
    <row r="3" ht="18" customHeight="1" spans="1:13">
      <c r="A3" s="124" t="str">
        <f>"单位名称："&amp;"昆明市东川区乌龙镇卫生院"</f>
        <v>单位名称：昆明市东川区乌龙镇卫生院</v>
      </c>
      <c r="B3" s="125"/>
      <c r="C3" s="125"/>
      <c r="D3" s="126"/>
      <c r="E3" s="127"/>
      <c r="F3" s="127"/>
      <c r="G3" s="127"/>
      <c r="H3" s="127"/>
      <c r="I3" s="127"/>
      <c r="M3" s="59" t="s">
        <v>1</v>
      </c>
    </row>
    <row r="4" ht="19.5" customHeight="1" spans="1:13">
      <c r="A4" s="79" t="s">
        <v>436</v>
      </c>
      <c r="B4" s="62" t="s">
        <v>184</v>
      </c>
      <c r="C4" s="63"/>
      <c r="D4" s="63"/>
      <c r="E4" s="62" t="s">
        <v>437</v>
      </c>
      <c r="F4" s="63"/>
      <c r="G4" s="63"/>
      <c r="H4" s="63"/>
      <c r="I4" s="63"/>
      <c r="J4" s="63"/>
      <c r="K4" s="63"/>
      <c r="L4" s="63"/>
      <c r="M4" s="132"/>
    </row>
    <row r="5" ht="40.5" customHeight="1" spans="1:13">
      <c r="A5" s="70"/>
      <c r="B5" s="80" t="s">
        <v>55</v>
      </c>
      <c r="C5" s="61" t="s">
        <v>58</v>
      </c>
      <c r="D5" s="128" t="s">
        <v>352</v>
      </c>
      <c r="E5" s="100"/>
      <c r="F5" s="100"/>
      <c r="G5" s="100"/>
      <c r="H5" s="100"/>
      <c r="I5" s="100"/>
      <c r="J5" s="100"/>
      <c r="K5" s="100"/>
      <c r="L5" s="100"/>
      <c r="M5" s="133"/>
    </row>
    <row r="6" ht="19.5" customHeight="1" spans="1:13">
      <c r="A6" s="71">
        <v>1</v>
      </c>
      <c r="B6" s="71">
        <v>2</v>
      </c>
      <c r="C6" s="71">
        <v>3</v>
      </c>
      <c r="D6" s="129">
        <v>4</v>
      </c>
      <c r="E6" s="88">
        <v>5</v>
      </c>
      <c r="F6" s="71">
        <v>6</v>
      </c>
      <c r="G6" s="71">
        <v>7</v>
      </c>
      <c r="H6" s="129">
        <v>8</v>
      </c>
      <c r="I6" s="71">
        <v>9</v>
      </c>
      <c r="J6" s="71">
        <v>10</v>
      </c>
      <c r="K6" s="71">
        <v>11</v>
      </c>
      <c r="L6" s="71">
        <v>13</v>
      </c>
      <c r="M6" s="88">
        <v>24</v>
      </c>
    </row>
    <row r="7" ht="19.5" customHeight="1" spans="1:13">
      <c r="A7" s="8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ht="19.5" customHeight="1" spans="1:13">
      <c r="A8" s="12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customHeight="1" spans="1:1">
      <c r="A9" t="s">
        <v>438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F36" sqref="F3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54" t="s">
        <v>439</v>
      </c>
    </row>
    <row r="2" ht="41.25" customHeight="1" spans="1:10">
      <c r="A2" s="116" t="str">
        <f>"2025"&amp;"年对下转移支付绩效目标表"</f>
        <v>2025年对下转移支付绩效目标表</v>
      </c>
      <c r="B2" s="55"/>
      <c r="C2" s="55"/>
      <c r="D2" s="55"/>
      <c r="E2" s="55"/>
      <c r="F2" s="117"/>
      <c r="G2" s="55"/>
      <c r="H2" s="117"/>
      <c r="I2" s="117"/>
      <c r="J2" s="55"/>
    </row>
    <row r="3" ht="17.25" customHeight="1" spans="1:1">
      <c r="A3" s="56" t="str">
        <f>"单位名称："&amp;"昆明市东川区乌龙镇卫生院"</f>
        <v>单位名称：昆明市东川区乌龙镇卫生院</v>
      </c>
    </row>
    <row r="4" ht="44.25" customHeight="1" spans="1:10">
      <c r="A4" s="118" t="s">
        <v>436</v>
      </c>
      <c r="B4" s="118" t="s">
        <v>295</v>
      </c>
      <c r="C4" s="118" t="s">
        <v>296</v>
      </c>
      <c r="D4" s="118" t="s">
        <v>297</v>
      </c>
      <c r="E4" s="118" t="s">
        <v>298</v>
      </c>
      <c r="F4" s="119" t="s">
        <v>299</v>
      </c>
      <c r="G4" s="118" t="s">
        <v>300</v>
      </c>
      <c r="H4" s="119" t="s">
        <v>301</v>
      </c>
      <c r="I4" s="119" t="s">
        <v>302</v>
      </c>
      <c r="J4" s="118" t="s">
        <v>303</v>
      </c>
    </row>
    <row r="5" ht="14.25" customHeight="1" spans="1:10">
      <c r="A5" s="118">
        <v>1</v>
      </c>
      <c r="B5" s="118">
        <v>2</v>
      </c>
      <c r="C5" s="118">
        <v>3</v>
      </c>
      <c r="D5" s="118">
        <v>4</v>
      </c>
      <c r="E5" s="118">
        <v>5</v>
      </c>
      <c r="F5" s="119">
        <v>6</v>
      </c>
      <c r="G5" s="118">
        <v>7</v>
      </c>
      <c r="H5" s="119">
        <v>8</v>
      </c>
      <c r="I5" s="119">
        <v>9</v>
      </c>
      <c r="J5" s="118">
        <v>10</v>
      </c>
    </row>
    <row r="6" ht="42" customHeight="1" spans="1:10">
      <c r="A6" s="81"/>
      <c r="B6" s="120"/>
      <c r="C6" s="120"/>
      <c r="D6" s="120"/>
      <c r="E6" s="106"/>
      <c r="F6" s="121"/>
      <c r="G6" s="106"/>
      <c r="H6" s="121"/>
      <c r="I6" s="121"/>
      <c r="J6" s="106"/>
    </row>
    <row r="7" ht="42" customHeight="1" spans="1:10">
      <c r="A7" s="81"/>
      <c r="B7" s="72"/>
      <c r="C7" s="72"/>
      <c r="D7" s="72"/>
      <c r="E7" s="81"/>
      <c r="F7" s="72"/>
      <c r="G7" s="81"/>
      <c r="H7" s="72"/>
      <c r="I7" s="72"/>
      <c r="J7" s="81"/>
    </row>
    <row r="8" customHeight="1" spans="1:1">
      <c r="A8" t="s">
        <v>440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zoomScale="85" zoomScaleNormal="85" workbookViewId="0">
      <selection activeCell="E12" sqref="E12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90" t="s">
        <v>441</v>
      </c>
      <c r="B1" s="91"/>
      <c r="C1" s="91"/>
      <c r="D1" s="92"/>
      <c r="E1" s="92"/>
      <c r="F1" s="92"/>
      <c r="G1" s="91"/>
      <c r="H1" s="91"/>
      <c r="I1" s="92"/>
    </row>
    <row r="2" ht="41.25" customHeight="1" spans="1:9">
      <c r="A2" s="93" t="str">
        <f>"2025"&amp;"年新增资产配置表"</f>
        <v>2025年新增资产配置表</v>
      </c>
      <c r="B2" s="94"/>
      <c r="C2" s="94"/>
      <c r="D2" s="95"/>
      <c r="E2" s="95"/>
      <c r="F2" s="95"/>
      <c r="G2" s="94"/>
      <c r="H2" s="94"/>
      <c r="I2" s="95"/>
    </row>
    <row r="3" customHeight="1" spans="1:9">
      <c r="A3" s="96" t="str">
        <f>"单位名称："&amp;"昆明市东川区乌龙镇卫生院"</f>
        <v>单位名称：昆明市东川区乌龙镇卫生院</v>
      </c>
      <c r="B3" s="97"/>
      <c r="C3" s="97"/>
      <c r="D3" s="98"/>
      <c r="F3" s="95"/>
      <c r="G3" s="94"/>
      <c r="H3" s="94"/>
      <c r="I3" s="115" t="s">
        <v>1</v>
      </c>
    </row>
    <row r="4" ht="28.5" customHeight="1" spans="1:9">
      <c r="A4" s="99" t="s">
        <v>176</v>
      </c>
      <c r="B4" s="100" t="s">
        <v>177</v>
      </c>
      <c r="C4" s="101" t="s">
        <v>442</v>
      </c>
      <c r="D4" s="99" t="s">
        <v>443</v>
      </c>
      <c r="E4" s="99" t="s">
        <v>444</v>
      </c>
      <c r="F4" s="99" t="s">
        <v>445</v>
      </c>
      <c r="G4" s="100" t="s">
        <v>446</v>
      </c>
      <c r="H4" s="88"/>
      <c r="I4" s="99"/>
    </row>
    <row r="5" ht="21" customHeight="1" spans="1:9">
      <c r="A5" s="101"/>
      <c r="B5" s="102"/>
      <c r="C5" s="102"/>
      <c r="D5" s="103"/>
      <c r="E5" s="102"/>
      <c r="F5" s="102"/>
      <c r="G5" s="100" t="s">
        <v>350</v>
      </c>
      <c r="H5" s="100" t="s">
        <v>447</v>
      </c>
      <c r="I5" s="100" t="s">
        <v>448</v>
      </c>
    </row>
    <row r="6" ht="17.25" customHeight="1" spans="1:9">
      <c r="A6" s="104" t="s">
        <v>82</v>
      </c>
      <c r="B6" s="105" t="s">
        <v>83</v>
      </c>
      <c r="C6" s="104" t="s">
        <v>84</v>
      </c>
      <c r="D6" s="106" t="s">
        <v>85</v>
      </c>
      <c r="E6" s="104" t="s">
        <v>86</v>
      </c>
      <c r="F6" s="105" t="s">
        <v>87</v>
      </c>
      <c r="G6" s="107" t="s">
        <v>88</v>
      </c>
      <c r="H6" s="106" t="s">
        <v>89</v>
      </c>
      <c r="I6" s="106">
        <v>9</v>
      </c>
    </row>
    <row r="7" ht="19.5" customHeight="1" spans="1:9">
      <c r="A7" s="108"/>
      <c r="B7" s="83"/>
      <c r="C7" s="83"/>
      <c r="D7" s="81"/>
      <c r="E7" s="72"/>
      <c r="F7" s="107"/>
      <c r="G7" s="109"/>
      <c r="H7" s="110"/>
      <c r="I7" s="110"/>
    </row>
    <row r="8" ht="19.5" customHeight="1" spans="1:9">
      <c r="A8" s="111" t="s">
        <v>55</v>
      </c>
      <c r="B8" s="112"/>
      <c r="C8" s="112"/>
      <c r="D8" s="113"/>
      <c r="E8" s="114"/>
      <c r="F8" s="114"/>
      <c r="G8" s="109"/>
      <c r="H8" s="110"/>
      <c r="I8" s="110"/>
    </row>
    <row r="9" customHeight="1" spans="1:1">
      <c r="A9" t="s">
        <v>449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Right="0"/>
    <pageSetUpPr fitToPage="1"/>
  </sheetPr>
  <dimension ref="A1:K29"/>
  <sheetViews>
    <sheetView showZeros="0" workbookViewId="0">
      <selection activeCell="E25" sqref="E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53"/>
      <c r="E1" s="53"/>
      <c r="F1" s="53"/>
      <c r="G1" s="53"/>
      <c r="K1" s="49" t="s">
        <v>450</v>
      </c>
    </row>
    <row r="2" ht="41.25" customHeight="1" spans="1:11">
      <c r="A2" s="78" t="s">
        <v>451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ht="13.5" customHeight="1" spans="1:11">
      <c r="A3" s="56" t="str">
        <f>"单位名称："&amp;"昆明市东川区乌龙镇卫生院"</f>
        <v>单位名称：昆明市东川区乌龙镇卫生院</v>
      </c>
      <c r="B3" s="57"/>
      <c r="C3" s="57"/>
      <c r="D3" s="57"/>
      <c r="E3" s="57"/>
      <c r="F3" s="57"/>
      <c r="G3" s="57"/>
      <c r="H3" s="58"/>
      <c r="I3" s="58"/>
      <c r="J3" s="58"/>
      <c r="K3" s="59" t="s">
        <v>1</v>
      </c>
    </row>
    <row r="4" ht="21.75" customHeight="1" spans="1:11">
      <c r="A4" s="60" t="s">
        <v>256</v>
      </c>
      <c r="B4" s="60" t="s">
        <v>179</v>
      </c>
      <c r="C4" s="60" t="s">
        <v>257</v>
      </c>
      <c r="D4" s="61" t="s">
        <v>180</v>
      </c>
      <c r="E4" s="61" t="s">
        <v>181</v>
      </c>
      <c r="F4" s="61" t="s">
        <v>258</v>
      </c>
      <c r="G4" s="61" t="s">
        <v>259</v>
      </c>
      <c r="H4" s="79" t="s">
        <v>55</v>
      </c>
      <c r="I4" s="62" t="s">
        <v>452</v>
      </c>
      <c r="J4" s="63"/>
      <c r="K4" s="64"/>
    </row>
    <row r="5" ht="21.75" customHeight="1" spans="1:11">
      <c r="A5" s="65"/>
      <c r="B5" s="65"/>
      <c r="C5" s="65"/>
      <c r="D5" s="66"/>
      <c r="E5" s="66"/>
      <c r="F5" s="66"/>
      <c r="G5" s="66"/>
      <c r="H5" s="80"/>
      <c r="I5" s="61" t="s">
        <v>58</v>
      </c>
      <c r="J5" s="61" t="s">
        <v>59</v>
      </c>
      <c r="K5" s="61" t="s">
        <v>60</v>
      </c>
    </row>
    <row r="6" ht="40.5" customHeight="1" spans="1:11">
      <c r="A6" s="68"/>
      <c r="B6" s="68"/>
      <c r="C6" s="68"/>
      <c r="D6" s="69"/>
      <c r="E6" s="69"/>
      <c r="F6" s="69"/>
      <c r="G6" s="69"/>
      <c r="H6" s="70"/>
      <c r="I6" s="69" t="s">
        <v>57</v>
      </c>
      <c r="J6" s="69"/>
      <c r="K6" s="69"/>
    </row>
    <row r="7" ht="15" customHeight="1" spans="1:11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88">
        <v>10</v>
      </c>
      <c r="K7" s="88">
        <v>11</v>
      </c>
    </row>
    <row r="8" ht="18.75" customHeight="1" spans="1:11">
      <c r="A8" s="81"/>
      <c r="B8" s="72"/>
      <c r="C8" s="81"/>
      <c r="D8" s="81"/>
      <c r="E8" s="81"/>
      <c r="F8" s="81"/>
      <c r="G8" s="81"/>
      <c r="H8" s="82"/>
      <c r="I8" s="89"/>
      <c r="J8" s="89"/>
      <c r="K8" s="82"/>
    </row>
    <row r="9" ht="18.75" customHeight="1" spans="1:11">
      <c r="A9" s="83"/>
      <c r="B9" s="72"/>
      <c r="C9" s="72"/>
      <c r="D9" s="72"/>
      <c r="E9" s="72"/>
      <c r="F9" s="72"/>
      <c r="G9" s="72"/>
      <c r="H9" s="74"/>
      <c r="I9" s="74"/>
      <c r="J9" s="74"/>
      <c r="K9" s="82"/>
    </row>
    <row r="10" ht="18.75" customHeight="1" spans="1:11">
      <c r="A10" s="84" t="s">
        <v>167</v>
      </c>
      <c r="B10" s="85"/>
      <c r="C10" s="85"/>
      <c r="D10" s="85"/>
      <c r="E10" s="85"/>
      <c r="F10" s="85"/>
      <c r="G10" s="86"/>
      <c r="H10" s="74"/>
      <c r="I10" s="74"/>
      <c r="J10" s="74"/>
      <c r="K10" s="82"/>
    </row>
    <row r="11" customHeight="1" spans="1:1">
      <c r="A11" t="s">
        <v>453</v>
      </c>
    </row>
    <row r="29" customHeight="1" spans="7:7">
      <c r="G29" s="87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G8" sqref="G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53"/>
      <c r="G1" s="54" t="s">
        <v>454</v>
      </c>
    </row>
    <row r="2" ht="41.25" customHeight="1" spans="1:7">
      <c r="A2" s="55" t="str">
        <f>"2025"&amp;"年部门项目中期规划预算表"</f>
        <v>2025年部门项目中期规划预算表</v>
      </c>
      <c r="B2" s="55"/>
      <c r="C2" s="55"/>
      <c r="D2" s="55"/>
      <c r="E2" s="55"/>
      <c r="F2" s="55"/>
      <c r="G2" s="55"/>
    </row>
    <row r="3" ht="13.5" customHeight="1" spans="1:7">
      <c r="A3" s="56" t="str">
        <f>"单位名称："&amp;"昆明市东川区乌龙镇卫生院"</f>
        <v>单位名称：昆明市东川区乌龙镇卫生院</v>
      </c>
      <c r="B3" s="57"/>
      <c r="C3" s="57"/>
      <c r="D3" s="57"/>
      <c r="E3" s="58"/>
      <c r="F3" s="58"/>
      <c r="G3" s="59" t="s">
        <v>1</v>
      </c>
    </row>
    <row r="4" ht="21.75" customHeight="1" spans="1:7">
      <c r="A4" s="60" t="s">
        <v>257</v>
      </c>
      <c r="B4" s="60" t="s">
        <v>256</v>
      </c>
      <c r="C4" s="60" t="s">
        <v>179</v>
      </c>
      <c r="D4" s="61" t="s">
        <v>455</v>
      </c>
      <c r="E4" s="62" t="s">
        <v>58</v>
      </c>
      <c r="F4" s="63"/>
      <c r="G4" s="64"/>
    </row>
    <row r="5" ht="21.75" customHeight="1" spans="1:7">
      <c r="A5" s="65"/>
      <c r="B5" s="65"/>
      <c r="C5" s="65"/>
      <c r="D5" s="66"/>
      <c r="E5" s="67" t="str">
        <f>"2025"&amp;"年"</f>
        <v>2025年</v>
      </c>
      <c r="F5" s="61" t="str">
        <f>("2025"+1)&amp;"年"</f>
        <v>2026年</v>
      </c>
      <c r="G5" s="61" t="str">
        <f>("2025"+2)&amp;"年"</f>
        <v>2027年</v>
      </c>
    </row>
    <row r="6" ht="40.5" customHeight="1" spans="1:7">
      <c r="A6" s="68"/>
      <c r="B6" s="68"/>
      <c r="C6" s="68"/>
      <c r="D6" s="69"/>
      <c r="E6" s="70"/>
      <c r="F6" s="69" t="s">
        <v>57</v>
      </c>
      <c r="G6" s="69"/>
    </row>
    <row r="7" ht="15" customHeight="1" spans="1:7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</row>
    <row r="8" ht="17.25" customHeight="1" spans="1:7">
      <c r="A8" s="72"/>
      <c r="B8" s="73"/>
      <c r="C8" s="73"/>
      <c r="D8" s="72"/>
      <c r="E8" s="74"/>
      <c r="F8" s="74"/>
      <c r="G8" s="74"/>
    </row>
    <row r="9" ht="18.75" customHeight="1" spans="1:7">
      <c r="A9" s="72"/>
      <c r="B9" s="72"/>
      <c r="C9" s="72"/>
      <c r="D9" s="72"/>
      <c r="E9" s="74"/>
      <c r="F9" s="74"/>
      <c r="G9" s="74"/>
    </row>
    <row r="10" ht="18.75" customHeight="1" spans="1:7">
      <c r="A10" s="75" t="s">
        <v>55</v>
      </c>
      <c r="B10" s="76" t="s">
        <v>456</v>
      </c>
      <c r="C10" s="76"/>
      <c r="D10" s="77"/>
      <c r="E10" s="74"/>
      <c r="F10" s="74"/>
      <c r="G10" s="74"/>
    </row>
    <row r="11" customHeight="1" spans="1:1">
      <c r="A11" t="s">
        <v>457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L6" sqref="L6"/>
    </sheetView>
  </sheetViews>
  <sheetFormatPr defaultColWidth="9" defaultRowHeight="13.5"/>
  <cols>
    <col min="1" max="1" width="15.1333333333333" customWidth="1"/>
    <col min="2" max="2" width="25.9" customWidth="1"/>
    <col min="3" max="3" width="15.25" customWidth="1"/>
    <col min="4" max="4" width="14.3833333333333" customWidth="1"/>
    <col min="5" max="5" width="15.8666666666667" customWidth="1"/>
    <col min="6" max="6" width="9.13333333333333" customWidth="1"/>
    <col min="7" max="7" width="9" customWidth="1"/>
    <col min="8" max="8" width="15.5" customWidth="1"/>
    <col min="9" max="9" width="18.25" customWidth="1"/>
    <col min="10" max="10" width="23.9833333333333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9" t="s">
        <v>458</v>
      </c>
    </row>
    <row r="2" ht="25.5" spans="1:10">
      <c r="A2" s="2" t="s">
        <v>459</v>
      </c>
      <c r="B2" s="2"/>
      <c r="C2" s="2"/>
      <c r="D2" s="2"/>
      <c r="E2" s="2"/>
      <c r="F2" s="2"/>
      <c r="G2" s="2"/>
      <c r="H2" s="2"/>
      <c r="I2" s="2"/>
      <c r="J2" s="2"/>
    </row>
    <row r="3" ht="31.5" spans="1:10">
      <c r="A3" s="3" t="s">
        <v>460</v>
      </c>
      <c r="B3" s="3"/>
      <c r="C3" s="4"/>
      <c r="D3" s="5"/>
      <c r="E3" s="5"/>
      <c r="F3" s="5"/>
      <c r="G3" s="5"/>
      <c r="H3" s="5"/>
      <c r="I3" s="5"/>
      <c r="J3" s="252" t="s">
        <v>1</v>
      </c>
    </row>
    <row r="4" spans="1:10">
      <c r="A4" s="6" t="s">
        <v>461</v>
      </c>
      <c r="B4" s="7">
        <v>131015</v>
      </c>
      <c r="C4" s="8"/>
      <c r="D4" s="8"/>
      <c r="E4" s="9"/>
      <c r="F4" s="10" t="s">
        <v>462</v>
      </c>
      <c r="G4" s="9"/>
      <c r="H4" s="11" t="s">
        <v>70</v>
      </c>
      <c r="I4" s="8"/>
      <c r="J4" s="9"/>
    </row>
    <row r="5" spans="1:10">
      <c r="A5" s="12" t="s">
        <v>463</v>
      </c>
      <c r="B5" s="12"/>
      <c r="C5" s="12"/>
      <c r="D5" s="12"/>
      <c r="E5" s="12"/>
      <c r="F5" s="12"/>
      <c r="G5" s="12"/>
      <c r="H5" s="12"/>
      <c r="I5" s="12"/>
      <c r="J5" s="12" t="s">
        <v>464</v>
      </c>
    </row>
    <row r="6" ht="70" customHeight="1" spans="1:10">
      <c r="A6" s="12" t="s">
        <v>465</v>
      </c>
      <c r="B6" s="13" t="s">
        <v>466</v>
      </c>
      <c r="C6" s="14" t="s">
        <v>467</v>
      </c>
      <c r="D6" s="14"/>
      <c r="E6" s="14"/>
      <c r="F6" s="14"/>
      <c r="G6" s="14"/>
      <c r="H6" s="14"/>
      <c r="I6" s="14"/>
      <c r="J6" s="51" t="s">
        <v>468</v>
      </c>
    </row>
    <row r="7" ht="161" customHeight="1" spans="1:10">
      <c r="A7" s="12"/>
      <c r="B7" s="15" t="s">
        <v>469</v>
      </c>
      <c r="C7" s="14" t="s">
        <v>470</v>
      </c>
      <c r="D7" s="14"/>
      <c r="E7" s="14"/>
      <c r="F7" s="14"/>
      <c r="G7" s="14"/>
      <c r="H7" s="14"/>
      <c r="I7" s="14"/>
      <c r="J7" s="51" t="s">
        <v>471</v>
      </c>
    </row>
    <row r="8" ht="123" customHeight="1" spans="1:10">
      <c r="A8" s="13" t="s">
        <v>472</v>
      </c>
      <c r="B8" s="16" t="s">
        <v>473</v>
      </c>
      <c r="C8" s="17" t="s">
        <v>474</v>
      </c>
      <c r="D8" s="17"/>
      <c r="E8" s="17"/>
      <c r="F8" s="17"/>
      <c r="G8" s="17"/>
      <c r="H8" s="17"/>
      <c r="I8" s="17"/>
      <c r="J8" s="52" t="s">
        <v>475</v>
      </c>
    </row>
    <row r="9" spans="1:10">
      <c r="A9" s="18" t="s">
        <v>476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>
      <c r="A10" s="19" t="s">
        <v>477</v>
      </c>
      <c r="B10" s="20"/>
      <c r="C10" s="21" t="s">
        <v>478</v>
      </c>
      <c r="D10" s="22"/>
      <c r="E10" s="22"/>
      <c r="F10" s="22"/>
      <c r="G10" s="23"/>
      <c r="H10" s="12" t="s">
        <v>479</v>
      </c>
      <c r="I10" s="12"/>
      <c r="J10" s="12"/>
    </row>
    <row r="11" spans="1:10">
      <c r="A11" s="24"/>
      <c r="B11" s="25"/>
      <c r="C11" s="26"/>
      <c r="D11" s="27"/>
      <c r="E11" s="27"/>
      <c r="F11" s="27"/>
      <c r="G11" s="28"/>
      <c r="H11" s="13" t="s">
        <v>480</v>
      </c>
      <c r="I11" s="13" t="s">
        <v>481</v>
      </c>
      <c r="J11" s="13" t="s">
        <v>482</v>
      </c>
    </row>
    <row r="12" ht="63" customHeight="1" spans="1:10">
      <c r="A12" s="29" t="s">
        <v>483</v>
      </c>
      <c r="B12" s="30"/>
      <c r="C12" s="31" t="s">
        <v>484</v>
      </c>
      <c r="D12" s="32"/>
      <c r="E12" s="32"/>
      <c r="F12" s="32"/>
      <c r="G12" s="33"/>
      <c r="H12" s="34">
        <v>2200062</v>
      </c>
      <c r="I12" s="34">
        <v>2200062</v>
      </c>
      <c r="J12" s="34"/>
    </row>
    <row r="13" ht="63" customHeight="1" spans="1:10">
      <c r="A13" s="29" t="s">
        <v>483</v>
      </c>
      <c r="B13" s="30"/>
      <c r="C13" s="31" t="s">
        <v>484</v>
      </c>
      <c r="D13" s="32"/>
      <c r="E13" s="32"/>
      <c r="F13" s="32" t="s">
        <v>207</v>
      </c>
      <c r="G13" s="33"/>
      <c r="H13" s="34">
        <v>648238</v>
      </c>
      <c r="I13" s="34">
        <v>648238</v>
      </c>
      <c r="J13" s="34"/>
    </row>
    <row r="14" ht="63" customHeight="1" spans="1:10">
      <c r="A14" s="29" t="s">
        <v>483</v>
      </c>
      <c r="B14" s="30"/>
      <c r="C14" s="31" t="s">
        <v>484</v>
      </c>
      <c r="D14" s="32"/>
      <c r="E14" s="32"/>
      <c r="F14" s="32" t="s">
        <v>128</v>
      </c>
      <c r="G14" s="33"/>
      <c r="H14" s="34">
        <v>254562</v>
      </c>
      <c r="I14" s="34">
        <v>254562</v>
      </c>
      <c r="J14" s="34"/>
    </row>
    <row r="15" ht="63" customHeight="1" spans="1:10">
      <c r="A15" s="29" t="s">
        <v>483</v>
      </c>
      <c r="B15" s="30"/>
      <c r="C15" s="31" t="s">
        <v>484</v>
      </c>
      <c r="D15" s="32"/>
      <c r="E15" s="32"/>
      <c r="F15" s="32" t="s">
        <v>244</v>
      </c>
      <c r="G15" s="33"/>
      <c r="H15" s="34">
        <v>86400</v>
      </c>
      <c r="I15" s="34">
        <v>86400</v>
      </c>
      <c r="J15" s="34"/>
    </row>
    <row r="16" ht="63" customHeight="1" spans="1:10">
      <c r="A16" s="29" t="s">
        <v>483</v>
      </c>
      <c r="B16" s="30"/>
      <c r="C16" s="31" t="s">
        <v>484</v>
      </c>
      <c r="D16" s="32"/>
      <c r="E16" s="32"/>
      <c r="F16" s="32" t="s">
        <v>219</v>
      </c>
      <c r="G16" s="33"/>
      <c r="H16" s="34">
        <v>6600</v>
      </c>
      <c r="I16" s="34">
        <v>6600</v>
      </c>
      <c r="J16" s="34"/>
    </row>
    <row r="17" ht="63" customHeight="1" spans="1:10">
      <c r="A17" s="29" t="s">
        <v>483</v>
      </c>
      <c r="B17" s="30"/>
      <c r="C17" s="31" t="s">
        <v>484</v>
      </c>
      <c r="D17" s="32"/>
      <c r="E17" s="32"/>
      <c r="F17" s="32" t="s">
        <v>172</v>
      </c>
      <c r="G17" s="33"/>
      <c r="H17" s="34">
        <v>4400</v>
      </c>
      <c r="I17" s="34">
        <v>4400</v>
      </c>
      <c r="J17" s="34"/>
    </row>
    <row r="18" ht="63" customHeight="1" spans="1:10">
      <c r="A18" s="29" t="s">
        <v>483</v>
      </c>
      <c r="B18" s="30"/>
      <c r="C18" s="31" t="s">
        <v>484</v>
      </c>
      <c r="D18" s="32"/>
      <c r="E18" s="32"/>
      <c r="F18" s="32" t="s">
        <v>224</v>
      </c>
      <c r="G18" s="33"/>
      <c r="H18" s="34">
        <v>134060</v>
      </c>
      <c r="I18" s="34">
        <v>134060</v>
      </c>
      <c r="J18" s="34"/>
    </row>
    <row r="19" ht="63" customHeight="1" spans="1:10">
      <c r="A19" s="29" t="s">
        <v>483</v>
      </c>
      <c r="B19" s="30"/>
      <c r="C19" s="31" t="s">
        <v>484</v>
      </c>
      <c r="D19" s="32"/>
      <c r="E19" s="32"/>
      <c r="F19" s="32" t="s">
        <v>248</v>
      </c>
      <c r="G19" s="33"/>
      <c r="H19" s="34">
        <v>19224</v>
      </c>
      <c r="I19" s="34">
        <v>19224</v>
      </c>
      <c r="J19" s="34"/>
    </row>
    <row r="20" ht="63" customHeight="1" spans="1:10">
      <c r="A20" s="29" t="s">
        <v>483</v>
      </c>
      <c r="B20" s="30"/>
      <c r="C20" s="31" t="s">
        <v>484</v>
      </c>
      <c r="D20" s="32"/>
      <c r="E20" s="32"/>
      <c r="F20" s="32" t="s">
        <v>250</v>
      </c>
      <c r="G20" s="33"/>
      <c r="H20" s="34">
        <v>184800</v>
      </c>
      <c r="I20" s="34">
        <v>184800</v>
      </c>
      <c r="J20" s="34"/>
    </row>
    <row r="21" spans="1:10">
      <c r="A21" s="29" t="s">
        <v>262</v>
      </c>
      <c r="B21" s="30"/>
      <c r="C21" s="31" t="s">
        <v>264</v>
      </c>
      <c r="D21" s="32"/>
      <c r="E21" s="32"/>
      <c r="F21" s="32" t="s">
        <v>226</v>
      </c>
      <c r="G21" s="33"/>
      <c r="H21" s="34">
        <v>90000</v>
      </c>
      <c r="I21" s="34"/>
      <c r="J21" s="34">
        <v>90000</v>
      </c>
    </row>
    <row r="22" spans="1:10">
      <c r="A22" s="29" t="s">
        <v>262</v>
      </c>
      <c r="B22" s="30"/>
      <c r="C22" s="31" t="s">
        <v>264</v>
      </c>
      <c r="D22" s="32"/>
      <c r="E22" s="32"/>
      <c r="F22" s="32" t="s">
        <v>266</v>
      </c>
      <c r="G22" s="33"/>
      <c r="H22" s="34">
        <v>20000</v>
      </c>
      <c r="I22" s="34"/>
      <c r="J22" s="34">
        <v>20000</v>
      </c>
    </row>
    <row r="23" spans="1:10">
      <c r="A23" s="29" t="s">
        <v>262</v>
      </c>
      <c r="B23" s="30"/>
      <c r="C23" s="31" t="s">
        <v>264</v>
      </c>
      <c r="D23" s="32"/>
      <c r="E23" s="32"/>
      <c r="F23" s="32" t="s">
        <v>268</v>
      </c>
      <c r="G23" s="33"/>
      <c r="H23" s="34">
        <v>2000</v>
      </c>
      <c r="I23" s="34"/>
      <c r="J23" s="34">
        <v>2000</v>
      </c>
    </row>
    <row r="24" spans="1:10">
      <c r="A24" s="29" t="s">
        <v>262</v>
      </c>
      <c r="B24" s="30"/>
      <c r="C24" s="31" t="s">
        <v>264</v>
      </c>
      <c r="D24" s="32"/>
      <c r="E24" s="32"/>
      <c r="F24" s="32" t="s">
        <v>228</v>
      </c>
      <c r="G24" s="33"/>
      <c r="H24" s="34">
        <v>6000</v>
      </c>
      <c r="I24" s="34"/>
      <c r="J24" s="34">
        <v>6000</v>
      </c>
    </row>
    <row r="25" spans="1:10">
      <c r="A25" s="29" t="s">
        <v>262</v>
      </c>
      <c r="B25" s="30"/>
      <c r="C25" s="31" t="s">
        <v>264</v>
      </c>
      <c r="D25" s="32"/>
      <c r="E25" s="32"/>
      <c r="F25" s="32" t="s">
        <v>230</v>
      </c>
      <c r="G25" s="33"/>
      <c r="H25" s="34">
        <v>30000</v>
      </c>
      <c r="I25" s="34"/>
      <c r="J25" s="34">
        <v>30000</v>
      </c>
    </row>
    <row r="26" spans="1:10">
      <c r="A26" s="29" t="s">
        <v>262</v>
      </c>
      <c r="B26" s="30"/>
      <c r="C26" s="31" t="s">
        <v>264</v>
      </c>
      <c r="D26" s="32"/>
      <c r="E26" s="32"/>
      <c r="F26" s="32" t="s">
        <v>232</v>
      </c>
      <c r="G26" s="33"/>
      <c r="H26" s="34">
        <v>30000</v>
      </c>
      <c r="I26" s="34"/>
      <c r="J26" s="34">
        <v>30000</v>
      </c>
    </row>
    <row r="27" spans="1:10">
      <c r="A27" s="29" t="s">
        <v>262</v>
      </c>
      <c r="B27" s="30"/>
      <c r="C27" s="31" t="s">
        <v>264</v>
      </c>
      <c r="D27" s="32"/>
      <c r="E27" s="32"/>
      <c r="F27" s="32" t="s">
        <v>234</v>
      </c>
      <c r="G27" s="33"/>
      <c r="H27" s="34">
        <v>30000</v>
      </c>
      <c r="I27" s="34"/>
      <c r="J27" s="34">
        <v>30000</v>
      </c>
    </row>
    <row r="28" spans="1:10">
      <c r="A28" s="29" t="s">
        <v>262</v>
      </c>
      <c r="B28" s="30"/>
      <c r="C28" s="31" t="s">
        <v>264</v>
      </c>
      <c r="D28" s="32"/>
      <c r="E28" s="32"/>
      <c r="F28" s="32" t="s">
        <v>236</v>
      </c>
      <c r="G28" s="33"/>
      <c r="H28" s="34">
        <v>30000</v>
      </c>
      <c r="I28" s="34"/>
      <c r="J28" s="34">
        <v>30000</v>
      </c>
    </row>
    <row r="29" spans="1:10">
      <c r="A29" s="29" t="s">
        <v>262</v>
      </c>
      <c r="B29" s="30"/>
      <c r="C29" s="31" t="s">
        <v>264</v>
      </c>
      <c r="D29" s="32"/>
      <c r="E29" s="32"/>
      <c r="F29" s="32" t="s">
        <v>270</v>
      </c>
      <c r="G29" s="33"/>
      <c r="H29" s="34">
        <v>30000</v>
      </c>
      <c r="I29" s="34"/>
      <c r="J29" s="34">
        <v>30000</v>
      </c>
    </row>
    <row r="30" spans="1:10">
      <c r="A30" s="29" t="s">
        <v>262</v>
      </c>
      <c r="B30" s="30"/>
      <c r="C30" s="31" t="s">
        <v>264</v>
      </c>
      <c r="D30" s="32"/>
      <c r="E30" s="32"/>
      <c r="F30" s="32" t="s">
        <v>238</v>
      </c>
      <c r="G30" s="33"/>
      <c r="H30" s="34">
        <v>5000</v>
      </c>
      <c r="I30" s="34"/>
      <c r="J30" s="34">
        <v>5000</v>
      </c>
    </row>
    <row r="31" spans="1:10">
      <c r="A31" s="29" t="s">
        <v>262</v>
      </c>
      <c r="B31" s="30"/>
      <c r="C31" s="31" t="s">
        <v>264</v>
      </c>
      <c r="D31" s="32"/>
      <c r="E31" s="32"/>
      <c r="F31" s="32" t="s">
        <v>240</v>
      </c>
      <c r="G31" s="33"/>
      <c r="H31" s="34">
        <v>20000</v>
      </c>
      <c r="I31" s="34"/>
      <c r="J31" s="34">
        <v>20000</v>
      </c>
    </row>
    <row r="32" spans="1:10">
      <c r="A32" s="29" t="s">
        <v>262</v>
      </c>
      <c r="B32" s="30"/>
      <c r="C32" s="31" t="s">
        <v>264</v>
      </c>
      <c r="D32" s="32"/>
      <c r="E32" s="32"/>
      <c r="F32" s="32" t="s">
        <v>172</v>
      </c>
      <c r="G32" s="33"/>
      <c r="H32" s="34">
        <v>20000</v>
      </c>
      <c r="I32" s="34"/>
      <c r="J32" s="34">
        <v>20000</v>
      </c>
    </row>
    <row r="33" spans="1:10">
      <c r="A33" s="29" t="s">
        <v>262</v>
      </c>
      <c r="B33" s="30"/>
      <c r="C33" s="31" t="s">
        <v>264</v>
      </c>
      <c r="D33" s="32"/>
      <c r="E33" s="32"/>
      <c r="F33" s="32" t="s">
        <v>272</v>
      </c>
      <c r="G33" s="33"/>
      <c r="H33" s="34">
        <v>2700000</v>
      </c>
      <c r="I33" s="34"/>
      <c r="J33" s="34">
        <v>2700000</v>
      </c>
    </row>
    <row r="34" spans="1:10">
      <c r="A34" s="29" t="s">
        <v>262</v>
      </c>
      <c r="B34" s="30"/>
      <c r="C34" s="31" t="s">
        <v>264</v>
      </c>
      <c r="D34" s="32"/>
      <c r="E34" s="32"/>
      <c r="F34" s="32" t="s">
        <v>274</v>
      </c>
      <c r="G34" s="33"/>
      <c r="H34" s="34">
        <v>30000</v>
      </c>
      <c r="I34" s="34"/>
      <c r="J34" s="34">
        <v>30000</v>
      </c>
    </row>
    <row r="35" spans="1:10">
      <c r="A35" s="29" t="s">
        <v>262</v>
      </c>
      <c r="B35" s="30"/>
      <c r="C35" s="31" t="s">
        <v>264</v>
      </c>
      <c r="D35" s="32"/>
      <c r="E35" s="32"/>
      <c r="F35" s="32" t="s">
        <v>276</v>
      </c>
      <c r="G35" s="33"/>
      <c r="H35" s="34">
        <v>60000</v>
      </c>
      <c r="I35" s="34"/>
      <c r="J35" s="34">
        <v>60000</v>
      </c>
    </row>
    <row r="36" spans="1:10">
      <c r="A36" s="29" t="s">
        <v>262</v>
      </c>
      <c r="B36" s="30"/>
      <c r="C36" s="31" t="s">
        <v>264</v>
      </c>
      <c r="D36" s="32"/>
      <c r="E36" s="32"/>
      <c r="F36" s="32" t="s">
        <v>219</v>
      </c>
      <c r="G36" s="33"/>
      <c r="H36" s="34">
        <v>196800</v>
      </c>
      <c r="I36" s="34"/>
      <c r="J36" s="34">
        <v>196800</v>
      </c>
    </row>
    <row r="37" spans="1:10">
      <c r="A37" s="29" t="s">
        <v>262</v>
      </c>
      <c r="B37" s="30"/>
      <c r="C37" s="31" t="s">
        <v>264</v>
      </c>
      <c r="D37" s="32"/>
      <c r="E37" s="32"/>
      <c r="F37" s="32" t="s">
        <v>278</v>
      </c>
      <c r="G37" s="33"/>
      <c r="H37" s="34">
        <v>80000</v>
      </c>
      <c r="I37" s="34"/>
      <c r="J37" s="34">
        <v>80000</v>
      </c>
    </row>
    <row r="38" spans="1:10">
      <c r="A38" s="29" t="s">
        <v>262</v>
      </c>
      <c r="B38" s="30"/>
      <c r="C38" s="31" t="s">
        <v>264</v>
      </c>
      <c r="D38" s="32"/>
      <c r="E38" s="32"/>
      <c r="F38" s="32" t="s">
        <v>280</v>
      </c>
      <c r="G38" s="33"/>
      <c r="H38" s="34">
        <v>3000</v>
      </c>
      <c r="I38" s="34"/>
      <c r="J38" s="34">
        <v>3000</v>
      </c>
    </row>
    <row r="39" spans="1:10">
      <c r="A39" s="29" t="s">
        <v>262</v>
      </c>
      <c r="B39" s="30"/>
      <c r="C39" s="31" t="s">
        <v>264</v>
      </c>
      <c r="D39" s="32"/>
      <c r="E39" s="32"/>
      <c r="F39" s="32" t="s">
        <v>254</v>
      </c>
      <c r="G39" s="33"/>
      <c r="H39" s="34">
        <v>2100000</v>
      </c>
      <c r="I39" s="34"/>
      <c r="J39" s="34">
        <v>2100000</v>
      </c>
    </row>
    <row r="40" spans="1:10">
      <c r="A40" s="29" t="s">
        <v>262</v>
      </c>
      <c r="B40" s="30"/>
      <c r="C40" s="31" t="s">
        <v>264</v>
      </c>
      <c r="D40" s="32"/>
      <c r="E40" s="32"/>
      <c r="F40" s="32" t="s">
        <v>282</v>
      </c>
      <c r="G40" s="33"/>
      <c r="H40" s="34">
        <v>300000</v>
      </c>
      <c r="I40" s="34"/>
      <c r="J40" s="34">
        <v>300000</v>
      </c>
    </row>
    <row r="41" spans="1:10">
      <c r="A41" s="29" t="s">
        <v>262</v>
      </c>
      <c r="B41" s="30"/>
      <c r="C41" s="31" t="s">
        <v>264</v>
      </c>
      <c r="D41" s="32"/>
      <c r="E41" s="32"/>
      <c r="F41" s="32" t="s">
        <v>284</v>
      </c>
      <c r="G41" s="33"/>
      <c r="H41" s="34">
        <v>200000</v>
      </c>
      <c r="I41" s="34"/>
      <c r="J41" s="34">
        <v>200000</v>
      </c>
    </row>
    <row r="42" spans="1:10">
      <c r="A42" s="29" t="s">
        <v>262</v>
      </c>
      <c r="B42" s="30"/>
      <c r="C42" s="31" t="s">
        <v>264</v>
      </c>
      <c r="D42" s="32"/>
      <c r="E42" s="32"/>
      <c r="F42" s="32" t="s">
        <v>286</v>
      </c>
      <c r="G42" s="33"/>
      <c r="H42" s="34">
        <v>1000000</v>
      </c>
      <c r="I42" s="34"/>
      <c r="J42" s="34">
        <v>1000000</v>
      </c>
    </row>
    <row r="43" spans="1:10">
      <c r="A43" s="29" t="s">
        <v>262</v>
      </c>
      <c r="B43" s="30"/>
      <c r="C43" s="31" t="s">
        <v>264</v>
      </c>
      <c r="D43" s="32"/>
      <c r="E43" s="32"/>
      <c r="F43" s="32" t="s">
        <v>288</v>
      </c>
      <c r="G43" s="33"/>
      <c r="H43" s="34">
        <v>1200000</v>
      </c>
      <c r="I43" s="34"/>
      <c r="J43" s="34">
        <v>1200000</v>
      </c>
    </row>
    <row r="44" spans="1:10">
      <c r="A44" s="29" t="s">
        <v>262</v>
      </c>
      <c r="B44" s="30"/>
      <c r="C44" s="31" t="s">
        <v>264</v>
      </c>
      <c r="D44" s="32"/>
      <c r="E44" s="32"/>
      <c r="F44" s="32" t="s">
        <v>290</v>
      </c>
      <c r="G44" s="33"/>
      <c r="H44" s="34">
        <v>100000</v>
      </c>
      <c r="I44" s="34"/>
      <c r="J44" s="34">
        <v>100000</v>
      </c>
    </row>
    <row r="45" spans="1:10">
      <c r="A45" s="29" t="s">
        <v>262</v>
      </c>
      <c r="B45" s="30"/>
      <c r="C45" s="31" t="s">
        <v>264</v>
      </c>
      <c r="D45" s="32"/>
      <c r="E45" s="32"/>
      <c r="F45" s="32" t="s">
        <v>292</v>
      </c>
      <c r="G45" s="33"/>
      <c r="H45" s="34">
        <v>200000</v>
      </c>
      <c r="I45" s="34"/>
      <c r="J45" s="34">
        <v>200000</v>
      </c>
    </row>
    <row r="46" spans="1:10">
      <c r="A46" s="29" t="s">
        <v>262</v>
      </c>
      <c r="B46" s="30"/>
      <c r="C46" s="31" t="s">
        <v>264</v>
      </c>
      <c r="D46" s="32"/>
      <c r="E46" s="32"/>
      <c r="F46" s="32" t="s">
        <v>81</v>
      </c>
      <c r="G46" s="33"/>
      <c r="H46" s="34">
        <v>104000</v>
      </c>
      <c r="I46" s="34"/>
      <c r="J46" s="34">
        <v>104000</v>
      </c>
    </row>
    <row r="47" spans="1:10">
      <c r="A47" s="35" t="s">
        <v>485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0">
      <c r="A48" s="36" t="s">
        <v>486</v>
      </c>
      <c r="B48" s="36"/>
      <c r="C48" s="36"/>
      <c r="D48" s="36"/>
      <c r="E48" s="36"/>
      <c r="F48" s="36"/>
      <c r="G48" s="36"/>
      <c r="H48" s="37" t="s">
        <v>487</v>
      </c>
      <c r="I48" s="38" t="s">
        <v>303</v>
      </c>
      <c r="J48" s="37" t="s">
        <v>488</v>
      </c>
    </row>
    <row r="49" ht="14.25" spans="1:10">
      <c r="A49" s="38" t="s">
        <v>296</v>
      </c>
      <c r="B49" s="38" t="s">
        <v>489</v>
      </c>
      <c r="C49" s="37" t="s">
        <v>298</v>
      </c>
      <c r="D49" s="37" t="s">
        <v>299</v>
      </c>
      <c r="E49" s="37" t="s">
        <v>300</v>
      </c>
      <c r="F49" s="39" t="s">
        <v>301</v>
      </c>
      <c r="G49" s="39" t="s">
        <v>302</v>
      </c>
      <c r="H49" s="37"/>
      <c r="I49" s="38"/>
      <c r="J49" s="37"/>
    </row>
    <row r="50" ht="27" spans="1:10">
      <c r="A50" s="40" t="s">
        <v>305</v>
      </c>
      <c r="B50" s="40" t="s">
        <v>306</v>
      </c>
      <c r="C50" s="41" t="s">
        <v>490</v>
      </c>
      <c r="D50" s="42" t="s">
        <v>491</v>
      </c>
      <c r="E50" s="43" t="s">
        <v>492</v>
      </c>
      <c r="F50" s="43" t="s">
        <v>493</v>
      </c>
      <c r="G50" s="44" t="s">
        <v>311</v>
      </c>
      <c r="H50" s="45" t="s">
        <v>494</v>
      </c>
      <c r="I50" s="44" t="s">
        <v>495</v>
      </c>
      <c r="J50" s="44" t="s">
        <v>496</v>
      </c>
    </row>
    <row r="51" ht="40.5" spans="1:10">
      <c r="A51" s="40" t="s">
        <v>305</v>
      </c>
      <c r="B51" s="40" t="s">
        <v>306</v>
      </c>
      <c r="C51" s="41" t="s">
        <v>497</v>
      </c>
      <c r="D51" s="43" t="s">
        <v>491</v>
      </c>
      <c r="E51" s="43" t="s">
        <v>93</v>
      </c>
      <c r="F51" s="43" t="s">
        <v>329</v>
      </c>
      <c r="G51" s="44" t="s">
        <v>311</v>
      </c>
      <c r="H51" s="45" t="s">
        <v>494</v>
      </c>
      <c r="I51" s="44" t="s">
        <v>498</v>
      </c>
      <c r="J51" s="44" t="s">
        <v>499</v>
      </c>
    </row>
    <row r="52" ht="27" spans="1:10">
      <c r="A52" s="40" t="s">
        <v>305</v>
      </c>
      <c r="B52" s="40" t="s">
        <v>313</v>
      </c>
      <c r="C52" s="41" t="s">
        <v>500</v>
      </c>
      <c r="D52" s="43" t="s">
        <v>491</v>
      </c>
      <c r="E52" s="46">
        <v>100</v>
      </c>
      <c r="F52" s="43" t="s">
        <v>317</v>
      </c>
      <c r="G52" s="44" t="s">
        <v>311</v>
      </c>
      <c r="H52" s="45" t="s">
        <v>494</v>
      </c>
      <c r="I52" s="44" t="s">
        <v>501</v>
      </c>
      <c r="J52" s="44" t="s">
        <v>502</v>
      </c>
    </row>
    <row r="53" ht="27" spans="1:10">
      <c r="A53" s="40" t="s">
        <v>305</v>
      </c>
      <c r="B53" s="40" t="s">
        <v>313</v>
      </c>
      <c r="C53" s="41" t="s">
        <v>503</v>
      </c>
      <c r="D53" s="43" t="s">
        <v>308</v>
      </c>
      <c r="E53" s="46">
        <v>2</v>
      </c>
      <c r="F53" s="43" t="s">
        <v>317</v>
      </c>
      <c r="G53" s="44" t="s">
        <v>311</v>
      </c>
      <c r="H53" s="45" t="s">
        <v>494</v>
      </c>
      <c r="I53" s="44" t="s">
        <v>504</v>
      </c>
      <c r="J53" s="44" t="s">
        <v>505</v>
      </c>
    </row>
    <row r="54" ht="40.5" spans="1:10">
      <c r="A54" s="40" t="s">
        <v>305</v>
      </c>
      <c r="B54" s="40" t="s">
        <v>319</v>
      </c>
      <c r="C54" s="41" t="s">
        <v>506</v>
      </c>
      <c r="D54" s="43" t="s">
        <v>491</v>
      </c>
      <c r="E54" s="46">
        <v>100</v>
      </c>
      <c r="F54" s="43" t="s">
        <v>317</v>
      </c>
      <c r="G54" s="44" t="s">
        <v>311</v>
      </c>
      <c r="H54" s="45" t="s">
        <v>494</v>
      </c>
      <c r="I54" s="44" t="s">
        <v>507</v>
      </c>
      <c r="J54" s="44" t="s">
        <v>508</v>
      </c>
    </row>
    <row r="55" ht="40.5" spans="1:10">
      <c r="A55" s="40" t="s">
        <v>326</v>
      </c>
      <c r="B55" s="47" t="s">
        <v>509</v>
      </c>
      <c r="C55" s="41" t="s">
        <v>510</v>
      </c>
      <c r="D55" s="43" t="s">
        <v>315</v>
      </c>
      <c r="E55" s="48">
        <v>80</v>
      </c>
      <c r="F55" s="43" t="s">
        <v>317</v>
      </c>
      <c r="G55" s="44" t="s">
        <v>311</v>
      </c>
      <c r="H55" s="45" t="s">
        <v>494</v>
      </c>
      <c r="I55" s="44" t="s">
        <v>511</v>
      </c>
      <c r="J55" s="44" t="s">
        <v>512</v>
      </c>
    </row>
    <row r="56" ht="27" spans="1:10">
      <c r="A56" s="40" t="s">
        <v>326</v>
      </c>
      <c r="B56" s="47" t="s">
        <v>513</v>
      </c>
      <c r="C56" s="41" t="s">
        <v>514</v>
      </c>
      <c r="D56" s="43" t="s">
        <v>491</v>
      </c>
      <c r="E56" s="46">
        <v>100</v>
      </c>
      <c r="F56" s="43" t="s">
        <v>317</v>
      </c>
      <c r="G56" s="44" t="s">
        <v>311</v>
      </c>
      <c r="H56" s="45" t="s">
        <v>494</v>
      </c>
      <c r="I56" s="44" t="s">
        <v>515</v>
      </c>
      <c r="J56" s="44" t="s">
        <v>516</v>
      </c>
    </row>
    <row r="57" ht="40.5" spans="1:10">
      <c r="A57" s="40" t="s">
        <v>326</v>
      </c>
      <c r="B57" s="47" t="s">
        <v>517</v>
      </c>
      <c r="C57" s="41" t="s">
        <v>518</v>
      </c>
      <c r="D57" s="43" t="s">
        <v>491</v>
      </c>
      <c r="E57" s="41" t="s">
        <v>519</v>
      </c>
      <c r="F57" s="43" t="s">
        <v>519</v>
      </c>
      <c r="G57" s="44" t="s">
        <v>334</v>
      </c>
      <c r="H57" s="45" t="s">
        <v>494</v>
      </c>
      <c r="I57" s="44" t="s">
        <v>520</v>
      </c>
      <c r="J57" s="44" t="s">
        <v>521</v>
      </c>
    </row>
    <row r="58" ht="27" spans="1:10">
      <c r="A58" s="40" t="s">
        <v>336</v>
      </c>
      <c r="B58" s="47" t="s">
        <v>522</v>
      </c>
      <c r="C58" s="41" t="s">
        <v>523</v>
      </c>
      <c r="D58" s="43" t="s">
        <v>315</v>
      </c>
      <c r="E58" s="46">
        <v>96</v>
      </c>
      <c r="F58" s="43" t="s">
        <v>317</v>
      </c>
      <c r="G58" s="44" t="s">
        <v>311</v>
      </c>
      <c r="H58" s="45" t="s">
        <v>494</v>
      </c>
      <c r="I58" s="44" t="s">
        <v>524</v>
      </c>
      <c r="J58" s="44" t="s">
        <v>525</v>
      </c>
    </row>
    <row r="59" ht="40.5" spans="1:10">
      <c r="A59" s="40" t="s">
        <v>336</v>
      </c>
      <c r="B59" s="47" t="s">
        <v>336</v>
      </c>
      <c r="C59" s="41" t="s">
        <v>526</v>
      </c>
      <c r="D59" s="43" t="s">
        <v>315</v>
      </c>
      <c r="E59" s="46">
        <v>97</v>
      </c>
      <c r="F59" s="43" t="s">
        <v>317</v>
      </c>
      <c r="G59" s="44" t="s">
        <v>311</v>
      </c>
      <c r="H59" s="45" t="s">
        <v>494</v>
      </c>
      <c r="I59" s="44" t="s">
        <v>527</v>
      </c>
      <c r="J59" s="44" t="s">
        <v>528</v>
      </c>
    </row>
  </sheetData>
  <mergeCells count="89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G32"/>
    <mergeCell ref="A33:B33"/>
    <mergeCell ref="C33:G33"/>
    <mergeCell ref="A34:B34"/>
    <mergeCell ref="C34:G34"/>
    <mergeCell ref="A35:B35"/>
    <mergeCell ref="C35:G35"/>
    <mergeCell ref="A36:B36"/>
    <mergeCell ref="C36:G36"/>
    <mergeCell ref="A37:B37"/>
    <mergeCell ref="C37:G37"/>
    <mergeCell ref="A38:B38"/>
    <mergeCell ref="C38:G38"/>
    <mergeCell ref="A39:B39"/>
    <mergeCell ref="C39:G39"/>
    <mergeCell ref="A40:B40"/>
    <mergeCell ref="C40:G40"/>
    <mergeCell ref="A41:B41"/>
    <mergeCell ref="C41:G41"/>
    <mergeCell ref="A42:B42"/>
    <mergeCell ref="C42:G42"/>
    <mergeCell ref="A43:B43"/>
    <mergeCell ref="C43:G43"/>
    <mergeCell ref="A44:B44"/>
    <mergeCell ref="C44:G44"/>
    <mergeCell ref="A45:B45"/>
    <mergeCell ref="C45:G45"/>
    <mergeCell ref="A46:B46"/>
    <mergeCell ref="C46:G46"/>
    <mergeCell ref="A47:J47"/>
    <mergeCell ref="A48:G48"/>
    <mergeCell ref="A6:A7"/>
    <mergeCell ref="H48:H49"/>
    <mergeCell ref="I48:I49"/>
    <mergeCell ref="J48:J49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B39" sqref="B3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15" t="s">
        <v>52</v>
      </c>
    </row>
    <row r="2" ht="41.25" customHeight="1" spans="1:1">
      <c r="A2" s="93" t="str">
        <f>"2025"&amp;"年部门收入预算表"</f>
        <v>2025年部门收入预算表</v>
      </c>
    </row>
    <row r="3" ht="17.25" customHeight="1" spans="1:19">
      <c r="A3" s="96" t="str">
        <f>"单位名称："&amp;"昆明市东川区乌龙镇卫生院"</f>
        <v>单位名称：昆明市东川区乌龙镇卫生院</v>
      </c>
      <c r="S3" s="98" t="s">
        <v>1</v>
      </c>
    </row>
    <row r="4" ht="21.75" customHeight="1" spans="1:19">
      <c r="A4" s="235" t="s">
        <v>53</v>
      </c>
      <c r="B4" s="236" t="s">
        <v>54</v>
      </c>
      <c r="C4" s="236" t="s">
        <v>55</v>
      </c>
      <c r="D4" s="237" t="s">
        <v>56</v>
      </c>
      <c r="E4" s="237"/>
      <c r="F4" s="237"/>
      <c r="G4" s="237"/>
      <c r="H4" s="237"/>
      <c r="I4" s="182"/>
      <c r="J4" s="237"/>
      <c r="K4" s="237"/>
      <c r="L4" s="237"/>
      <c r="M4" s="237"/>
      <c r="N4" s="243"/>
      <c r="O4" s="237" t="s">
        <v>45</v>
      </c>
      <c r="P4" s="237"/>
      <c r="Q4" s="237"/>
      <c r="R4" s="237"/>
      <c r="S4" s="243"/>
    </row>
    <row r="5" ht="27" customHeight="1" spans="1:19">
      <c r="A5" s="238"/>
      <c r="B5" s="239"/>
      <c r="C5" s="239"/>
      <c r="D5" s="239" t="s">
        <v>57</v>
      </c>
      <c r="E5" s="239" t="s">
        <v>58</v>
      </c>
      <c r="F5" s="239" t="s">
        <v>59</v>
      </c>
      <c r="G5" s="239" t="s">
        <v>60</v>
      </c>
      <c r="H5" s="239" t="s">
        <v>61</v>
      </c>
      <c r="I5" s="244" t="s">
        <v>62</v>
      </c>
      <c r="J5" s="245"/>
      <c r="K5" s="245"/>
      <c r="L5" s="245"/>
      <c r="M5" s="245"/>
      <c r="N5" s="246"/>
      <c r="O5" s="239" t="s">
        <v>57</v>
      </c>
      <c r="P5" s="239" t="s">
        <v>58</v>
      </c>
      <c r="Q5" s="239" t="s">
        <v>59</v>
      </c>
      <c r="R5" s="239" t="s">
        <v>60</v>
      </c>
      <c r="S5" s="239" t="s">
        <v>63</v>
      </c>
    </row>
    <row r="6" ht="30" customHeight="1" spans="1:19">
      <c r="A6" s="240"/>
      <c r="B6" s="156"/>
      <c r="C6" s="166"/>
      <c r="D6" s="166"/>
      <c r="E6" s="166"/>
      <c r="F6" s="166"/>
      <c r="G6" s="166"/>
      <c r="H6" s="166"/>
      <c r="I6" s="121" t="s">
        <v>57</v>
      </c>
      <c r="J6" s="246" t="s">
        <v>64</v>
      </c>
      <c r="K6" s="246" t="s">
        <v>65</v>
      </c>
      <c r="L6" s="246" t="s">
        <v>66</v>
      </c>
      <c r="M6" s="246" t="s">
        <v>67</v>
      </c>
      <c r="N6" s="246" t="s">
        <v>68</v>
      </c>
      <c r="O6" s="247"/>
      <c r="P6" s="247"/>
      <c r="Q6" s="247"/>
      <c r="R6" s="247"/>
      <c r="S6" s="166"/>
    </row>
    <row r="7" ht="15" customHeight="1" spans="1:19">
      <c r="A7" s="241">
        <v>1</v>
      </c>
      <c r="B7" s="241">
        <v>2</v>
      </c>
      <c r="C7" s="241">
        <v>3</v>
      </c>
      <c r="D7" s="241">
        <v>4</v>
      </c>
      <c r="E7" s="241">
        <v>5</v>
      </c>
      <c r="F7" s="241">
        <v>6</v>
      </c>
      <c r="G7" s="241">
        <v>7</v>
      </c>
      <c r="H7" s="241">
        <v>8</v>
      </c>
      <c r="I7" s="121">
        <v>9</v>
      </c>
      <c r="J7" s="241">
        <v>10</v>
      </c>
      <c r="K7" s="241">
        <v>11</v>
      </c>
      <c r="L7" s="241">
        <v>12</v>
      </c>
      <c r="M7" s="241">
        <v>13</v>
      </c>
      <c r="N7" s="241">
        <v>14</v>
      </c>
      <c r="O7" s="241">
        <v>15</v>
      </c>
      <c r="P7" s="241">
        <v>16</v>
      </c>
      <c r="Q7" s="241">
        <v>17</v>
      </c>
      <c r="R7" s="241">
        <v>18</v>
      </c>
      <c r="S7" s="241">
        <v>19</v>
      </c>
    </row>
    <row r="8" ht="18" customHeight="1" spans="1:19">
      <c r="A8" s="72" t="s">
        <v>69</v>
      </c>
      <c r="B8" s="72" t="s">
        <v>70</v>
      </c>
      <c r="C8" s="130">
        <v>12125146</v>
      </c>
      <c r="D8" s="130">
        <v>12125146</v>
      </c>
      <c r="E8" s="130">
        <v>3538346</v>
      </c>
      <c r="F8" s="130"/>
      <c r="G8" s="130"/>
      <c r="H8" s="130"/>
      <c r="I8" s="130">
        <v>8586800</v>
      </c>
      <c r="J8" s="130">
        <v>8586800</v>
      </c>
      <c r="K8" s="130"/>
      <c r="L8" s="130"/>
      <c r="M8" s="130"/>
      <c r="N8" s="130"/>
      <c r="O8" s="130"/>
      <c r="P8" s="130"/>
      <c r="Q8" s="130"/>
      <c r="R8" s="130"/>
      <c r="S8" s="130"/>
    </row>
    <row r="9" ht="18" customHeight="1" spans="1:19">
      <c r="A9" s="101" t="s">
        <v>55</v>
      </c>
      <c r="B9" s="242"/>
      <c r="C9" s="130">
        <v>12125146</v>
      </c>
      <c r="D9" s="130">
        <v>12125146</v>
      </c>
      <c r="E9" s="130">
        <v>3538346</v>
      </c>
      <c r="F9" s="130"/>
      <c r="G9" s="130"/>
      <c r="H9" s="130"/>
      <c r="I9" s="130">
        <v>8586800</v>
      </c>
      <c r="J9" s="130">
        <v>8586800</v>
      </c>
      <c r="K9" s="130"/>
      <c r="L9" s="130"/>
      <c r="M9" s="130"/>
      <c r="N9" s="130"/>
      <c r="O9" s="130"/>
      <c r="P9" s="130"/>
      <c r="Q9" s="130"/>
      <c r="R9" s="130"/>
      <c r="S9" s="130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topLeftCell="A2" workbookViewId="0">
      <selection activeCell="D19" sqref="D1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98" t="s">
        <v>71</v>
      </c>
    </row>
    <row r="2" ht="41.25" customHeight="1" spans="1:1">
      <c r="A2" s="93" t="str">
        <f>"2025"&amp;"年部门支出预算表"</f>
        <v>2025年部门支出预算表</v>
      </c>
    </row>
    <row r="3" ht="17.25" customHeight="1" spans="1:15">
      <c r="A3" s="96" t="str">
        <f>"单位名称："&amp;"昆明市东川区乌龙镇卫生院"</f>
        <v>单位名称：昆明市东川区乌龙镇卫生院</v>
      </c>
      <c r="O3" s="98" t="s">
        <v>1</v>
      </c>
    </row>
    <row r="4" ht="27" customHeight="1" spans="1:15">
      <c r="A4" s="221" t="s">
        <v>72</v>
      </c>
      <c r="B4" s="221" t="s">
        <v>73</v>
      </c>
      <c r="C4" s="221" t="s">
        <v>55</v>
      </c>
      <c r="D4" s="222" t="s">
        <v>58</v>
      </c>
      <c r="E4" s="223"/>
      <c r="F4" s="224"/>
      <c r="G4" s="225" t="s">
        <v>59</v>
      </c>
      <c r="H4" s="225" t="s">
        <v>60</v>
      </c>
      <c r="I4" s="225" t="s">
        <v>74</v>
      </c>
      <c r="J4" s="222" t="s">
        <v>62</v>
      </c>
      <c r="K4" s="223"/>
      <c r="L4" s="223"/>
      <c r="M4" s="223"/>
      <c r="N4" s="232"/>
      <c r="O4" s="233"/>
    </row>
    <row r="5" ht="42" customHeight="1" spans="1:15">
      <c r="A5" s="226"/>
      <c r="B5" s="226"/>
      <c r="C5" s="227"/>
      <c r="D5" s="228" t="s">
        <v>57</v>
      </c>
      <c r="E5" s="228" t="s">
        <v>75</v>
      </c>
      <c r="F5" s="228" t="s">
        <v>76</v>
      </c>
      <c r="G5" s="227"/>
      <c r="H5" s="227"/>
      <c r="I5" s="234"/>
      <c r="J5" s="228" t="s">
        <v>57</v>
      </c>
      <c r="K5" s="215" t="s">
        <v>77</v>
      </c>
      <c r="L5" s="215" t="s">
        <v>78</v>
      </c>
      <c r="M5" s="215" t="s">
        <v>79</v>
      </c>
      <c r="N5" s="215" t="s">
        <v>80</v>
      </c>
      <c r="O5" s="215" t="s">
        <v>81</v>
      </c>
    </row>
    <row r="6" ht="18" customHeight="1" spans="1:15">
      <c r="A6" s="104" t="s">
        <v>82</v>
      </c>
      <c r="B6" s="104" t="s">
        <v>83</v>
      </c>
      <c r="C6" s="104" t="s">
        <v>84</v>
      </c>
      <c r="D6" s="107" t="s">
        <v>85</v>
      </c>
      <c r="E6" s="107" t="s">
        <v>86</v>
      </c>
      <c r="F6" s="107" t="s">
        <v>87</v>
      </c>
      <c r="G6" s="107" t="s">
        <v>88</v>
      </c>
      <c r="H6" s="107" t="s">
        <v>89</v>
      </c>
      <c r="I6" s="107" t="s">
        <v>90</v>
      </c>
      <c r="J6" s="107" t="s">
        <v>91</v>
      </c>
      <c r="K6" s="107" t="s">
        <v>92</v>
      </c>
      <c r="L6" s="107" t="s">
        <v>93</v>
      </c>
      <c r="M6" s="107" t="s">
        <v>94</v>
      </c>
      <c r="N6" s="104" t="s">
        <v>95</v>
      </c>
      <c r="O6" s="107" t="s">
        <v>96</v>
      </c>
    </row>
    <row r="7" ht="21" customHeight="1" spans="1:15">
      <c r="A7" s="108" t="s">
        <v>97</v>
      </c>
      <c r="B7" s="108" t="s">
        <v>98</v>
      </c>
      <c r="C7" s="130">
        <v>448772</v>
      </c>
      <c r="D7" s="130">
        <v>448772</v>
      </c>
      <c r="E7" s="130">
        <v>448772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</row>
    <row r="8" ht="21" customHeight="1" spans="1:15">
      <c r="A8" s="229" t="s">
        <v>99</v>
      </c>
      <c r="B8" s="229" t="s">
        <v>100</v>
      </c>
      <c r="C8" s="130">
        <v>429548</v>
      </c>
      <c r="D8" s="130">
        <v>429548</v>
      </c>
      <c r="E8" s="130">
        <v>429548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ht="21" customHeight="1" spans="1:15">
      <c r="A9" s="230" t="s">
        <v>101</v>
      </c>
      <c r="B9" s="230" t="s">
        <v>102</v>
      </c>
      <c r="C9" s="130">
        <v>90000</v>
      </c>
      <c r="D9" s="130">
        <v>90000</v>
      </c>
      <c r="E9" s="130">
        <v>90000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ht="21" customHeight="1" spans="1:15">
      <c r="A10" s="230" t="s">
        <v>103</v>
      </c>
      <c r="B10" s="230" t="s">
        <v>104</v>
      </c>
      <c r="C10" s="130">
        <v>339548</v>
      </c>
      <c r="D10" s="130">
        <v>339548</v>
      </c>
      <c r="E10" s="130">
        <v>339548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ht="21" customHeight="1" spans="1:15">
      <c r="A11" s="229" t="s">
        <v>105</v>
      </c>
      <c r="B11" s="229" t="s">
        <v>106</v>
      </c>
      <c r="C11" s="130">
        <v>19224</v>
      </c>
      <c r="D11" s="130">
        <v>19224</v>
      </c>
      <c r="E11" s="130">
        <v>19224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</row>
    <row r="12" ht="21" customHeight="1" spans="1:15">
      <c r="A12" s="230" t="s">
        <v>107</v>
      </c>
      <c r="B12" s="230" t="s">
        <v>108</v>
      </c>
      <c r="C12" s="130">
        <v>19224</v>
      </c>
      <c r="D12" s="130">
        <v>19224</v>
      </c>
      <c r="E12" s="130">
        <v>19224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ht="21" customHeight="1" spans="1:15">
      <c r="A13" s="108" t="s">
        <v>109</v>
      </c>
      <c r="B13" s="108" t="s">
        <v>110</v>
      </c>
      <c r="C13" s="130">
        <v>11421812</v>
      </c>
      <c r="D13" s="130">
        <v>2835012</v>
      </c>
      <c r="E13" s="130">
        <v>2835012</v>
      </c>
      <c r="F13" s="130"/>
      <c r="G13" s="130"/>
      <c r="H13" s="130"/>
      <c r="I13" s="130"/>
      <c r="J13" s="130">
        <v>8586800</v>
      </c>
      <c r="K13" s="130">
        <v>8586800</v>
      </c>
      <c r="L13" s="130"/>
      <c r="M13" s="130"/>
      <c r="N13" s="130"/>
      <c r="O13" s="130"/>
    </row>
    <row r="14" ht="21" customHeight="1" spans="1:15">
      <c r="A14" s="229" t="s">
        <v>111</v>
      </c>
      <c r="B14" s="229" t="s">
        <v>112</v>
      </c>
      <c r="C14" s="130">
        <v>11126696</v>
      </c>
      <c r="D14" s="130">
        <v>2539896</v>
      </c>
      <c r="E14" s="130">
        <v>2539896</v>
      </c>
      <c r="F14" s="130"/>
      <c r="G14" s="130"/>
      <c r="H14" s="130"/>
      <c r="I14" s="130"/>
      <c r="J14" s="130">
        <v>8586800</v>
      </c>
      <c r="K14" s="130">
        <v>8586800</v>
      </c>
      <c r="L14" s="130"/>
      <c r="M14" s="130"/>
      <c r="N14" s="130"/>
      <c r="O14" s="130"/>
    </row>
    <row r="15" ht="21" customHeight="1" spans="1:15">
      <c r="A15" s="230" t="s">
        <v>113</v>
      </c>
      <c r="B15" s="230" t="s">
        <v>114</v>
      </c>
      <c r="C15" s="130">
        <v>11126696</v>
      </c>
      <c r="D15" s="130">
        <v>2539896</v>
      </c>
      <c r="E15" s="130">
        <v>2539896</v>
      </c>
      <c r="F15" s="130"/>
      <c r="G15" s="130"/>
      <c r="H15" s="130"/>
      <c r="I15" s="130"/>
      <c r="J15" s="130">
        <v>8586800</v>
      </c>
      <c r="K15" s="130">
        <v>8586800</v>
      </c>
      <c r="L15" s="130"/>
      <c r="M15" s="130"/>
      <c r="N15" s="130"/>
      <c r="O15" s="130"/>
    </row>
    <row r="16" ht="21" customHeight="1" spans="1:15">
      <c r="A16" s="229" t="s">
        <v>115</v>
      </c>
      <c r="B16" s="229" t="s">
        <v>116</v>
      </c>
      <c r="C16" s="130">
        <v>295116</v>
      </c>
      <c r="D16" s="130">
        <v>295116</v>
      </c>
      <c r="E16" s="130">
        <v>295116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ht="21" customHeight="1" spans="1:15">
      <c r="A17" s="230" t="s">
        <v>117</v>
      </c>
      <c r="B17" s="230" t="s">
        <v>118</v>
      </c>
      <c r="C17" s="130">
        <v>167530</v>
      </c>
      <c r="D17" s="130">
        <v>167530</v>
      </c>
      <c r="E17" s="130">
        <v>167530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ht="21" customHeight="1" spans="1:15">
      <c r="A18" s="230" t="s">
        <v>119</v>
      </c>
      <c r="B18" s="230" t="s">
        <v>120</v>
      </c>
      <c r="C18" s="130">
        <v>119820</v>
      </c>
      <c r="D18" s="130">
        <v>119820</v>
      </c>
      <c r="E18" s="130">
        <v>119820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ht="21" customHeight="1" spans="1:15">
      <c r="A19" s="230" t="s">
        <v>121</v>
      </c>
      <c r="B19" s="230" t="s">
        <v>122</v>
      </c>
      <c r="C19" s="130">
        <v>7766</v>
      </c>
      <c r="D19" s="130">
        <v>7766</v>
      </c>
      <c r="E19" s="130">
        <v>7766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ht="21" customHeight="1" spans="1:15">
      <c r="A20" s="108" t="s">
        <v>123</v>
      </c>
      <c r="B20" s="108" t="s">
        <v>124</v>
      </c>
      <c r="C20" s="130">
        <v>254562</v>
      </c>
      <c r="D20" s="130">
        <v>254562</v>
      </c>
      <c r="E20" s="130">
        <v>254562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ht="21" customHeight="1" spans="1:15">
      <c r="A21" s="229" t="s">
        <v>125</v>
      </c>
      <c r="B21" s="229" t="s">
        <v>126</v>
      </c>
      <c r="C21" s="130">
        <v>254562</v>
      </c>
      <c r="D21" s="130">
        <v>254562</v>
      </c>
      <c r="E21" s="130">
        <v>254562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ht="21" customHeight="1" spans="1:15">
      <c r="A22" s="230" t="s">
        <v>127</v>
      </c>
      <c r="B22" s="230" t="s">
        <v>128</v>
      </c>
      <c r="C22" s="130">
        <v>254562</v>
      </c>
      <c r="D22" s="130">
        <v>254562</v>
      </c>
      <c r="E22" s="130">
        <v>254562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</row>
    <row r="23" ht="21" customHeight="1" spans="1:15">
      <c r="A23" s="231" t="s">
        <v>55</v>
      </c>
      <c r="B23" s="86"/>
      <c r="C23" s="130">
        <v>12125146</v>
      </c>
      <c r="D23" s="130">
        <v>3538346</v>
      </c>
      <c r="E23" s="130">
        <v>3538346</v>
      </c>
      <c r="F23" s="130"/>
      <c r="G23" s="130"/>
      <c r="H23" s="130"/>
      <c r="I23" s="130"/>
      <c r="J23" s="130">
        <v>8586800</v>
      </c>
      <c r="K23" s="130">
        <v>8586800</v>
      </c>
      <c r="L23" s="130"/>
      <c r="M23" s="130"/>
      <c r="N23" s="130"/>
      <c r="O23" s="130"/>
    </row>
  </sheetData>
  <mergeCells count="12">
    <mergeCell ref="A1:O1"/>
    <mergeCell ref="A2:O2"/>
    <mergeCell ref="A3:B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4" workbookViewId="0">
      <selection activeCell="H12" sqref="H12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94"/>
      <c r="B1" s="98"/>
      <c r="C1" s="98"/>
      <c r="D1" s="98" t="s">
        <v>129</v>
      </c>
    </row>
    <row r="2" ht="41.25" customHeight="1" spans="1:1">
      <c r="A2" s="93" t="str">
        <f>"2025"&amp;"年部门财政拨款收支预算总表"</f>
        <v>2025年部门财政拨款收支预算总表</v>
      </c>
    </row>
    <row r="3" ht="17.25" customHeight="1" spans="1:4">
      <c r="A3" s="96" t="str">
        <f>"单位名称："&amp;"昆明市东川区乌龙镇卫生院"</f>
        <v>单位名称：昆明市东川区乌龙镇卫生院</v>
      </c>
      <c r="B3" s="214"/>
      <c r="D3" s="98" t="s">
        <v>1</v>
      </c>
    </row>
    <row r="4" ht="17.25" customHeight="1" spans="1:4">
      <c r="A4" s="215" t="s">
        <v>2</v>
      </c>
      <c r="B4" s="216"/>
      <c r="C4" s="215" t="s">
        <v>3</v>
      </c>
      <c r="D4" s="216"/>
    </row>
    <row r="5" ht="18.75" customHeight="1" spans="1:4">
      <c r="A5" s="215" t="s">
        <v>4</v>
      </c>
      <c r="B5" s="215" t="s">
        <v>5</v>
      </c>
      <c r="C5" s="215" t="s">
        <v>6</v>
      </c>
      <c r="D5" s="215" t="s">
        <v>5</v>
      </c>
    </row>
    <row r="6" ht="16.5" customHeight="1" spans="1:4">
      <c r="A6" s="217" t="s">
        <v>130</v>
      </c>
      <c r="B6" s="130">
        <v>3538346</v>
      </c>
      <c r="C6" s="217" t="s">
        <v>131</v>
      </c>
      <c r="D6" s="130">
        <v>3538346</v>
      </c>
    </row>
    <row r="7" ht="16.5" customHeight="1" spans="1:4">
      <c r="A7" s="217" t="s">
        <v>132</v>
      </c>
      <c r="B7" s="130">
        <v>3538346</v>
      </c>
      <c r="C7" s="217" t="s">
        <v>133</v>
      </c>
      <c r="D7" s="130"/>
    </row>
    <row r="8" ht="16.5" customHeight="1" spans="1:4">
      <c r="A8" s="217" t="s">
        <v>134</v>
      </c>
      <c r="B8" s="130"/>
      <c r="C8" s="217" t="s">
        <v>135</v>
      </c>
      <c r="D8" s="130"/>
    </row>
    <row r="9" ht="16.5" customHeight="1" spans="1:4">
      <c r="A9" s="217" t="s">
        <v>136</v>
      </c>
      <c r="B9" s="130"/>
      <c r="C9" s="217" t="s">
        <v>137</v>
      </c>
      <c r="D9" s="130"/>
    </row>
    <row r="10" ht="16.5" customHeight="1" spans="1:4">
      <c r="A10" s="217" t="s">
        <v>138</v>
      </c>
      <c r="B10" s="130"/>
      <c r="C10" s="217" t="s">
        <v>139</v>
      </c>
      <c r="D10" s="130"/>
    </row>
    <row r="11" ht="16.5" customHeight="1" spans="1:4">
      <c r="A11" s="217" t="s">
        <v>132</v>
      </c>
      <c r="B11" s="130"/>
      <c r="C11" s="217" t="s">
        <v>140</v>
      </c>
      <c r="D11" s="130"/>
    </row>
    <row r="12" ht="16.5" customHeight="1" spans="1:4">
      <c r="A12" s="196" t="s">
        <v>134</v>
      </c>
      <c r="B12" s="130"/>
      <c r="C12" s="120" t="s">
        <v>141</v>
      </c>
      <c r="D12" s="130"/>
    </row>
    <row r="13" ht="16.5" customHeight="1" spans="1:4">
      <c r="A13" s="196" t="s">
        <v>136</v>
      </c>
      <c r="B13" s="130"/>
      <c r="C13" s="120" t="s">
        <v>142</v>
      </c>
      <c r="D13" s="130"/>
    </row>
    <row r="14" ht="16.5" customHeight="1" spans="1:4">
      <c r="A14" s="218"/>
      <c r="B14" s="130"/>
      <c r="C14" s="120" t="s">
        <v>143</v>
      </c>
      <c r="D14" s="130">
        <v>448772</v>
      </c>
    </row>
    <row r="15" ht="16.5" customHeight="1" spans="1:4">
      <c r="A15" s="218"/>
      <c r="B15" s="130"/>
      <c r="C15" s="120" t="s">
        <v>144</v>
      </c>
      <c r="D15" s="130">
        <v>2835012</v>
      </c>
    </row>
    <row r="16" ht="16.5" customHeight="1" spans="1:4">
      <c r="A16" s="218"/>
      <c r="B16" s="130"/>
      <c r="C16" s="120" t="s">
        <v>145</v>
      </c>
      <c r="D16" s="130"/>
    </row>
    <row r="17" ht="16.5" customHeight="1" spans="1:4">
      <c r="A17" s="218"/>
      <c r="B17" s="130"/>
      <c r="C17" s="120" t="s">
        <v>146</v>
      </c>
      <c r="D17" s="130"/>
    </row>
    <row r="18" ht="16.5" customHeight="1" spans="1:4">
      <c r="A18" s="218"/>
      <c r="B18" s="130"/>
      <c r="C18" s="120" t="s">
        <v>147</v>
      </c>
      <c r="D18" s="130"/>
    </row>
    <row r="19" ht="16.5" customHeight="1" spans="1:4">
      <c r="A19" s="218"/>
      <c r="B19" s="130"/>
      <c r="C19" s="120" t="s">
        <v>148</v>
      </c>
      <c r="D19" s="130"/>
    </row>
    <row r="20" ht="16.5" customHeight="1" spans="1:4">
      <c r="A20" s="218"/>
      <c r="B20" s="130"/>
      <c r="C20" s="120" t="s">
        <v>149</v>
      </c>
      <c r="D20" s="130"/>
    </row>
    <row r="21" ht="16.5" customHeight="1" spans="1:4">
      <c r="A21" s="218"/>
      <c r="B21" s="130"/>
      <c r="C21" s="120" t="s">
        <v>150</v>
      </c>
      <c r="D21" s="130"/>
    </row>
    <row r="22" ht="16.5" customHeight="1" spans="1:4">
      <c r="A22" s="218"/>
      <c r="B22" s="130"/>
      <c r="C22" s="120" t="s">
        <v>151</v>
      </c>
      <c r="D22" s="130"/>
    </row>
    <row r="23" ht="16.5" customHeight="1" spans="1:4">
      <c r="A23" s="218"/>
      <c r="B23" s="130"/>
      <c r="C23" s="120" t="s">
        <v>152</v>
      </c>
      <c r="D23" s="130"/>
    </row>
    <row r="24" ht="16.5" customHeight="1" spans="1:4">
      <c r="A24" s="218"/>
      <c r="B24" s="130"/>
      <c r="C24" s="120" t="s">
        <v>153</v>
      </c>
      <c r="D24" s="130"/>
    </row>
    <row r="25" ht="16.5" customHeight="1" spans="1:4">
      <c r="A25" s="218"/>
      <c r="B25" s="130"/>
      <c r="C25" s="120" t="s">
        <v>154</v>
      </c>
      <c r="D25" s="130">
        <v>254562</v>
      </c>
    </row>
    <row r="26" ht="16.5" customHeight="1" spans="1:4">
      <c r="A26" s="218"/>
      <c r="B26" s="130"/>
      <c r="C26" s="120" t="s">
        <v>155</v>
      </c>
      <c r="D26" s="130"/>
    </row>
    <row r="27" ht="16.5" customHeight="1" spans="1:4">
      <c r="A27" s="218"/>
      <c r="B27" s="130"/>
      <c r="C27" s="120" t="s">
        <v>156</v>
      </c>
      <c r="D27" s="130"/>
    </row>
    <row r="28" ht="16.5" customHeight="1" spans="1:4">
      <c r="A28" s="218"/>
      <c r="B28" s="130"/>
      <c r="C28" s="120" t="s">
        <v>157</v>
      </c>
      <c r="D28" s="130"/>
    </row>
    <row r="29" ht="16.5" customHeight="1" spans="1:4">
      <c r="A29" s="218"/>
      <c r="B29" s="130"/>
      <c r="C29" s="120" t="s">
        <v>158</v>
      </c>
      <c r="D29" s="130"/>
    </row>
    <row r="30" ht="16.5" customHeight="1" spans="1:4">
      <c r="A30" s="218"/>
      <c r="B30" s="130"/>
      <c r="C30" s="120" t="s">
        <v>159</v>
      </c>
      <c r="D30" s="130"/>
    </row>
    <row r="31" ht="16.5" customHeight="1" spans="1:4">
      <c r="A31" s="218"/>
      <c r="B31" s="130"/>
      <c r="C31" s="196" t="s">
        <v>160</v>
      </c>
      <c r="D31" s="130"/>
    </row>
    <row r="32" ht="16.5" customHeight="1" spans="1:4">
      <c r="A32" s="218"/>
      <c r="B32" s="130"/>
      <c r="C32" s="196" t="s">
        <v>161</v>
      </c>
      <c r="D32" s="130"/>
    </row>
    <row r="33" ht="16.5" customHeight="1" spans="1:4">
      <c r="A33" s="218"/>
      <c r="B33" s="130"/>
      <c r="C33" s="81" t="s">
        <v>162</v>
      </c>
      <c r="D33" s="130"/>
    </row>
    <row r="34" ht="15" customHeight="1" spans="1:4">
      <c r="A34" s="219" t="s">
        <v>50</v>
      </c>
      <c r="B34" s="220">
        <v>3538346</v>
      </c>
      <c r="C34" s="219" t="s">
        <v>51</v>
      </c>
      <c r="D34" s="220">
        <v>3538346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A18" sqref="$A18:$XFD18"/>
    </sheetView>
  </sheetViews>
  <sheetFormatPr defaultColWidth="9.14166666666667" defaultRowHeight="14.25" customHeight="1" outlineLevelCol="6"/>
  <cols>
    <col min="1" max="1" width="20.1416666666667" customWidth="1"/>
    <col min="2" max="2" width="31.25" customWidth="1"/>
    <col min="3" max="7" width="24.1416666666667" customWidth="1"/>
  </cols>
  <sheetData>
    <row r="1" customHeight="1" spans="4:7">
      <c r="D1" s="186"/>
      <c r="F1" s="122"/>
      <c r="G1" s="191" t="s">
        <v>163</v>
      </c>
    </row>
    <row r="2" ht="41.25" customHeight="1" spans="1:7">
      <c r="A2" s="175" t="str">
        <f>"2025"&amp;"年一般公共预算支出预算表（按功能科目分类）"</f>
        <v>2025年一般公共预算支出预算表（按功能科目分类）</v>
      </c>
      <c r="B2" s="175"/>
      <c r="C2" s="175"/>
      <c r="D2" s="175"/>
      <c r="E2" s="175"/>
      <c r="F2" s="175"/>
      <c r="G2" s="175"/>
    </row>
    <row r="3" ht="18" customHeight="1" spans="1:7">
      <c r="A3" s="56" t="str">
        <f>"单位名称："&amp;"昆明市东川区乌龙镇卫生院"</f>
        <v>单位名称：昆明市东川区乌龙镇卫生院</v>
      </c>
      <c r="F3" s="172"/>
      <c r="G3" s="191" t="s">
        <v>1</v>
      </c>
    </row>
    <row r="4" ht="20.25" customHeight="1" spans="1:7">
      <c r="A4" s="209" t="s">
        <v>164</v>
      </c>
      <c r="B4" s="210"/>
      <c r="C4" s="176" t="s">
        <v>55</v>
      </c>
      <c r="D4" s="199" t="s">
        <v>75</v>
      </c>
      <c r="E4" s="63"/>
      <c r="F4" s="64"/>
      <c r="G4" s="188" t="s">
        <v>76</v>
      </c>
    </row>
    <row r="5" ht="20.25" customHeight="1" spans="1:7">
      <c r="A5" s="211" t="s">
        <v>72</v>
      </c>
      <c r="B5" s="211" t="s">
        <v>73</v>
      </c>
      <c r="C5" s="70"/>
      <c r="D5" s="181" t="s">
        <v>57</v>
      </c>
      <c r="E5" s="181" t="s">
        <v>165</v>
      </c>
      <c r="F5" s="181" t="s">
        <v>166</v>
      </c>
      <c r="G5" s="190"/>
    </row>
    <row r="6" ht="15" customHeight="1" spans="1:7">
      <c r="A6" s="111" t="s">
        <v>82</v>
      </c>
      <c r="B6" s="111" t="s">
        <v>83</v>
      </c>
      <c r="C6" s="111" t="s">
        <v>84</v>
      </c>
      <c r="D6" s="111" t="s">
        <v>85</v>
      </c>
      <c r="E6" s="111" t="s">
        <v>86</v>
      </c>
      <c r="F6" s="111" t="s">
        <v>87</v>
      </c>
      <c r="G6" s="111" t="s">
        <v>88</v>
      </c>
    </row>
    <row r="7" ht="18" customHeight="1" spans="1:7">
      <c r="A7" s="81" t="s">
        <v>97</v>
      </c>
      <c r="B7" s="81" t="s">
        <v>98</v>
      </c>
      <c r="C7" s="130">
        <v>448772</v>
      </c>
      <c r="D7" s="130">
        <v>448772</v>
      </c>
      <c r="E7" s="130">
        <v>445172</v>
      </c>
      <c r="F7" s="130">
        <v>3600</v>
      </c>
      <c r="G7" s="130"/>
    </row>
    <row r="8" ht="18" customHeight="1" spans="1:7">
      <c r="A8" s="185" t="s">
        <v>99</v>
      </c>
      <c r="B8" s="185" t="s">
        <v>100</v>
      </c>
      <c r="C8" s="130">
        <v>429548</v>
      </c>
      <c r="D8" s="130">
        <v>429548</v>
      </c>
      <c r="E8" s="130">
        <v>425948</v>
      </c>
      <c r="F8" s="130">
        <v>3600</v>
      </c>
      <c r="G8" s="130"/>
    </row>
    <row r="9" ht="18" customHeight="1" spans="1:7">
      <c r="A9" s="212" t="s">
        <v>101</v>
      </c>
      <c r="B9" s="212" t="s">
        <v>102</v>
      </c>
      <c r="C9" s="130">
        <v>90000</v>
      </c>
      <c r="D9" s="130">
        <v>90000</v>
      </c>
      <c r="E9" s="130">
        <v>86400</v>
      </c>
      <c r="F9" s="130">
        <v>3600</v>
      </c>
      <c r="G9" s="130"/>
    </row>
    <row r="10" ht="18" customHeight="1" spans="1:7">
      <c r="A10" s="212" t="s">
        <v>103</v>
      </c>
      <c r="B10" s="212" t="s">
        <v>104</v>
      </c>
      <c r="C10" s="130">
        <v>339548</v>
      </c>
      <c r="D10" s="130">
        <v>339548</v>
      </c>
      <c r="E10" s="130">
        <v>339548</v>
      </c>
      <c r="F10" s="130"/>
      <c r="G10" s="130"/>
    </row>
    <row r="11" ht="18" customHeight="1" spans="1:7">
      <c r="A11" s="185" t="s">
        <v>105</v>
      </c>
      <c r="B11" s="185" t="s">
        <v>106</v>
      </c>
      <c r="C11" s="130">
        <v>19224</v>
      </c>
      <c r="D11" s="130">
        <v>19224</v>
      </c>
      <c r="E11" s="130">
        <v>19224</v>
      </c>
      <c r="F11" s="130"/>
      <c r="G11" s="130"/>
    </row>
    <row r="12" ht="18" customHeight="1" spans="1:7">
      <c r="A12" s="212" t="s">
        <v>107</v>
      </c>
      <c r="B12" s="212" t="s">
        <v>108</v>
      </c>
      <c r="C12" s="130">
        <v>19224</v>
      </c>
      <c r="D12" s="130">
        <v>19224</v>
      </c>
      <c r="E12" s="130">
        <v>19224</v>
      </c>
      <c r="F12" s="130"/>
      <c r="G12" s="130"/>
    </row>
    <row r="13" ht="18" customHeight="1" spans="1:7">
      <c r="A13" s="81" t="s">
        <v>109</v>
      </c>
      <c r="B13" s="81" t="s">
        <v>110</v>
      </c>
      <c r="C13" s="130">
        <v>2835012</v>
      </c>
      <c r="D13" s="130">
        <v>2835012</v>
      </c>
      <c r="E13" s="130">
        <v>2693552</v>
      </c>
      <c r="F13" s="130">
        <v>141460</v>
      </c>
      <c r="G13" s="130"/>
    </row>
    <row r="14" ht="18" customHeight="1" spans="1:7">
      <c r="A14" s="185" t="s">
        <v>111</v>
      </c>
      <c r="B14" s="185" t="s">
        <v>112</v>
      </c>
      <c r="C14" s="130">
        <v>2539896</v>
      </c>
      <c r="D14" s="130">
        <v>2539896</v>
      </c>
      <c r="E14" s="130">
        <v>2398436</v>
      </c>
      <c r="F14" s="130">
        <v>141460</v>
      </c>
      <c r="G14" s="130"/>
    </row>
    <row r="15" ht="18" customHeight="1" spans="1:7">
      <c r="A15" s="212" t="s">
        <v>113</v>
      </c>
      <c r="B15" s="212" t="s">
        <v>114</v>
      </c>
      <c r="C15" s="130">
        <v>2539896</v>
      </c>
      <c r="D15" s="130">
        <v>2539896</v>
      </c>
      <c r="E15" s="130">
        <v>2398436</v>
      </c>
      <c r="F15" s="130">
        <v>141460</v>
      </c>
      <c r="G15" s="130"/>
    </row>
    <row r="16" ht="18" customHeight="1" spans="1:7">
      <c r="A16" s="185" t="s">
        <v>115</v>
      </c>
      <c r="B16" s="185" t="s">
        <v>116</v>
      </c>
      <c r="C16" s="130">
        <v>295116</v>
      </c>
      <c r="D16" s="130">
        <v>295116</v>
      </c>
      <c r="E16" s="130">
        <v>295116</v>
      </c>
      <c r="F16" s="130"/>
      <c r="G16" s="130"/>
    </row>
    <row r="17" ht="18" customHeight="1" spans="1:7">
      <c r="A17" s="212" t="s">
        <v>117</v>
      </c>
      <c r="B17" s="212" t="s">
        <v>118</v>
      </c>
      <c r="C17" s="130">
        <v>167530</v>
      </c>
      <c r="D17" s="130">
        <v>167530</v>
      </c>
      <c r="E17" s="130">
        <v>167530</v>
      </c>
      <c r="F17" s="130"/>
      <c r="G17" s="130"/>
    </row>
    <row r="18" ht="18" customHeight="1" spans="1:7">
      <c r="A18" s="212" t="s">
        <v>119</v>
      </c>
      <c r="B18" s="212" t="s">
        <v>120</v>
      </c>
      <c r="C18" s="130">
        <v>119820</v>
      </c>
      <c r="D18" s="130">
        <v>119820</v>
      </c>
      <c r="E18" s="130">
        <v>119820</v>
      </c>
      <c r="F18" s="130"/>
      <c r="G18" s="130"/>
    </row>
    <row r="19" ht="18" customHeight="1" spans="1:7">
      <c r="A19" s="212" t="s">
        <v>121</v>
      </c>
      <c r="B19" s="212" t="s">
        <v>122</v>
      </c>
      <c r="C19" s="130">
        <v>7766</v>
      </c>
      <c r="D19" s="130">
        <v>7766</v>
      </c>
      <c r="E19" s="130">
        <v>7766</v>
      </c>
      <c r="F19" s="130"/>
      <c r="G19" s="130"/>
    </row>
    <row r="20" ht="18" customHeight="1" spans="1:7">
      <c r="A20" s="81" t="s">
        <v>123</v>
      </c>
      <c r="B20" s="81" t="s">
        <v>124</v>
      </c>
      <c r="C20" s="130">
        <v>254562</v>
      </c>
      <c r="D20" s="130">
        <v>254562</v>
      </c>
      <c r="E20" s="130">
        <v>254562</v>
      </c>
      <c r="F20" s="130"/>
      <c r="G20" s="130"/>
    </row>
    <row r="21" ht="18" customHeight="1" spans="1:7">
      <c r="A21" s="185" t="s">
        <v>125</v>
      </c>
      <c r="B21" s="185" t="s">
        <v>126</v>
      </c>
      <c r="C21" s="130">
        <v>254562</v>
      </c>
      <c r="D21" s="130">
        <v>254562</v>
      </c>
      <c r="E21" s="130">
        <v>254562</v>
      </c>
      <c r="F21" s="130"/>
      <c r="G21" s="130"/>
    </row>
    <row r="22" ht="18" customHeight="1" spans="1:7">
      <c r="A22" s="212" t="s">
        <v>127</v>
      </c>
      <c r="B22" s="212" t="s">
        <v>128</v>
      </c>
      <c r="C22" s="130">
        <v>254562</v>
      </c>
      <c r="D22" s="130">
        <v>254562</v>
      </c>
      <c r="E22" s="130">
        <v>254562</v>
      </c>
      <c r="F22" s="130"/>
      <c r="G22" s="130"/>
    </row>
    <row r="23" ht="18" customHeight="1" spans="1:7">
      <c r="A23" s="129" t="s">
        <v>167</v>
      </c>
      <c r="B23" s="213" t="s">
        <v>167</v>
      </c>
      <c r="C23" s="130">
        <v>3538346</v>
      </c>
      <c r="D23" s="130">
        <v>3538346</v>
      </c>
      <c r="E23" s="130">
        <v>3393286</v>
      </c>
      <c r="F23" s="130">
        <v>145060</v>
      </c>
      <c r="G23" s="130"/>
    </row>
  </sheetData>
  <mergeCells count="6">
    <mergeCell ref="A2:G2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18" sqref="F18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95"/>
      <c r="B1" s="95"/>
      <c r="C1" s="95"/>
      <c r="D1" s="95"/>
      <c r="E1" s="94"/>
      <c r="F1" s="205" t="s">
        <v>168</v>
      </c>
    </row>
    <row r="2" ht="41.25" customHeight="1" spans="1:6">
      <c r="A2" s="206" t="str">
        <f>"2025"&amp;"年一般公共预算“三公”经费支出预算表"</f>
        <v>2025年一般公共预算“三公”经费支出预算表</v>
      </c>
      <c r="B2" s="95"/>
      <c r="C2" s="95"/>
      <c r="D2" s="95"/>
      <c r="E2" s="94"/>
      <c r="F2" s="95"/>
    </row>
    <row r="3" customHeight="1" spans="1:6">
      <c r="A3" s="162" t="str">
        <f>"单位名称："&amp;"昆明市东川区乌龙镇卫生院"</f>
        <v>单位名称：昆明市东川区乌龙镇卫生院</v>
      </c>
      <c r="B3" s="207"/>
      <c r="D3" s="95"/>
      <c r="E3" s="94"/>
      <c r="F3" s="115" t="s">
        <v>1</v>
      </c>
    </row>
    <row r="4" ht="27" customHeight="1" spans="1:6">
      <c r="A4" s="99" t="s">
        <v>169</v>
      </c>
      <c r="B4" s="99" t="s">
        <v>170</v>
      </c>
      <c r="C4" s="101" t="s">
        <v>171</v>
      </c>
      <c r="D4" s="99"/>
      <c r="E4" s="100"/>
      <c r="F4" s="99" t="s">
        <v>172</v>
      </c>
    </row>
    <row r="5" ht="28.5" customHeight="1" spans="1:6">
      <c r="A5" s="208"/>
      <c r="B5" s="103"/>
      <c r="C5" s="100" t="s">
        <v>57</v>
      </c>
      <c r="D5" s="100" t="s">
        <v>173</v>
      </c>
      <c r="E5" s="100" t="s">
        <v>174</v>
      </c>
      <c r="F5" s="102"/>
    </row>
    <row r="6" ht="17.25" customHeight="1" spans="1:6">
      <c r="A6" s="107" t="s">
        <v>82</v>
      </c>
      <c r="B6" s="107" t="s">
        <v>83</v>
      </c>
      <c r="C6" s="107" t="s">
        <v>84</v>
      </c>
      <c r="D6" s="107" t="s">
        <v>85</v>
      </c>
      <c r="E6" s="107" t="s">
        <v>86</v>
      </c>
      <c r="F6" s="107" t="s">
        <v>87</v>
      </c>
    </row>
    <row r="7" ht="17.25" customHeight="1" spans="1:6">
      <c r="A7" s="130">
        <v>4400</v>
      </c>
      <c r="B7" s="130"/>
      <c r="C7" s="130"/>
      <c r="D7" s="130"/>
      <c r="E7" s="130"/>
      <c r="F7" s="130">
        <v>4400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41"/>
  <sheetViews>
    <sheetView showZeros="0" zoomScale="85" zoomScaleNormal="85" topLeftCell="A17" workbookViewId="0">
      <selection activeCell="V25" sqref="V25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166666666667" customWidth="1"/>
  </cols>
  <sheetData>
    <row r="1" ht="13.5" customHeight="1" spans="2:25">
      <c r="B1" s="186"/>
      <c r="C1" s="192"/>
      <c r="E1" s="193"/>
      <c r="F1" s="193"/>
      <c r="G1" s="193"/>
      <c r="H1" s="193"/>
      <c r="I1" s="134"/>
      <c r="J1" s="134"/>
      <c r="K1" s="134"/>
      <c r="L1" s="134"/>
      <c r="M1" s="134"/>
      <c r="N1" s="134"/>
      <c r="O1" s="134"/>
      <c r="S1" s="134"/>
      <c r="W1" s="192"/>
      <c r="Y1" s="54" t="s">
        <v>175</v>
      </c>
    </row>
    <row r="2" ht="45.75" customHeight="1" spans="1:25">
      <c r="A2" s="117" t="str">
        <f>"2025"&amp;"年部门基本支出预算表"</f>
        <v>2025年部门基本支出预算表</v>
      </c>
      <c r="B2" s="55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55"/>
      <c r="Q2" s="55"/>
      <c r="R2" s="55"/>
      <c r="S2" s="117"/>
      <c r="T2" s="117"/>
      <c r="U2" s="117"/>
      <c r="V2" s="117"/>
      <c r="W2" s="117"/>
      <c r="X2" s="117"/>
      <c r="Y2" s="117"/>
    </row>
    <row r="3" ht="18.75" customHeight="1" spans="1:25">
      <c r="A3" s="56" t="str">
        <f>"单位名称："&amp;"昆明市东川区乌龙镇卫生院"</f>
        <v>单位名称：昆明市东川区乌龙镇卫生院</v>
      </c>
      <c r="B3" s="57"/>
      <c r="C3" s="194"/>
      <c r="D3" s="194"/>
      <c r="E3" s="194"/>
      <c r="F3" s="194"/>
      <c r="G3" s="194"/>
      <c r="H3" s="194"/>
      <c r="I3" s="136"/>
      <c r="J3" s="136"/>
      <c r="K3" s="136"/>
      <c r="L3" s="136"/>
      <c r="M3" s="136"/>
      <c r="N3" s="136"/>
      <c r="O3" s="136"/>
      <c r="P3" s="58"/>
      <c r="Q3" s="58"/>
      <c r="R3" s="58"/>
      <c r="S3" s="136"/>
      <c r="W3" s="192"/>
      <c r="Y3" s="54" t="s">
        <v>1</v>
      </c>
    </row>
    <row r="4" ht="18" customHeight="1" spans="1:25">
      <c r="A4" s="60" t="s">
        <v>176</v>
      </c>
      <c r="B4" s="60" t="s">
        <v>177</v>
      </c>
      <c r="C4" s="60" t="s">
        <v>178</v>
      </c>
      <c r="D4" s="60" t="s">
        <v>179</v>
      </c>
      <c r="E4" s="60" t="s">
        <v>180</v>
      </c>
      <c r="F4" s="60" t="s">
        <v>181</v>
      </c>
      <c r="G4" s="60" t="s">
        <v>182</v>
      </c>
      <c r="H4" s="60" t="s">
        <v>183</v>
      </c>
      <c r="I4" s="199" t="s">
        <v>184</v>
      </c>
      <c r="J4" s="159" t="s">
        <v>184</v>
      </c>
      <c r="K4" s="159"/>
      <c r="L4" s="159"/>
      <c r="M4" s="159"/>
      <c r="N4" s="159"/>
      <c r="O4" s="159"/>
      <c r="P4" s="63"/>
      <c r="Q4" s="63"/>
      <c r="R4" s="63"/>
      <c r="S4" s="152" t="s">
        <v>61</v>
      </c>
      <c r="T4" s="159" t="s">
        <v>62</v>
      </c>
      <c r="U4" s="159"/>
      <c r="V4" s="159"/>
      <c r="W4" s="159"/>
      <c r="X4" s="159"/>
      <c r="Y4" s="132"/>
    </row>
    <row r="5" ht="18" customHeight="1" spans="1:25">
      <c r="A5" s="65"/>
      <c r="B5" s="80"/>
      <c r="C5" s="178"/>
      <c r="D5" s="65"/>
      <c r="E5" s="65"/>
      <c r="F5" s="65"/>
      <c r="G5" s="65"/>
      <c r="H5" s="65"/>
      <c r="I5" s="176" t="s">
        <v>185</v>
      </c>
      <c r="J5" s="199" t="s">
        <v>58</v>
      </c>
      <c r="K5" s="159"/>
      <c r="L5" s="159"/>
      <c r="M5" s="159"/>
      <c r="N5" s="159"/>
      <c r="O5" s="132"/>
      <c r="P5" s="62" t="s">
        <v>186</v>
      </c>
      <c r="Q5" s="63"/>
      <c r="R5" s="64"/>
      <c r="S5" s="60" t="s">
        <v>61</v>
      </c>
      <c r="T5" s="199" t="s">
        <v>62</v>
      </c>
      <c r="U5" s="152" t="s">
        <v>64</v>
      </c>
      <c r="V5" s="159" t="s">
        <v>62</v>
      </c>
      <c r="W5" s="152" t="s">
        <v>66</v>
      </c>
      <c r="X5" s="152" t="s">
        <v>67</v>
      </c>
      <c r="Y5" s="204" t="s">
        <v>68</v>
      </c>
    </row>
    <row r="6" ht="19.5" customHeight="1" spans="1:25">
      <c r="A6" s="80"/>
      <c r="B6" s="80"/>
      <c r="C6" s="80"/>
      <c r="D6" s="80"/>
      <c r="E6" s="80"/>
      <c r="F6" s="80"/>
      <c r="G6" s="80"/>
      <c r="H6" s="80"/>
      <c r="I6" s="80"/>
      <c r="J6" s="200" t="s">
        <v>187</v>
      </c>
      <c r="K6" s="60"/>
      <c r="L6" s="60" t="s">
        <v>188</v>
      </c>
      <c r="M6" s="60" t="s">
        <v>189</v>
      </c>
      <c r="N6" s="60" t="s">
        <v>190</v>
      </c>
      <c r="O6" s="60" t="s">
        <v>191</v>
      </c>
      <c r="P6" s="60" t="s">
        <v>58</v>
      </c>
      <c r="Q6" s="60" t="s">
        <v>59</v>
      </c>
      <c r="R6" s="60" t="s">
        <v>60</v>
      </c>
      <c r="S6" s="80"/>
      <c r="T6" s="60" t="s">
        <v>57</v>
      </c>
      <c r="U6" s="60" t="s">
        <v>64</v>
      </c>
      <c r="V6" s="60" t="s">
        <v>192</v>
      </c>
      <c r="W6" s="60" t="s">
        <v>66</v>
      </c>
      <c r="X6" s="60" t="s">
        <v>67</v>
      </c>
      <c r="Y6" s="60" t="s">
        <v>68</v>
      </c>
    </row>
    <row r="7" ht="37.5" customHeight="1" spans="1:25">
      <c r="A7" s="195"/>
      <c r="B7" s="70"/>
      <c r="C7" s="195"/>
      <c r="D7" s="195"/>
      <c r="E7" s="195"/>
      <c r="F7" s="195"/>
      <c r="G7" s="195"/>
      <c r="H7" s="195"/>
      <c r="I7" s="195"/>
      <c r="J7" s="201" t="s">
        <v>57</v>
      </c>
      <c r="K7" s="202" t="s">
        <v>193</v>
      </c>
      <c r="L7" s="68" t="s">
        <v>194</v>
      </c>
      <c r="M7" s="68" t="s">
        <v>189</v>
      </c>
      <c r="N7" s="68" t="s">
        <v>190</v>
      </c>
      <c r="O7" s="68" t="s">
        <v>191</v>
      </c>
      <c r="P7" s="68" t="s">
        <v>189</v>
      </c>
      <c r="Q7" s="68" t="s">
        <v>190</v>
      </c>
      <c r="R7" s="68" t="s">
        <v>191</v>
      </c>
      <c r="S7" s="68" t="s">
        <v>61</v>
      </c>
      <c r="T7" s="68" t="s">
        <v>57</v>
      </c>
      <c r="U7" s="68" t="s">
        <v>64</v>
      </c>
      <c r="V7" s="68" t="s">
        <v>192</v>
      </c>
      <c r="W7" s="68" t="s">
        <v>66</v>
      </c>
      <c r="X7" s="68" t="s">
        <v>67</v>
      </c>
      <c r="Y7" s="68" t="s">
        <v>68</v>
      </c>
    </row>
    <row r="8" customHeight="1" spans="1:25">
      <c r="A8" s="88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88">
        <v>21</v>
      </c>
      <c r="V8" s="88">
        <v>22</v>
      </c>
      <c r="W8" s="88">
        <v>23</v>
      </c>
      <c r="X8" s="88">
        <v>24</v>
      </c>
      <c r="Y8" s="88">
        <v>25</v>
      </c>
    </row>
    <row r="9" ht="20.25" customHeight="1" spans="1:25">
      <c r="A9" s="196" t="s">
        <v>195</v>
      </c>
      <c r="B9" s="196" t="s">
        <v>70</v>
      </c>
      <c r="C9" s="196" t="s">
        <v>196</v>
      </c>
      <c r="D9" s="196" t="s">
        <v>197</v>
      </c>
      <c r="E9" s="196" t="s">
        <v>113</v>
      </c>
      <c r="F9" s="196" t="s">
        <v>114</v>
      </c>
      <c r="G9" s="196" t="s">
        <v>198</v>
      </c>
      <c r="H9" s="196" t="s">
        <v>199</v>
      </c>
      <c r="I9" s="130">
        <v>800544</v>
      </c>
      <c r="J9" s="130">
        <v>800544</v>
      </c>
      <c r="K9" s="130"/>
      <c r="L9" s="130"/>
      <c r="M9" s="130"/>
      <c r="N9" s="130">
        <v>800544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</row>
    <row r="10" ht="20.25" customHeight="1" spans="1:25">
      <c r="A10" s="196" t="s">
        <v>195</v>
      </c>
      <c r="B10" s="196" t="s">
        <v>70</v>
      </c>
      <c r="C10" s="196" t="s">
        <v>196</v>
      </c>
      <c r="D10" s="196" t="s">
        <v>197</v>
      </c>
      <c r="E10" s="196" t="s">
        <v>113</v>
      </c>
      <c r="F10" s="196" t="s">
        <v>114</v>
      </c>
      <c r="G10" s="196" t="s">
        <v>200</v>
      </c>
      <c r="H10" s="196" t="s">
        <v>201</v>
      </c>
      <c r="I10" s="130">
        <v>93720</v>
      </c>
      <c r="J10" s="130">
        <v>93720</v>
      </c>
      <c r="K10" s="203"/>
      <c r="L10" s="203"/>
      <c r="M10" s="203"/>
      <c r="N10" s="130">
        <v>93720</v>
      </c>
      <c r="O10" s="203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ht="20.25" customHeight="1" spans="1:25">
      <c r="A11" s="196" t="s">
        <v>195</v>
      </c>
      <c r="B11" s="196" t="s">
        <v>70</v>
      </c>
      <c r="C11" s="196" t="s">
        <v>196</v>
      </c>
      <c r="D11" s="196" t="s">
        <v>197</v>
      </c>
      <c r="E11" s="196" t="s">
        <v>113</v>
      </c>
      <c r="F11" s="196" t="s">
        <v>114</v>
      </c>
      <c r="G11" s="196" t="s">
        <v>200</v>
      </c>
      <c r="H11" s="196" t="s">
        <v>201</v>
      </c>
      <c r="I11" s="130">
        <v>132000</v>
      </c>
      <c r="J11" s="130">
        <v>132000</v>
      </c>
      <c r="K11" s="203"/>
      <c r="L11" s="203"/>
      <c r="M11" s="203"/>
      <c r="N11" s="130">
        <v>132000</v>
      </c>
      <c r="O11" s="203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ht="20.25" customHeight="1" spans="1:25">
      <c r="A12" s="196" t="s">
        <v>195</v>
      </c>
      <c r="B12" s="196" t="s">
        <v>70</v>
      </c>
      <c r="C12" s="196" t="s">
        <v>196</v>
      </c>
      <c r="D12" s="196" t="s">
        <v>197</v>
      </c>
      <c r="E12" s="196" t="s">
        <v>113</v>
      </c>
      <c r="F12" s="196" t="s">
        <v>114</v>
      </c>
      <c r="G12" s="196" t="s">
        <v>200</v>
      </c>
      <c r="H12" s="196" t="s">
        <v>201</v>
      </c>
      <c r="I12" s="130">
        <v>61500</v>
      </c>
      <c r="J12" s="130">
        <v>61500</v>
      </c>
      <c r="K12" s="203"/>
      <c r="L12" s="203"/>
      <c r="M12" s="203"/>
      <c r="N12" s="130">
        <v>61500</v>
      </c>
      <c r="O12" s="203"/>
      <c r="P12" s="130"/>
      <c r="Q12" s="130"/>
      <c r="R12" s="130"/>
      <c r="S12" s="130"/>
      <c r="T12" s="130"/>
      <c r="U12" s="130"/>
      <c r="V12" s="130"/>
      <c r="W12" s="130"/>
      <c r="X12" s="130"/>
      <c r="Y12" s="130"/>
    </row>
    <row r="13" ht="20.25" customHeight="1" spans="1:25">
      <c r="A13" s="196" t="s">
        <v>195</v>
      </c>
      <c r="B13" s="196" t="s">
        <v>70</v>
      </c>
      <c r="C13" s="196" t="s">
        <v>196</v>
      </c>
      <c r="D13" s="196" t="s">
        <v>197</v>
      </c>
      <c r="E13" s="196" t="s">
        <v>113</v>
      </c>
      <c r="F13" s="196" t="s">
        <v>114</v>
      </c>
      <c r="G13" s="196" t="s">
        <v>202</v>
      </c>
      <c r="H13" s="196" t="s">
        <v>203</v>
      </c>
      <c r="I13" s="130">
        <v>66712</v>
      </c>
      <c r="J13" s="130">
        <v>66712</v>
      </c>
      <c r="K13" s="203"/>
      <c r="L13" s="203"/>
      <c r="M13" s="203"/>
      <c r="N13" s="130">
        <v>66712</v>
      </c>
      <c r="O13" s="203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ht="20.25" customHeight="1" spans="1:25">
      <c r="A14" s="196" t="s">
        <v>195</v>
      </c>
      <c r="B14" s="196" t="s">
        <v>70</v>
      </c>
      <c r="C14" s="196" t="s">
        <v>196</v>
      </c>
      <c r="D14" s="196" t="s">
        <v>197</v>
      </c>
      <c r="E14" s="196" t="s">
        <v>113</v>
      </c>
      <c r="F14" s="196" t="s">
        <v>114</v>
      </c>
      <c r="G14" s="196" t="s">
        <v>202</v>
      </c>
      <c r="H14" s="196" t="s">
        <v>203</v>
      </c>
      <c r="I14" s="130">
        <v>1884</v>
      </c>
      <c r="J14" s="130">
        <v>1884</v>
      </c>
      <c r="K14" s="203"/>
      <c r="L14" s="203"/>
      <c r="M14" s="203"/>
      <c r="N14" s="130">
        <v>1884</v>
      </c>
      <c r="O14" s="203"/>
      <c r="P14" s="130"/>
      <c r="Q14" s="130"/>
      <c r="R14" s="130"/>
      <c r="S14" s="130"/>
      <c r="T14" s="130"/>
      <c r="U14" s="130"/>
      <c r="V14" s="130"/>
      <c r="W14" s="130"/>
      <c r="X14" s="130"/>
      <c r="Y14" s="130"/>
    </row>
    <row r="15" ht="20.25" customHeight="1" spans="1:25">
      <c r="A15" s="196" t="s">
        <v>195</v>
      </c>
      <c r="B15" s="196" t="s">
        <v>70</v>
      </c>
      <c r="C15" s="196" t="s">
        <v>196</v>
      </c>
      <c r="D15" s="196" t="s">
        <v>197</v>
      </c>
      <c r="E15" s="196" t="s">
        <v>113</v>
      </c>
      <c r="F15" s="196" t="s">
        <v>114</v>
      </c>
      <c r="G15" s="196" t="s">
        <v>204</v>
      </c>
      <c r="H15" s="196" t="s">
        <v>205</v>
      </c>
      <c r="I15" s="130">
        <v>202560</v>
      </c>
      <c r="J15" s="130">
        <v>202560</v>
      </c>
      <c r="K15" s="203"/>
      <c r="L15" s="203"/>
      <c r="M15" s="203"/>
      <c r="N15" s="130">
        <v>202560</v>
      </c>
      <c r="O15" s="203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ht="20.25" customHeight="1" spans="1:25">
      <c r="A16" s="196" t="s">
        <v>195</v>
      </c>
      <c r="B16" s="196" t="s">
        <v>70</v>
      </c>
      <c r="C16" s="196" t="s">
        <v>196</v>
      </c>
      <c r="D16" s="196" t="s">
        <v>197</v>
      </c>
      <c r="E16" s="196" t="s">
        <v>113</v>
      </c>
      <c r="F16" s="196" t="s">
        <v>114</v>
      </c>
      <c r="G16" s="196" t="s">
        <v>204</v>
      </c>
      <c r="H16" s="196" t="s">
        <v>205</v>
      </c>
      <c r="I16" s="130">
        <v>6650</v>
      </c>
      <c r="J16" s="130">
        <v>6650</v>
      </c>
      <c r="K16" s="203"/>
      <c r="L16" s="203"/>
      <c r="M16" s="203"/>
      <c r="N16" s="130">
        <v>6650</v>
      </c>
      <c r="O16" s="203"/>
      <c r="P16" s="130"/>
      <c r="Q16" s="130"/>
      <c r="R16" s="130"/>
      <c r="S16" s="130"/>
      <c r="T16" s="130"/>
      <c r="U16" s="130"/>
      <c r="V16" s="130"/>
      <c r="W16" s="130"/>
      <c r="X16" s="130"/>
      <c r="Y16" s="130"/>
    </row>
    <row r="17" ht="20.25" customHeight="1" spans="1:25">
      <c r="A17" s="196" t="s">
        <v>195</v>
      </c>
      <c r="B17" s="196" t="s">
        <v>70</v>
      </c>
      <c r="C17" s="196" t="s">
        <v>196</v>
      </c>
      <c r="D17" s="196" t="s">
        <v>197</v>
      </c>
      <c r="E17" s="196" t="s">
        <v>113</v>
      </c>
      <c r="F17" s="196" t="s">
        <v>114</v>
      </c>
      <c r="G17" s="196" t="s">
        <v>204</v>
      </c>
      <c r="H17" s="196" t="s">
        <v>205</v>
      </c>
      <c r="I17" s="130">
        <v>834492</v>
      </c>
      <c r="J17" s="130">
        <v>834492</v>
      </c>
      <c r="K17" s="203"/>
      <c r="L17" s="203"/>
      <c r="M17" s="203"/>
      <c r="N17" s="130">
        <v>834492</v>
      </c>
      <c r="O17" s="203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ht="20.25" customHeight="1" spans="1:25">
      <c r="A18" s="196" t="s">
        <v>195</v>
      </c>
      <c r="B18" s="196" t="s">
        <v>70</v>
      </c>
      <c r="C18" s="196" t="s">
        <v>206</v>
      </c>
      <c r="D18" s="196" t="s">
        <v>207</v>
      </c>
      <c r="E18" s="196" t="s">
        <v>103</v>
      </c>
      <c r="F18" s="196" t="s">
        <v>104</v>
      </c>
      <c r="G18" s="196" t="s">
        <v>208</v>
      </c>
      <c r="H18" s="196" t="s">
        <v>209</v>
      </c>
      <c r="I18" s="130">
        <v>339548</v>
      </c>
      <c r="J18" s="130">
        <v>339548</v>
      </c>
      <c r="K18" s="203"/>
      <c r="L18" s="203"/>
      <c r="M18" s="203"/>
      <c r="N18" s="130">
        <v>339548</v>
      </c>
      <c r="O18" s="203"/>
      <c r="P18" s="130"/>
      <c r="Q18" s="130"/>
      <c r="R18" s="130"/>
      <c r="S18" s="130"/>
      <c r="T18" s="130"/>
      <c r="U18" s="130"/>
      <c r="V18" s="130"/>
      <c r="W18" s="130"/>
      <c r="X18" s="130"/>
      <c r="Y18" s="130"/>
    </row>
    <row r="19" ht="20.25" customHeight="1" spans="1:25">
      <c r="A19" s="196" t="s">
        <v>195</v>
      </c>
      <c r="B19" s="196" t="s">
        <v>70</v>
      </c>
      <c r="C19" s="196" t="s">
        <v>206</v>
      </c>
      <c r="D19" s="196" t="s">
        <v>207</v>
      </c>
      <c r="E19" s="196" t="s">
        <v>117</v>
      </c>
      <c r="F19" s="196" t="s">
        <v>118</v>
      </c>
      <c r="G19" s="196" t="s">
        <v>210</v>
      </c>
      <c r="H19" s="196" t="s">
        <v>211</v>
      </c>
      <c r="I19" s="130">
        <v>3102</v>
      </c>
      <c r="J19" s="130">
        <v>3102</v>
      </c>
      <c r="K19" s="203"/>
      <c r="L19" s="203"/>
      <c r="M19" s="203"/>
      <c r="N19" s="130">
        <v>3102</v>
      </c>
      <c r="O19" s="203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ht="20.25" customHeight="1" spans="1:25">
      <c r="A20" s="196" t="s">
        <v>195</v>
      </c>
      <c r="B20" s="196" t="s">
        <v>70</v>
      </c>
      <c r="C20" s="196" t="s">
        <v>206</v>
      </c>
      <c r="D20" s="196" t="s">
        <v>207</v>
      </c>
      <c r="E20" s="196" t="s">
        <v>117</v>
      </c>
      <c r="F20" s="196" t="s">
        <v>118</v>
      </c>
      <c r="G20" s="196" t="s">
        <v>210</v>
      </c>
      <c r="H20" s="196" t="s">
        <v>211</v>
      </c>
      <c r="I20" s="130">
        <v>164428</v>
      </c>
      <c r="J20" s="130">
        <v>164428</v>
      </c>
      <c r="K20" s="203"/>
      <c r="L20" s="203"/>
      <c r="M20" s="203"/>
      <c r="N20" s="130">
        <v>164428</v>
      </c>
      <c r="O20" s="203"/>
      <c r="P20" s="130"/>
      <c r="Q20" s="130"/>
      <c r="R20" s="130"/>
      <c r="S20" s="130"/>
      <c r="T20" s="130"/>
      <c r="U20" s="130"/>
      <c r="V20" s="130"/>
      <c r="W20" s="130"/>
      <c r="X20" s="130"/>
      <c r="Y20" s="130"/>
    </row>
    <row r="21" ht="20.25" customHeight="1" spans="1:25">
      <c r="A21" s="196" t="s">
        <v>195</v>
      </c>
      <c r="B21" s="196" t="s">
        <v>70</v>
      </c>
      <c r="C21" s="196" t="s">
        <v>206</v>
      </c>
      <c r="D21" s="196" t="s">
        <v>207</v>
      </c>
      <c r="E21" s="196" t="s">
        <v>119</v>
      </c>
      <c r="F21" s="196" t="s">
        <v>120</v>
      </c>
      <c r="G21" s="196" t="s">
        <v>212</v>
      </c>
      <c r="H21" s="196" t="s">
        <v>213</v>
      </c>
      <c r="I21" s="130">
        <v>22932</v>
      </c>
      <c r="J21" s="130">
        <v>22932</v>
      </c>
      <c r="K21" s="203"/>
      <c r="L21" s="203"/>
      <c r="M21" s="203"/>
      <c r="N21" s="130">
        <v>22932</v>
      </c>
      <c r="O21" s="203"/>
      <c r="P21" s="130"/>
      <c r="Q21" s="130"/>
      <c r="R21" s="130"/>
      <c r="S21" s="130"/>
      <c r="T21" s="130"/>
      <c r="U21" s="130"/>
      <c r="V21" s="130"/>
      <c r="W21" s="130"/>
      <c r="X21" s="130"/>
      <c r="Y21" s="130"/>
    </row>
    <row r="22" ht="20.25" customHeight="1" spans="1:25">
      <c r="A22" s="196" t="s">
        <v>195</v>
      </c>
      <c r="B22" s="196" t="s">
        <v>70</v>
      </c>
      <c r="C22" s="196" t="s">
        <v>206</v>
      </c>
      <c r="D22" s="196" t="s">
        <v>207</v>
      </c>
      <c r="E22" s="196" t="s">
        <v>119</v>
      </c>
      <c r="F22" s="196" t="s">
        <v>120</v>
      </c>
      <c r="G22" s="196" t="s">
        <v>212</v>
      </c>
      <c r="H22" s="196" t="s">
        <v>213</v>
      </c>
      <c r="I22" s="130">
        <v>96888</v>
      </c>
      <c r="J22" s="130">
        <v>96888</v>
      </c>
      <c r="K22" s="203"/>
      <c r="L22" s="203"/>
      <c r="M22" s="203"/>
      <c r="N22" s="130">
        <v>96888</v>
      </c>
      <c r="O22" s="203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ht="20.25" customHeight="1" spans="1:25">
      <c r="A23" s="196" t="s">
        <v>195</v>
      </c>
      <c r="B23" s="196" t="s">
        <v>70</v>
      </c>
      <c r="C23" s="196" t="s">
        <v>206</v>
      </c>
      <c r="D23" s="196" t="s">
        <v>207</v>
      </c>
      <c r="E23" s="196" t="s">
        <v>113</v>
      </c>
      <c r="F23" s="196" t="s">
        <v>114</v>
      </c>
      <c r="G23" s="196" t="s">
        <v>214</v>
      </c>
      <c r="H23" s="196" t="s">
        <v>215</v>
      </c>
      <c r="I23" s="130">
        <v>13574</v>
      </c>
      <c r="J23" s="130">
        <v>13574</v>
      </c>
      <c r="K23" s="203"/>
      <c r="L23" s="203"/>
      <c r="M23" s="203"/>
      <c r="N23" s="130">
        <v>13574</v>
      </c>
      <c r="O23" s="203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ht="20.25" customHeight="1" spans="1:25">
      <c r="A24" s="196" t="s">
        <v>195</v>
      </c>
      <c r="B24" s="196" t="s">
        <v>70</v>
      </c>
      <c r="C24" s="196" t="s">
        <v>206</v>
      </c>
      <c r="D24" s="196" t="s">
        <v>207</v>
      </c>
      <c r="E24" s="196" t="s">
        <v>121</v>
      </c>
      <c r="F24" s="196" t="s">
        <v>122</v>
      </c>
      <c r="G24" s="196" t="s">
        <v>214</v>
      </c>
      <c r="H24" s="196" t="s">
        <v>215</v>
      </c>
      <c r="I24" s="130">
        <v>7766</v>
      </c>
      <c r="J24" s="130">
        <v>7766</v>
      </c>
      <c r="K24" s="203"/>
      <c r="L24" s="203"/>
      <c r="M24" s="203"/>
      <c r="N24" s="130">
        <v>7766</v>
      </c>
      <c r="O24" s="203"/>
      <c r="P24" s="130"/>
      <c r="Q24" s="130"/>
      <c r="R24" s="130"/>
      <c r="S24" s="130"/>
      <c r="T24" s="130"/>
      <c r="U24" s="130"/>
      <c r="V24" s="130"/>
      <c r="W24" s="130"/>
      <c r="X24" s="130"/>
      <c r="Y24" s="130"/>
    </row>
    <row r="25" ht="20.25" customHeight="1" spans="1:25">
      <c r="A25" s="196" t="s">
        <v>195</v>
      </c>
      <c r="B25" s="196" t="s">
        <v>70</v>
      </c>
      <c r="C25" s="196" t="s">
        <v>216</v>
      </c>
      <c r="D25" s="196" t="s">
        <v>128</v>
      </c>
      <c r="E25" s="196" t="s">
        <v>127</v>
      </c>
      <c r="F25" s="196" t="s">
        <v>128</v>
      </c>
      <c r="G25" s="196" t="s">
        <v>217</v>
      </c>
      <c r="H25" s="196" t="s">
        <v>128</v>
      </c>
      <c r="I25" s="130">
        <v>254562</v>
      </c>
      <c r="J25" s="130">
        <v>254562</v>
      </c>
      <c r="K25" s="203"/>
      <c r="L25" s="203"/>
      <c r="M25" s="203"/>
      <c r="N25" s="130">
        <v>254562</v>
      </c>
      <c r="O25" s="203"/>
      <c r="P25" s="130"/>
      <c r="Q25" s="130"/>
      <c r="R25" s="130"/>
      <c r="S25" s="130"/>
      <c r="T25" s="130"/>
      <c r="U25" s="130"/>
      <c r="V25" s="130"/>
      <c r="W25" s="130"/>
      <c r="X25" s="130"/>
      <c r="Y25" s="130"/>
    </row>
    <row r="26" ht="20.25" customHeight="1" spans="1:25">
      <c r="A26" s="196" t="s">
        <v>195</v>
      </c>
      <c r="B26" s="196" t="s">
        <v>70</v>
      </c>
      <c r="C26" s="196" t="s">
        <v>218</v>
      </c>
      <c r="D26" s="196" t="s">
        <v>219</v>
      </c>
      <c r="E26" s="196" t="s">
        <v>113</v>
      </c>
      <c r="F26" s="196" t="s">
        <v>114</v>
      </c>
      <c r="G26" s="196" t="s">
        <v>220</v>
      </c>
      <c r="H26" s="196" t="s">
        <v>219</v>
      </c>
      <c r="I26" s="130">
        <v>6600</v>
      </c>
      <c r="J26" s="130">
        <v>6600</v>
      </c>
      <c r="K26" s="203"/>
      <c r="L26" s="203"/>
      <c r="M26" s="203"/>
      <c r="N26" s="130">
        <v>6600</v>
      </c>
      <c r="O26" s="203"/>
      <c r="P26" s="130"/>
      <c r="Q26" s="130"/>
      <c r="R26" s="130"/>
      <c r="S26" s="130"/>
      <c r="T26" s="130"/>
      <c r="U26" s="130"/>
      <c r="V26" s="130"/>
      <c r="W26" s="130"/>
      <c r="X26" s="130"/>
      <c r="Y26" s="130"/>
    </row>
    <row r="27" ht="20.25" customHeight="1" spans="1:25">
      <c r="A27" s="196" t="s">
        <v>195</v>
      </c>
      <c r="B27" s="196" t="s">
        <v>70</v>
      </c>
      <c r="C27" s="196" t="s">
        <v>221</v>
      </c>
      <c r="D27" s="196" t="s">
        <v>172</v>
      </c>
      <c r="E27" s="196" t="s">
        <v>113</v>
      </c>
      <c r="F27" s="196" t="s">
        <v>114</v>
      </c>
      <c r="G27" s="196" t="s">
        <v>222</v>
      </c>
      <c r="H27" s="196" t="s">
        <v>172</v>
      </c>
      <c r="I27" s="130">
        <v>4400</v>
      </c>
      <c r="J27" s="130">
        <v>4400</v>
      </c>
      <c r="K27" s="203"/>
      <c r="L27" s="203"/>
      <c r="M27" s="203"/>
      <c r="N27" s="130">
        <v>4400</v>
      </c>
      <c r="O27" s="203"/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ht="20.25" customHeight="1" spans="1:25">
      <c r="A28" s="196" t="s">
        <v>195</v>
      </c>
      <c r="B28" s="196" t="s">
        <v>70</v>
      </c>
      <c r="C28" s="196" t="s">
        <v>223</v>
      </c>
      <c r="D28" s="196" t="s">
        <v>224</v>
      </c>
      <c r="E28" s="196" t="s">
        <v>113</v>
      </c>
      <c r="F28" s="196" t="s">
        <v>114</v>
      </c>
      <c r="G28" s="196" t="s">
        <v>225</v>
      </c>
      <c r="H28" s="196" t="s">
        <v>226</v>
      </c>
      <c r="I28" s="130">
        <v>19800</v>
      </c>
      <c r="J28" s="130">
        <v>19800</v>
      </c>
      <c r="K28" s="203"/>
      <c r="L28" s="203"/>
      <c r="M28" s="203"/>
      <c r="N28" s="130">
        <v>19800</v>
      </c>
      <c r="O28" s="203"/>
      <c r="P28" s="130"/>
      <c r="Q28" s="130"/>
      <c r="R28" s="130"/>
      <c r="S28" s="130"/>
      <c r="T28" s="130"/>
      <c r="U28" s="130"/>
      <c r="V28" s="130"/>
      <c r="W28" s="130"/>
      <c r="X28" s="130"/>
      <c r="Y28" s="130"/>
    </row>
    <row r="29" ht="20.25" customHeight="1" spans="1:25">
      <c r="A29" s="196" t="s">
        <v>195</v>
      </c>
      <c r="B29" s="196" t="s">
        <v>70</v>
      </c>
      <c r="C29" s="196" t="s">
        <v>223</v>
      </c>
      <c r="D29" s="196" t="s">
        <v>224</v>
      </c>
      <c r="E29" s="196" t="s">
        <v>113</v>
      </c>
      <c r="F29" s="196" t="s">
        <v>114</v>
      </c>
      <c r="G29" s="196" t="s">
        <v>227</v>
      </c>
      <c r="H29" s="196" t="s">
        <v>228</v>
      </c>
      <c r="I29" s="130">
        <v>4400</v>
      </c>
      <c r="J29" s="130">
        <v>4400</v>
      </c>
      <c r="K29" s="203"/>
      <c r="L29" s="203"/>
      <c r="M29" s="203"/>
      <c r="N29" s="130">
        <v>4400</v>
      </c>
      <c r="O29" s="203"/>
      <c r="P29" s="130"/>
      <c r="Q29" s="130"/>
      <c r="R29" s="130"/>
      <c r="S29" s="130"/>
      <c r="T29" s="130"/>
      <c r="U29" s="130"/>
      <c r="V29" s="130"/>
      <c r="W29" s="130"/>
      <c r="X29" s="130"/>
      <c r="Y29" s="130"/>
    </row>
    <row r="30" ht="20.25" customHeight="1" spans="1:25">
      <c r="A30" s="196" t="s">
        <v>195</v>
      </c>
      <c r="B30" s="196" t="s">
        <v>70</v>
      </c>
      <c r="C30" s="196" t="s">
        <v>223</v>
      </c>
      <c r="D30" s="196" t="s">
        <v>224</v>
      </c>
      <c r="E30" s="196" t="s">
        <v>113</v>
      </c>
      <c r="F30" s="196" t="s">
        <v>114</v>
      </c>
      <c r="G30" s="196" t="s">
        <v>229</v>
      </c>
      <c r="H30" s="196" t="s">
        <v>230</v>
      </c>
      <c r="I30" s="130">
        <v>4400</v>
      </c>
      <c r="J30" s="130">
        <v>4400</v>
      </c>
      <c r="K30" s="203"/>
      <c r="L30" s="203"/>
      <c r="M30" s="203"/>
      <c r="N30" s="130">
        <v>4400</v>
      </c>
      <c r="O30" s="203"/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  <row r="31" ht="20.25" customHeight="1" spans="1:25">
      <c r="A31" s="196" t="s">
        <v>195</v>
      </c>
      <c r="B31" s="196" t="s">
        <v>70</v>
      </c>
      <c r="C31" s="196" t="s">
        <v>223</v>
      </c>
      <c r="D31" s="196" t="s">
        <v>224</v>
      </c>
      <c r="E31" s="196" t="s">
        <v>113</v>
      </c>
      <c r="F31" s="196" t="s">
        <v>114</v>
      </c>
      <c r="G31" s="196" t="s">
        <v>231</v>
      </c>
      <c r="H31" s="196" t="s">
        <v>232</v>
      </c>
      <c r="I31" s="130">
        <v>15400</v>
      </c>
      <c r="J31" s="130">
        <v>15400</v>
      </c>
      <c r="K31" s="203"/>
      <c r="L31" s="203"/>
      <c r="M31" s="203"/>
      <c r="N31" s="130">
        <v>15400</v>
      </c>
      <c r="O31" s="203"/>
      <c r="P31" s="130"/>
      <c r="Q31" s="130"/>
      <c r="R31" s="130"/>
      <c r="S31" s="130"/>
      <c r="T31" s="130"/>
      <c r="U31" s="130"/>
      <c r="V31" s="130"/>
      <c r="W31" s="130"/>
      <c r="X31" s="130"/>
      <c r="Y31" s="130"/>
    </row>
    <row r="32" ht="20.25" customHeight="1" spans="1:25">
      <c r="A32" s="196" t="s">
        <v>195</v>
      </c>
      <c r="B32" s="196" t="s">
        <v>70</v>
      </c>
      <c r="C32" s="196" t="s">
        <v>223</v>
      </c>
      <c r="D32" s="196" t="s">
        <v>224</v>
      </c>
      <c r="E32" s="196" t="s">
        <v>113</v>
      </c>
      <c r="F32" s="196" t="s">
        <v>114</v>
      </c>
      <c r="G32" s="196" t="s">
        <v>233</v>
      </c>
      <c r="H32" s="196" t="s">
        <v>234</v>
      </c>
      <c r="I32" s="130">
        <v>28160</v>
      </c>
      <c r="J32" s="130">
        <v>28160</v>
      </c>
      <c r="K32" s="203"/>
      <c r="L32" s="203"/>
      <c r="M32" s="203"/>
      <c r="N32" s="130">
        <v>28160</v>
      </c>
      <c r="O32" s="203"/>
      <c r="P32" s="130"/>
      <c r="Q32" s="130"/>
      <c r="R32" s="130"/>
      <c r="S32" s="130"/>
      <c r="T32" s="130"/>
      <c r="U32" s="130"/>
      <c r="V32" s="130"/>
      <c r="W32" s="130"/>
      <c r="X32" s="130"/>
      <c r="Y32" s="130"/>
    </row>
    <row r="33" ht="20.25" customHeight="1" spans="1:25">
      <c r="A33" s="196" t="s">
        <v>195</v>
      </c>
      <c r="B33" s="196" t="s">
        <v>70</v>
      </c>
      <c r="C33" s="196" t="s">
        <v>223</v>
      </c>
      <c r="D33" s="196" t="s">
        <v>224</v>
      </c>
      <c r="E33" s="196" t="s">
        <v>113</v>
      </c>
      <c r="F33" s="196" t="s">
        <v>114</v>
      </c>
      <c r="G33" s="196" t="s">
        <v>235</v>
      </c>
      <c r="H33" s="196" t="s">
        <v>236</v>
      </c>
      <c r="I33" s="130">
        <v>3300</v>
      </c>
      <c r="J33" s="130">
        <v>3300</v>
      </c>
      <c r="K33" s="203"/>
      <c r="L33" s="203"/>
      <c r="M33" s="203"/>
      <c r="N33" s="130">
        <v>3300</v>
      </c>
      <c r="O33" s="203"/>
      <c r="P33" s="130"/>
      <c r="Q33" s="130"/>
      <c r="R33" s="130"/>
      <c r="S33" s="130"/>
      <c r="T33" s="130"/>
      <c r="U33" s="130"/>
      <c r="V33" s="130"/>
      <c r="W33" s="130"/>
      <c r="X33" s="130"/>
      <c r="Y33" s="130"/>
    </row>
    <row r="34" ht="20.25" customHeight="1" spans="1:25">
      <c r="A34" s="196" t="s">
        <v>195</v>
      </c>
      <c r="B34" s="196" t="s">
        <v>70</v>
      </c>
      <c r="C34" s="196" t="s">
        <v>223</v>
      </c>
      <c r="D34" s="196" t="s">
        <v>224</v>
      </c>
      <c r="E34" s="196" t="s">
        <v>113</v>
      </c>
      <c r="F34" s="196" t="s">
        <v>114</v>
      </c>
      <c r="G34" s="196" t="s">
        <v>237</v>
      </c>
      <c r="H34" s="196" t="s">
        <v>238</v>
      </c>
      <c r="I34" s="130">
        <v>1100</v>
      </c>
      <c r="J34" s="130">
        <v>1100</v>
      </c>
      <c r="K34" s="203"/>
      <c r="L34" s="203"/>
      <c r="M34" s="203"/>
      <c r="N34" s="130">
        <v>1100</v>
      </c>
      <c r="O34" s="203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ht="20.25" customHeight="1" spans="1:25">
      <c r="A35" s="196" t="s">
        <v>195</v>
      </c>
      <c r="B35" s="196" t="s">
        <v>70</v>
      </c>
      <c r="C35" s="196" t="s">
        <v>223</v>
      </c>
      <c r="D35" s="196" t="s">
        <v>224</v>
      </c>
      <c r="E35" s="196" t="s">
        <v>113</v>
      </c>
      <c r="F35" s="196" t="s">
        <v>114</v>
      </c>
      <c r="G35" s="196" t="s">
        <v>239</v>
      </c>
      <c r="H35" s="196" t="s">
        <v>240</v>
      </c>
      <c r="I35" s="130">
        <v>1100</v>
      </c>
      <c r="J35" s="130">
        <v>1100</v>
      </c>
      <c r="K35" s="203"/>
      <c r="L35" s="203"/>
      <c r="M35" s="203"/>
      <c r="N35" s="130">
        <v>1100</v>
      </c>
      <c r="O35" s="203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ht="20.25" customHeight="1" spans="1:25">
      <c r="A36" s="196" t="s">
        <v>195</v>
      </c>
      <c r="B36" s="196" t="s">
        <v>70</v>
      </c>
      <c r="C36" s="196" t="s">
        <v>223</v>
      </c>
      <c r="D36" s="196" t="s">
        <v>224</v>
      </c>
      <c r="E36" s="196" t="s">
        <v>113</v>
      </c>
      <c r="F36" s="196" t="s">
        <v>114</v>
      </c>
      <c r="G36" s="196" t="s">
        <v>241</v>
      </c>
      <c r="H36" s="196" t="s">
        <v>242</v>
      </c>
      <c r="I36" s="130">
        <v>52800</v>
      </c>
      <c r="J36" s="130">
        <v>52800</v>
      </c>
      <c r="K36" s="203"/>
      <c r="L36" s="203"/>
      <c r="M36" s="203"/>
      <c r="N36" s="130">
        <v>52800</v>
      </c>
      <c r="O36" s="203"/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ht="20.25" customHeight="1" spans="1:25">
      <c r="A37" s="196" t="s">
        <v>195</v>
      </c>
      <c r="B37" s="196" t="s">
        <v>70</v>
      </c>
      <c r="C37" s="196" t="s">
        <v>243</v>
      </c>
      <c r="D37" s="196" t="s">
        <v>244</v>
      </c>
      <c r="E37" s="196" t="s">
        <v>101</v>
      </c>
      <c r="F37" s="196" t="s">
        <v>102</v>
      </c>
      <c r="G37" s="196" t="s">
        <v>245</v>
      </c>
      <c r="H37" s="196" t="s">
        <v>246</v>
      </c>
      <c r="I37" s="130">
        <v>86400</v>
      </c>
      <c r="J37" s="130">
        <v>86400</v>
      </c>
      <c r="K37" s="203"/>
      <c r="L37" s="203"/>
      <c r="M37" s="203"/>
      <c r="N37" s="130">
        <v>86400</v>
      </c>
      <c r="O37" s="203"/>
      <c r="P37" s="130"/>
      <c r="Q37" s="130"/>
      <c r="R37" s="130"/>
      <c r="S37" s="130"/>
      <c r="T37" s="130"/>
      <c r="U37" s="130"/>
      <c r="V37" s="130"/>
      <c r="W37" s="130"/>
      <c r="X37" s="130"/>
      <c r="Y37" s="130"/>
    </row>
    <row r="38" ht="20.25" customHeight="1" spans="1:25">
      <c r="A38" s="196" t="s">
        <v>195</v>
      </c>
      <c r="B38" s="196" t="s">
        <v>70</v>
      </c>
      <c r="C38" s="196" t="s">
        <v>247</v>
      </c>
      <c r="D38" s="196" t="s">
        <v>248</v>
      </c>
      <c r="E38" s="196" t="s">
        <v>107</v>
      </c>
      <c r="F38" s="196" t="s">
        <v>108</v>
      </c>
      <c r="G38" s="196" t="s">
        <v>245</v>
      </c>
      <c r="H38" s="196" t="s">
        <v>246</v>
      </c>
      <c r="I38" s="130">
        <v>19224</v>
      </c>
      <c r="J38" s="130">
        <v>19224</v>
      </c>
      <c r="K38" s="203"/>
      <c r="L38" s="203"/>
      <c r="M38" s="203"/>
      <c r="N38" s="130">
        <v>19224</v>
      </c>
      <c r="O38" s="203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39" ht="20.25" customHeight="1" spans="1:25">
      <c r="A39" s="196" t="s">
        <v>195</v>
      </c>
      <c r="B39" s="196" t="s">
        <v>70</v>
      </c>
      <c r="C39" s="196" t="s">
        <v>249</v>
      </c>
      <c r="D39" s="196" t="s">
        <v>250</v>
      </c>
      <c r="E39" s="196" t="s">
        <v>113</v>
      </c>
      <c r="F39" s="196" t="s">
        <v>114</v>
      </c>
      <c r="G39" s="196" t="s">
        <v>204</v>
      </c>
      <c r="H39" s="196" t="s">
        <v>205</v>
      </c>
      <c r="I39" s="130">
        <v>184800</v>
      </c>
      <c r="J39" s="130">
        <v>184800</v>
      </c>
      <c r="K39" s="203"/>
      <c r="L39" s="203"/>
      <c r="M39" s="203"/>
      <c r="N39" s="130">
        <v>184800</v>
      </c>
      <c r="O39" s="203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ht="20.25" customHeight="1" spans="1:25">
      <c r="A40" s="196" t="s">
        <v>195</v>
      </c>
      <c r="B40" s="196" t="s">
        <v>70</v>
      </c>
      <c r="C40" s="196" t="s">
        <v>251</v>
      </c>
      <c r="D40" s="196" t="s">
        <v>252</v>
      </c>
      <c r="E40" s="196" t="s">
        <v>101</v>
      </c>
      <c r="F40" s="196" t="s">
        <v>102</v>
      </c>
      <c r="G40" s="196" t="s">
        <v>253</v>
      </c>
      <c r="H40" s="196" t="s">
        <v>254</v>
      </c>
      <c r="I40" s="130">
        <v>3600</v>
      </c>
      <c r="J40" s="130">
        <v>3600</v>
      </c>
      <c r="K40" s="203"/>
      <c r="L40" s="203"/>
      <c r="M40" s="203"/>
      <c r="N40" s="130">
        <v>3600</v>
      </c>
      <c r="O40" s="203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ht="17.25" customHeight="1" spans="1:25">
      <c r="A41" s="84" t="s">
        <v>167</v>
      </c>
      <c r="B41" s="85"/>
      <c r="C41" s="197"/>
      <c r="D41" s="197"/>
      <c r="E41" s="197"/>
      <c r="F41" s="197"/>
      <c r="G41" s="197"/>
      <c r="H41" s="198"/>
      <c r="I41" s="130">
        <v>3538346</v>
      </c>
      <c r="J41" s="130">
        <v>3538346</v>
      </c>
      <c r="K41" s="130"/>
      <c r="L41" s="130"/>
      <c r="M41" s="130"/>
      <c r="N41" s="130">
        <v>3538346</v>
      </c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topLeftCell="A19" workbookViewId="0">
      <selection activeCell="Y40" sqref="Y4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86"/>
      <c r="E1" s="53"/>
      <c r="F1" s="53"/>
      <c r="G1" s="53"/>
      <c r="H1" s="53"/>
      <c r="U1" s="186"/>
      <c r="W1" s="191" t="s">
        <v>255</v>
      </c>
    </row>
    <row r="2" ht="46.5" customHeight="1" spans="1:23">
      <c r="A2" s="55" t="str">
        <f>"2025"&amp;"年部门项目支出预算表"</f>
        <v>2025年部门项目支出预算表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ht="13.5" customHeight="1" spans="1:23">
      <c r="A3" s="56" t="str">
        <f>"单位名称："&amp;"昆明市东川区乌龙镇卫生院"</f>
        <v>单位名称：昆明市东川区乌龙镇卫生院</v>
      </c>
      <c r="B3" s="57"/>
      <c r="C3" s="57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U3" s="186"/>
      <c r="W3" s="169" t="s">
        <v>1</v>
      </c>
    </row>
    <row r="4" ht="21.75" customHeight="1" spans="1:23">
      <c r="A4" s="60" t="s">
        <v>256</v>
      </c>
      <c r="B4" s="61" t="s">
        <v>178</v>
      </c>
      <c r="C4" s="60" t="s">
        <v>179</v>
      </c>
      <c r="D4" s="60" t="s">
        <v>257</v>
      </c>
      <c r="E4" s="61" t="s">
        <v>180</v>
      </c>
      <c r="F4" s="61" t="s">
        <v>181</v>
      </c>
      <c r="G4" s="61" t="s">
        <v>258</v>
      </c>
      <c r="H4" s="61" t="s">
        <v>259</v>
      </c>
      <c r="I4" s="79" t="s">
        <v>55</v>
      </c>
      <c r="J4" s="62" t="s">
        <v>260</v>
      </c>
      <c r="K4" s="63"/>
      <c r="L4" s="63"/>
      <c r="M4" s="64"/>
      <c r="N4" s="62" t="s">
        <v>186</v>
      </c>
      <c r="O4" s="63"/>
      <c r="P4" s="64"/>
      <c r="Q4" s="61" t="s">
        <v>61</v>
      </c>
      <c r="R4" s="62" t="s">
        <v>62</v>
      </c>
      <c r="S4" s="63"/>
      <c r="T4" s="63"/>
      <c r="U4" s="63"/>
      <c r="V4" s="63"/>
      <c r="W4" s="64"/>
    </row>
    <row r="5" ht="21.75" customHeight="1" spans="1:23">
      <c r="A5" s="65"/>
      <c r="B5" s="80"/>
      <c r="C5" s="65"/>
      <c r="D5" s="65"/>
      <c r="E5" s="66"/>
      <c r="F5" s="66"/>
      <c r="G5" s="66"/>
      <c r="H5" s="66"/>
      <c r="I5" s="80"/>
      <c r="J5" s="187" t="s">
        <v>58</v>
      </c>
      <c r="K5" s="188"/>
      <c r="L5" s="61" t="s">
        <v>59</v>
      </c>
      <c r="M5" s="61" t="s">
        <v>60</v>
      </c>
      <c r="N5" s="61" t="s">
        <v>58</v>
      </c>
      <c r="O5" s="61" t="s">
        <v>59</v>
      </c>
      <c r="P5" s="61" t="s">
        <v>60</v>
      </c>
      <c r="Q5" s="66"/>
      <c r="R5" s="61" t="s">
        <v>57</v>
      </c>
      <c r="S5" s="61" t="s">
        <v>64</v>
      </c>
      <c r="T5" s="61" t="s">
        <v>192</v>
      </c>
      <c r="U5" s="61" t="s">
        <v>66</v>
      </c>
      <c r="V5" s="61" t="s">
        <v>67</v>
      </c>
      <c r="W5" s="61" t="s">
        <v>68</v>
      </c>
    </row>
    <row r="6" ht="21" customHeight="1" spans="1:23">
      <c r="A6" s="80"/>
      <c r="B6" s="80"/>
      <c r="C6" s="80"/>
      <c r="D6" s="80"/>
      <c r="E6" s="80"/>
      <c r="F6" s="80"/>
      <c r="G6" s="80"/>
      <c r="H6" s="80"/>
      <c r="I6" s="80"/>
      <c r="J6" s="189" t="s">
        <v>57</v>
      </c>
      <c r="K6" s="19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ht="39.75" customHeight="1" spans="1:23">
      <c r="A7" s="68"/>
      <c r="B7" s="70"/>
      <c r="C7" s="68"/>
      <c r="D7" s="68"/>
      <c r="E7" s="69"/>
      <c r="F7" s="69"/>
      <c r="G7" s="69"/>
      <c r="H7" s="69"/>
      <c r="I7" s="70"/>
      <c r="J7" s="118" t="s">
        <v>57</v>
      </c>
      <c r="K7" s="118" t="s">
        <v>261</v>
      </c>
      <c r="L7" s="69"/>
      <c r="M7" s="69"/>
      <c r="N7" s="69"/>
      <c r="O7" s="69"/>
      <c r="P7" s="69"/>
      <c r="Q7" s="69"/>
      <c r="R7" s="69"/>
      <c r="S7" s="69"/>
      <c r="T7" s="69"/>
      <c r="U7" s="70"/>
      <c r="V7" s="69"/>
      <c r="W7" s="69"/>
    </row>
    <row r="8" ht="15" customHeight="1" spans="1:23">
      <c r="A8" s="71">
        <v>1</v>
      </c>
      <c r="B8" s="71">
        <v>2</v>
      </c>
      <c r="C8" s="71">
        <v>3</v>
      </c>
      <c r="D8" s="71">
        <v>4</v>
      </c>
      <c r="E8" s="71">
        <v>5</v>
      </c>
      <c r="F8" s="71">
        <v>6</v>
      </c>
      <c r="G8" s="71">
        <v>7</v>
      </c>
      <c r="H8" s="71">
        <v>8</v>
      </c>
      <c r="I8" s="71">
        <v>9</v>
      </c>
      <c r="J8" s="71">
        <v>10</v>
      </c>
      <c r="K8" s="71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71">
        <v>21</v>
      </c>
      <c r="V8" s="88">
        <v>22</v>
      </c>
      <c r="W8" s="71">
        <v>23</v>
      </c>
    </row>
    <row r="9" ht="21.75" customHeight="1" spans="1:23">
      <c r="A9" s="120" t="s">
        <v>262</v>
      </c>
      <c r="B9" s="120" t="s">
        <v>263</v>
      </c>
      <c r="C9" s="120" t="s">
        <v>264</v>
      </c>
      <c r="D9" s="120" t="s">
        <v>70</v>
      </c>
      <c r="E9" s="120" t="s">
        <v>113</v>
      </c>
      <c r="F9" s="120" t="s">
        <v>114</v>
      </c>
      <c r="G9" s="120" t="s">
        <v>225</v>
      </c>
      <c r="H9" s="120" t="s">
        <v>226</v>
      </c>
      <c r="I9" s="130">
        <v>90000</v>
      </c>
      <c r="J9" s="130"/>
      <c r="K9" s="130"/>
      <c r="L9" s="130"/>
      <c r="M9" s="130"/>
      <c r="N9" s="130"/>
      <c r="O9" s="130"/>
      <c r="P9" s="130"/>
      <c r="Q9" s="130"/>
      <c r="R9" s="130">
        <v>90000</v>
      </c>
      <c r="S9" s="130">
        <v>90000</v>
      </c>
      <c r="T9" s="130"/>
      <c r="U9" s="130"/>
      <c r="V9" s="130"/>
      <c r="W9" s="130"/>
    </row>
    <row r="10" ht="21.75" customHeight="1" spans="1:23">
      <c r="A10" s="120" t="s">
        <v>262</v>
      </c>
      <c r="B10" s="120" t="s">
        <v>263</v>
      </c>
      <c r="C10" s="120" t="s">
        <v>264</v>
      </c>
      <c r="D10" s="120" t="s">
        <v>70</v>
      </c>
      <c r="E10" s="120" t="s">
        <v>113</v>
      </c>
      <c r="F10" s="120" t="s">
        <v>114</v>
      </c>
      <c r="G10" s="120" t="s">
        <v>265</v>
      </c>
      <c r="H10" s="120" t="s">
        <v>266</v>
      </c>
      <c r="I10" s="130">
        <v>20000</v>
      </c>
      <c r="J10" s="130"/>
      <c r="K10" s="130"/>
      <c r="L10" s="130"/>
      <c r="M10" s="130"/>
      <c r="N10" s="130"/>
      <c r="O10" s="130"/>
      <c r="P10" s="130"/>
      <c r="Q10" s="130"/>
      <c r="R10" s="130">
        <v>20000</v>
      </c>
      <c r="S10" s="130">
        <v>20000</v>
      </c>
      <c r="T10" s="130"/>
      <c r="U10" s="130"/>
      <c r="V10" s="130"/>
      <c r="W10" s="130"/>
    </row>
    <row r="11" ht="21.75" customHeight="1" spans="1:23">
      <c r="A11" s="120" t="s">
        <v>262</v>
      </c>
      <c r="B11" s="120" t="s">
        <v>263</v>
      </c>
      <c r="C11" s="120" t="s">
        <v>264</v>
      </c>
      <c r="D11" s="120" t="s">
        <v>70</v>
      </c>
      <c r="E11" s="120" t="s">
        <v>113</v>
      </c>
      <c r="F11" s="120" t="s">
        <v>114</v>
      </c>
      <c r="G11" s="120" t="s">
        <v>267</v>
      </c>
      <c r="H11" s="120" t="s">
        <v>268</v>
      </c>
      <c r="I11" s="130">
        <v>2000</v>
      </c>
      <c r="J11" s="130"/>
      <c r="K11" s="130"/>
      <c r="L11" s="130"/>
      <c r="M11" s="130"/>
      <c r="N11" s="130"/>
      <c r="O11" s="130"/>
      <c r="P11" s="130"/>
      <c r="Q11" s="130"/>
      <c r="R11" s="130">
        <v>2000</v>
      </c>
      <c r="S11" s="130">
        <v>2000</v>
      </c>
      <c r="T11" s="130"/>
      <c r="U11" s="130"/>
      <c r="V11" s="130"/>
      <c r="W11" s="130"/>
    </row>
    <row r="12" ht="21.75" customHeight="1" spans="1:23">
      <c r="A12" s="120" t="s">
        <v>262</v>
      </c>
      <c r="B12" s="120" t="s">
        <v>263</v>
      </c>
      <c r="C12" s="120" t="s">
        <v>264</v>
      </c>
      <c r="D12" s="120" t="s">
        <v>70</v>
      </c>
      <c r="E12" s="120" t="s">
        <v>113</v>
      </c>
      <c r="F12" s="120" t="s">
        <v>114</v>
      </c>
      <c r="G12" s="120" t="s">
        <v>227</v>
      </c>
      <c r="H12" s="120" t="s">
        <v>228</v>
      </c>
      <c r="I12" s="130">
        <v>6000</v>
      </c>
      <c r="J12" s="130"/>
      <c r="K12" s="130"/>
      <c r="L12" s="130"/>
      <c r="M12" s="130"/>
      <c r="N12" s="130"/>
      <c r="O12" s="130"/>
      <c r="P12" s="130"/>
      <c r="Q12" s="130"/>
      <c r="R12" s="130">
        <v>6000</v>
      </c>
      <c r="S12" s="130">
        <v>6000</v>
      </c>
      <c r="T12" s="130"/>
      <c r="U12" s="130"/>
      <c r="V12" s="130"/>
      <c r="W12" s="130"/>
    </row>
    <row r="13" ht="21.75" customHeight="1" spans="1:23">
      <c r="A13" s="120" t="s">
        <v>262</v>
      </c>
      <c r="B13" s="120" t="s">
        <v>263</v>
      </c>
      <c r="C13" s="120" t="s">
        <v>264</v>
      </c>
      <c r="D13" s="120" t="s">
        <v>70</v>
      </c>
      <c r="E13" s="120" t="s">
        <v>113</v>
      </c>
      <c r="F13" s="120" t="s">
        <v>114</v>
      </c>
      <c r="G13" s="120" t="s">
        <v>229</v>
      </c>
      <c r="H13" s="120" t="s">
        <v>230</v>
      </c>
      <c r="I13" s="130">
        <v>30000</v>
      </c>
      <c r="J13" s="130"/>
      <c r="K13" s="130"/>
      <c r="L13" s="130"/>
      <c r="M13" s="130"/>
      <c r="N13" s="130"/>
      <c r="O13" s="130"/>
      <c r="P13" s="130"/>
      <c r="Q13" s="130"/>
      <c r="R13" s="130">
        <v>30000</v>
      </c>
      <c r="S13" s="130">
        <v>30000</v>
      </c>
      <c r="T13" s="130"/>
      <c r="U13" s="130"/>
      <c r="V13" s="130"/>
      <c r="W13" s="130"/>
    </row>
    <row r="14" ht="21.75" customHeight="1" spans="1:23">
      <c r="A14" s="120" t="s">
        <v>262</v>
      </c>
      <c r="B14" s="120" t="s">
        <v>263</v>
      </c>
      <c r="C14" s="120" t="s">
        <v>264</v>
      </c>
      <c r="D14" s="120" t="s">
        <v>70</v>
      </c>
      <c r="E14" s="120" t="s">
        <v>113</v>
      </c>
      <c r="F14" s="120" t="s">
        <v>114</v>
      </c>
      <c r="G14" s="120" t="s">
        <v>231</v>
      </c>
      <c r="H14" s="120" t="s">
        <v>232</v>
      </c>
      <c r="I14" s="130">
        <v>30000</v>
      </c>
      <c r="J14" s="130"/>
      <c r="K14" s="130"/>
      <c r="L14" s="130"/>
      <c r="M14" s="130"/>
      <c r="N14" s="130"/>
      <c r="O14" s="130"/>
      <c r="P14" s="130"/>
      <c r="Q14" s="130"/>
      <c r="R14" s="130">
        <v>30000</v>
      </c>
      <c r="S14" s="130">
        <v>30000</v>
      </c>
      <c r="T14" s="130"/>
      <c r="U14" s="130"/>
      <c r="V14" s="130"/>
      <c r="W14" s="130"/>
    </row>
    <row r="15" ht="21.75" customHeight="1" spans="1:23">
      <c r="A15" s="120" t="s">
        <v>262</v>
      </c>
      <c r="B15" s="120" t="s">
        <v>263</v>
      </c>
      <c r="C15" s="120" t="s">
        <v>264</v>
      </c>
      <c r="D15" s="120" t="s">
        <v>70</v>
      </c>
      <c r="E15" s="120" t="s">
        <v>113</v>
      </c>
      <c r="F15" s="120" t="s">
        <v>114</v>
      </c>
      <c r="G15" s="120" t="s">
        <v>233</v>
      </c>
      <c r="H15" s="120" t="s">
        <v>234</v>
      </c>
      <c r="I15" s="130">
        <v>30000</v>
      </c>
      <c r="J15" s="130"/>
      <c r="K15" s="130"/>
      <c r="L15" s="130"/>
      <c r="M15" s="130"/>
      <c r="N15" s="130"/>
      <c r="O15" s="130"/>
      <c r="P15" s="130"/>
      <c r="Q15" s="130"/>
      <c r="R15" s="130">
        <v>30000</v>
      </c>
      <c r="S15" s="130">
        <v>30000</v>
      </c>
      <c r="T15" s="130"/>
      <c r="U15" s="130"/>
      <c r="V15" s="130"/>
      <c r="W15" s="130"/>
    </row>
    <row r="16" ht="21.75" customHeight="1" spans="1:23">
      <c r="A16" s="120" t="s">
        <v>262</v>
      </c>
      <c r="B16" s="120" t="s">
        <v>263</v>
      </c>
      <c r="C16" s="120" t="s">
        <v>264</v>
      </c>
      <c r="D16" s="120" t="s">
        <v>70</v>
      </c>
      <c r="E16" s="120" t="s">
        <v>113</v>
      </c>
      <c r="F16" s="120" t="s">
        <v>114</v>
      </c>
      <c r="G16" s="120" t="s">
        <v>235</v>
      </c>
      <c r="H16" s="120" t="s">
        <v>236</v>
      </c>
      <c r="I16" s="130">
        <v>30000</v>
      </c>
      <c r="J16" s="130"/>
      <c r="K16" s="130"/>
      <c r="L16" s="130"/>
      <c r="M16" s="130"/>
      <c r="N16" s="130"/>
      <c r="O16" s="130"/>
      <c r="P16" s="130"/>
      <c r="Q16" s="130"/>
      <c r="R16" s="130">
        <v>30000</v>
      </c>
      <c r="S16" s="130">
        <v>30000</v>
      </c>
      <c r="T16" s="130"/>
      <c r="U16" s="130"/>
      <c r="V16" s="130"/>
      <c r="W16" s="130"/>
    </row>
    <row r="17" ht="21.75" customHeight="1" spans="1:23">
      <c r="A17" s="120" t="s">
        <v>262</v>
      </c>
      <c r="B17" s="120" t="s">
        <v>263</v>
      </c>
      <c r="C17" s="120" t="s">
        <v>264</v>
      </c>
      <c r="D17" s="120" t="s">
        <v>70</v>
      </c>
      <c r="E17" s="120" t="s">
        <v>113</v>
      </c>
      <c r="F17" s="120" t="s">
        <v>114</v>
      </c>
      <c r="G17" s="120" t="s">
        <v>269</v>
      </c>
      <c r="H17" s="120" t="s">
        <v>270</v>
      </c>
      <c r="I17" s="130">
        <v>30000</v>
      </c>
      <c r="J17" s="130"/>
      <c r="K17" s="130"/>
      <c r="L17" s="130"/>
      <c r="M17" s="130"/>
      <c r="N17" s="130"/>
      <c r="O17" s="130"/>
      <c r="P17" s="130"/>
      <c r="Q17" s="130"/>
      <c r="R17" s="130">
        <v>30000</v>
      </c>
      <c r="S17" s="130">
        <v>30000</v>
      </c>
      <c r="T17" s="130"/>
      <c r="U17" s="130"/>
      <c r="V17" s="130"/>
      <c r="W17" s="130"/>
    </row>
    <row r="18" ht="21.75" customHeight="1" spans="1:23">
      <c r="A18" s="120" t="s">
        <v>262</v>
      </c>
      <c r="B18" s="120" t="s">
        <v>263</v>
      </c>
      <c r="C18" s="120" t="s">
        <v>264</v>
      </c>
      <c r="D18" s="120" t="s">
        <v>70</v>
      </c>
      <c r="E18" s="120" t="s">
        <v>113</v>
      </c>
      <c r="F18" s="120" t="s">
        <v>114</v>
      </c>
      <c r="G18" s="120" t="s">
        <v>237</v>
      </c>
      <c r="H18" s="120" t="s">
        <v>238</v>
      </c>
      <c r="I18" s="130">
        <v>5000</v>
      </c>
      <c r="J18" s="130"/>
      <c r="K18" s="130"/>
      <c r="L18" s="130"/>
      <c r="M18" s="130"/>
      <c r="N18" s="130"/>
      <c r="O18" s="130"/>
      <c r="P18" s="130"/>
      <c r="Q18" s="130"/>
      <c r="R18" s="130">
        <v>5000</v>
      </c>
      <c r="S18" s="130">
        <v>5000</v>
      </c>
      <c r="T18" s="130"/>
      <c r="U18" s="130"/>
      <c r="V18" s="130"/>
      <c r="W18" s="130"/>
    </row>
    <row r="19" ht="21.75" customHeight="1" spans="1:23">
      <c r="A19" s="120" t="s">
        <v>262</v>
      </c>
      <c r="B19" s="120" t="s">
        <v>263</v>
      </c>
      <c r="C19" s="120" t="s">
        <v>264</v>
      </c>
      <c r="D19" s="120" t="s">
        <v>70</v>
      </c>
      <c r="E19" s="120" t="s">
        <v>113</v>
      </c>
      <c r="F19" s="120" t="s">
        <v>114</v>
      </c>
      <c r="G19" s="120" t="s">
        <v>239</v>
      </c>
      <c r="H19" s="120" t="s">
        <v>240</v>
      </c>
      <c r="I19" s="130">
        <v>20000</v>
      </c>
      <c r="J19" s="130"/>
      <c r="K19" s="130"/>
      <c r="L19" s="130"/>
      <c r="M19" s="130"/>
      <c r="N19" s="130"/>
      <c r="O19" s="130"/>
      <c r="P19" s="130"/>
      <c r="Q19" s="130"/>
      <c r="R19" s="130">
        <v>20000</v>
      </c>
      <c r="S19" s="130">
        <v>20000</v>
      </c>
      <c r="T19" s="130"/>
      <c r="U19" s="130"/>
      <c r="V19" s="130"/>
      <c r="W19" s="130"/>
    </row>
    <row r="20" ht="21.75" customHeight="1" spans="1:23">
      <c r="A20" s="120" t="s">
        <v>262</v>
      </c>
      <c r="B20" s="120" t="s">
        <v>263</v>
      </c>
      <c r="C20" s="120" t="s">
        <v>264</v>
      </c>
      <c r="D20" s="120" t="s">
        <v>70</v>
      </c>
      <c r="E20" s="120" t="s">
        <v>113</v>
      </c>
      <c r="F20" s="120" t="s">
        <v>114</v>
      </c>
      <c r="G20" s="120" t="s">
        <v>222</v>
      </c>
      <c r="H20" s="120" t="s">
        <v>172</v>
      </c>
      <c r="I20" s="130">
        <v>20000</v>
      </c>
      <c r="J20" s="130"/>
      <c r="K20" s="130"/>
      <c r="L20" s="130"/>
      <c r="M20" s="130"/>
      <c r="N20" s="130"/>
      <c r="O20" s="130"/>
      <c r="P20" s="130"/>
      <c r="Q20" s="130"/>
      <c r="R20" s="130">
        <v>20000</v>
      </c>
      <c r="S20" s="130">
        <v>20000</v>
      </c>
      <c r="T20" s="130"/>
      <c r="U20" s="130"/>
      <c r="V20" s="130"/>
      <c r="W20" s="130"/>
    </row>
    <row r="21" ht="21.75" customHeight="1" spans="1:23">
      <c r="A21" s="120" t="s">
        <v>262</v>
      </c>
      <c r="B21" s="120" t="s">
        <v>263</v>
      </c>
      <c r="C21" s="120" t="s">
        <v>264</v>
      </c>
      <c r="D21" s="120" t="s">
        <v>70</v>
      </c>
      <c r="E21" s="120" t="s">
        <v>113</v>
      </c>
      <c r="F21" s="120" t="s">
        <v>114</v>
      </c>
      <c r="G21" s="120" t="s">
        <v>271</v>
      </c>
      <c r="H21" s="120" t="s">
        <v>272</v>
      </c>
      <c r="I21" s="130">
        <v>2700000</v>
      </c>
      <c r="J21" s="130"/>
      <c r="K21" s="130"/>
      <c r="L21" s="130"/>
      <c r="M21" s="130"/>
      <c r="N21" s="130"/>
      <c r="O21" s="130"/>
      <c r="P21" s="130"/>
      <c r="Q21" s="130"/>
      <c r="R21" s="130">
        <v>2700000</v>
      </c>
      <c r="S21" s="130">
        <v>2700000</v>
      </c>
      <c r="T21" s="130"/>
      <c r="U21" s="130"/>
      <c r="V21" s="130"/>
      <c r="W21" s="130"/>
    </row>
    <row r="22" ht="21.75" customHeight="1" spans="1:23">
      <c r="A22" s="120" t="s">
        <v>262</v>
      </c>
      <c r="B22" s="120" t="s">
        <v>263</v>
      </c>
      <c r="C22" s="120" t="s">
        <v>264</v>
      </c>
      <c r="D22" s="120" t="s">
        <v>70</v>
      </c>
      <c r="E22" s="120" t="s">
        <v>113</v>
      </c>
      <c r="F22" s="120" t="s">
        <v>114</v>
      </c>
      <c r="G22" s="120" t="s">
        <v>273</v>
      </c>
      <c r="H22" s="120" t="s">
        <v>274</v>
      </c>
      <c r="I22" s="130">
        <v>30000</v>
      </c>
      <c r="J22" s="130"/>
      <c r="K22" s="130"/>
      <c r="L22" s="130"/>
      <c r="M22" s="130"/>
      <c r="N22" s="130"/>
      <c r="O22" s="130"/>
      <c r="P22" s="130"/>
      <c r="Q22" s="130"/>
      <c r="R22" s="130">
        <v>30000</v>
      </c>
      <c r="S22" s="130">
        <v>30000</v>
      </c>
      <c r="T22" s="130"/>
      <c r="U22" s="130"/>
      <c r="V22" s="130"/>
      <c r="W22" s="130"/>
    </row>
    <row r="23" ht="21.75" customHeight="1" spans="1:23">
      <c r="A23" s="120" t="s">
        <v>262</v>
      </c>
      <c r="B23" s="120" t="s">
        <v>263</v>
      </c>
      <c r="C23" s="120" t="s">
        <v>264</v>
      </c>
      <c r="D23" s="120" t="s">
        <v>70</v>
      </c>
      <c r="E23" s="120" t="s">
        <v>113</v>
      </c>
      <c r="F23" s="120" t="s">
        <v>114</v>
      </c>
      <c r="G23" s="120" t="s">
        <v>275</v>
      </c>
      <c r="H23" s="120" t="s">
        <v>276</v>
      </c>
      <c r="I23" s="130">
        <v>60000</v>
      </c>
      <c r="J23" s="130"/>
      <c r="K23" s="130"/>
      <c r="L23" s="130"/>
      <c r="M23" s="130"/>
      <c r="N23" s="130"/>
      <c r="O23" s="130"/>
      <c r="P23" s="130"/>
      <c r="Q23" s="130"/>
      <c r="R23" s="130">
        <v>60000</v>
      </c>
      <c r="S23" s="130">
        <v>60000</v>
      </c>
      <c r="T23" s="130"/>
      <c r="U23" s="130"/>
      <c r="V23" s="130"/>
      <c r="W23" s="130"/>
    </row>
    <row r="24" ht="21.75" customHeight="1" spans="1:23">
      <c r="A24" s="120" t="s">
        <v>262</v>
      </c>
      <c r="B24" s="120" t="s">
        <v>263</v>
      </c>
      <c r="C24" s="120" t="s">
        <v>264</v>
      </c>
      <c r="D24" s="120" t="s">
        <v>70</v>
      </c>
      <c r="E24" s="120" t="s">
        <v>113</v>
      </c>
      <c r="F24" s="120" t="s">
        <v>114</v>
      </c>
      <c r="G24" s="120" t="s">
        <v>220</v>
      </c>
      <c r="H24" s="120" t="s">
        <v>219</v>
      </c>
      <c r="I24" s="130">
        <v>196800</v>
      </c>
      <c r="J24" s="130"/>
      <c r="K24" s="130"/>
      <c r="L24" s="130"/>
      <c r="M24" s="130"/>
      <c r="N24" s="130"/>
      <c r="O24" s="130"/>
      <c r="P24" s="130"/>
      <c r="Q24" s="130"/>
      <c r="R24" s="130">
        <v>196800</v>
      </c>
      <c r="S24" s="130">
        <v>196800</v>
      </c>
      <c r="T24" s="130"/>
      <c r="U24" s="130"/>
      <c r="V24" s="130"/>
      <c r="W24" s="130"/>
    </row>
    <row r="25" ht="21.75" customHeight="1" spans="1:23">
      <c r="A25" s="120" t="s">
        <v>262</v>
      </c>
      <c r="B25" s="120" t="s">
        <v>263</v>
      </c>
      <c r="C25" s="120" t="s">
        <v>264</v>
      </c>
      <c r="D25" s="120" t="s">
        <v>70</v>
      </c>
      <c r="E25" s="120" t="s">
        <v>113</v>
      </c>
      <c r="F25" s="120" t="s">
        <v>114</v>
      </c>
      <c r="G25" s="120" t="s">
        <v>277</v>
      </c>
      <c r="H25" s="120" t="s">
        <v>278</v>
      </c>
      <c r="I25" s="130">
        <v>80000</v>
      </c>
      <c r="J25" s="130"/>
      <c r="K25" s="130"/>
      <c r="L25" s="130"/>
      <c r="M25" s="130"/>
      <c r="N25" s="130"/>
      <c r="O25" s="130"/>
      <c r="P25" s="130"/>
      <c r="Q25" s="130"/>
      <c r="R25" s="130">
        <v>80000</v>
      </c>
      <c r="S25" s="130">
        <v>80000</v>
      </c>
      <c r="T25" s="130"/>
      <c r="U25" s="130"/>
      <c r="V25" s="130"/>
      <c r="W25" s="130"/>
    </row>
    <row r="26" ht="21.75" customHeight="1" spans="1:23">
      <c r="A26" s="120" t="s">
        <v>262</v>
      </c>
      <c r="B26" s="120" t="s">
        <v>263</v>
      </c>
      <c r="C26" s="120" t="s">
        <v>264</v>
      </c>
      <c r="D26" s="120" t="s">
        <v>70</v>
      </c>
      <c r="E26" s="120" t="s">
        <v>113</v>
      </c>
      <c r="F26" s="120" t="s">
        <v>114</v>
      </c>
      <c r="G26" s="120" t="s">
        <v>279</v>
      </c>
      <c r="H26" s="120" t="s">
        <v>280</v>
      </c>
      <c r="I26" s="130">
        <v>3000</v>
      </c>
      <c r="J26" s="130"/>
      <c r="K26" s="130"/>
      <c r="L26" s="130"/>
      <c r="M26" s="130"/>
      <c r="N26" s="130"/>
      <c r="O26" s="130"/>
      <c r="P26" s="130"/>
      <c r="Q26" s="130"/>
      <c r="R26" s="130">
        <v>3000</v>
      </c>
      <c r="S26" s="130">
        <v>3000</v>
      </c>
      <c r="T26" s="130"/>
      <c r="U26" s="130"/>
      <c r="V26" s="130"/>
      <c r="W26" s="130"/>
    </row>
    <row r="27" ht="21.75" customHeight="1" spans="1:23">
      <c r="A27" s="120" t="s">
        <v>262</v>
      </c>
      <c r="B27" s="120" t="s">
        <v>263</v>
      </c>
      <c r="C27" s="120" t="s">
        <v>264</v>
      </c>
      <c r="D27" s="120" t="s">
        <v>70</v>
      </c>
      <c r="E27" s="120" t="s">
        <v>113</v>
      </c>
      <c r="F27" s="120" t="s">
        <v>114</v>
      </c>
      <c r="G27" s="120" t="s">
        <v>253</v>
      </c>
      <c r="H27" s="120" t="s">
        <v>254</v>
      </c>
      <c r="I27" s="130">
        <v>2100000</v>
      </c>
      <c r="J27" s="130"/>
      <c r="K27" s="130"/>
      <c r="L27" s="130"/>
      <c r="M27" s="130"/>
      <c r="N27" s="130"/>
      <c r="O27" s="130"/>
      <c r="P27" s="130"/>
      <c r="Q27" s="130"/>
      <c r="R27" s="130">
        <v>2100000</v>
      </c>
      <c r="S27" s="130">
        <v>2100000</v>
      </c>
      <c r="T27" s="130"/>
      <c r="U27" s="130"/>
      <c r="V27" s="130"/>
      <c r="W27" s="130"/>
    </row>
    <row r="28" ht="21.75" customHeight="1" spans="1:23">
      <c r="A28" s="120" t="s">
        <v>262</v>
      </c>
      <c r="B28" s="120" t="s">
        <v>263</v>
      </c>
      <c r="C28" s="120" t="s">
        <v>264</v>
      </c>
      <c r="D28" s="120" t="s">
        <v>70</v>
      </c>
      <c r="E28" s="120" t="s">
        <v>113</v>
      </c>
      <c r="F28" s="120" t="s">
        <v>114</v>
      </c>
      <c r="G28" s="120" t="s">
        <v>281</v>
      </c>
      <c r="H28" s="120" t="s">
        <v>282</v>
      </c>
      <c r="I28" s="130">
        <v>300000</v>
      </c>
      <c r="J28" s="130"/>
      <c r="K28" s="130"/>
      <c r="L28" s="130"/>
      <c r="M28" s="130"/>
      <c r="N28" s="130"/>
      <c r="O28" s="130"/>
      <c r="P28" s="130"/>
      <c r="Q28" s="130"/>
      <c r="R28" s="130">
        <v>300000</v>
      </c>
      <c r="S28" s="130">
        <v>300000</v>
      </c>
      <c r="T28" s="130"/>
      <c r="U28" s="130"/>
      <c r="V28" s="130"/>
      <c r="W28" s="130"/>
    </row>
    <row r="29" ht="21.75" customHeight="1" spans="1:23">
      <c r="A29" s="120" t="s">
        <v>262</v>
      </c>
      <c r="B29" s="120" t="s">
        <v>263</v>
      </c>
      <c r="C29" s="120" t="s">
        <v>264</v>
      </c>
      <c r="D29" s="120" t="s">
        <v>70</v>
      </c>
      <c r="E29" s="120" t="s">
        <v>113</v>
      </c>
      <c r="F29" s="120" t="s">
        <v>114</v>
      </c>
      <c r="G29" s="120" t="s">
        <v>283</v>
      </c>
      <c r="H29" s="120" t="s">
        <v>284</v>
      </c>
      <c r="I29" s="130">
        <v>200000</v>
      </c>
      <c r="J29" s="130"/>
      <c r="K29" s="130"/>
      <c r="L29" s="130"/>
      <c r="M29" s="130"/>
      <c r="N29" s="130"/>
      <c r="O29" s="130"/>
      <c r="P29" s="130"/>
      <c r="Q29" s="130"/>
      <c r="R29" s="130">
        <v>200000</v>
      </c>
      <c r="S29" s="130">
        <v>200000</v>
      </c>
      <c r="T29" s="130"/>
      <c r="U29" s="130"/>
      <c r="V29" s="130"/>
      <c r="W29" s="130"/>
    </row>
    <row r="30" ht="21.75" customHeight="1" spans="1:23">
      <c r="A30" s="120" t="s">
        <v>262</v>
      </c>
      <c r="B30" s="120" t="s">
        <v>263</v>
      </c>
      <c r="C30" s="120" t="s">
        <v>264</v>
      </c>
      <c r="D30" s="120" t="s">
        <v>70</v>
      </c>
      <c r="E30" s="120" t="s">
        <v>113</v>
      </c>
      <c r="F30" s="120" t="s">
        <v>114</v>
      </c>
      <c r="G30" s="120" t="s">
        <v>285</v>
      </c>
      <c r="H30" s="120" t="s">
        <v>286</v>
      </c>
      <c r="I30" s="130">
        <v>1000000</v>
      </c>
      <c r="J30" s="130"/>
      <c r="K30" s="130"/>
      <c r="L30" s="130"/>
      <c r="M30" s="130"/>
      <c r="N30" s="130"/>
      <c r="O30" s="130"/>
      <c r="P30" s="130"/>
      <c r="Q30" s="130"/>
      <c r="R30" s="130">
        <v>1000000</v>
      </c>
      <c r="S30" s="130">
        <v>1000000</v>
      </c>
      <c r="T30" s="130"/>
      <c r="U30" s="130"/>
      <c r="V30" s="130"/>
      <c r="W30" s="130"/>
    </row>
    <row r="31" ht="21.75" customHeight="1" spans="1:23">
      <c r="A31" s="120" t="s">
        <v>262</v>
      </c>
      <c r="B31" s="120" t="s">
        <v>263</v>
      </c>
      <c r="C31" s="120" t="s">
        <v>264</v>
      </c>
      <c r="D31" s="120" t="s">
        <v>70</v>
      </c>
      <c r="E31" s="120" t="s">
        <v>113</v>
      </c>
      <c r="F31" s="120" t="s">
        <v>114</v>
      </c>
      <c r="G31" s="120" t="s">
        <v>287</v>
      </c>
      <c r="H31" s="120" t="s">
        <v>288</v>
      </c>
      <c r="I31" s="130">
        <v>1200000</v>
      </c>
      <c r="J31" s="130"/>
      <c r="K31" s="130"/>
      <c r="L31" s="130"/>
      <c r="M31" s="130"/>
      <c r="N31" s="130"/>
      <c r="O31" s="130"/>
      <c r="P31" s="130"/>
      <c r="Q31" s="130"/>
      <c r="R31" s="130">
        <v>1200000</v>
      </c>
      <c r="S31" s="130">
        <v>1200000</v>
      </c>
      <c r="T31" s="130"/>
      <c r="U31" s="130"/>
      <c r="V31" s="130"/>
      <c r="W31" s="130"/>
    </row>
    <row r="32" ht="21.75" customHeight="1" spans="1:23">
      <c r="A32" s="120" t="s">
        <v>262</v>
      </c>
      <c r="B32" s="120" t="s">
        <v>263</v>
      </c>
      <c r="C32" s="120" t="s">
        <v>264</v>
      </c>
      <c r="D32" s="120" t="s">
        <v>70</v>
      </c>
      <c r="E32" s="120" t="s">
        <v>113</v>
      </c>
      <c r="F32" s="120" t="s">
        <v>114</v>
      </c>
      <c r="G32" s="120" t="s">
        <v>289</v>
      </c>
      <c r="H32" s="120" t="s">
        <v>290</v>
      </c>
      <c r="I32" s="130">
        <v>100000</v>
      </c>
      <c r="J32" s="130"/>
      <c r="K32" s="130"/>
      <c r="L32" s="130"/>
      <c r="M32" s="130"/>
      <c r="N32" s="130"/>
      <c r="O32" s="130"/>
      <c r="P32" s="130"/>
      <c r="Q32" s="130"/>
      <c r="R32" s="130">
        <v>100000</v>
      </c>
      <c r="S32" s="130">
        <v>100000</v>
      </c>
      <c r="T32" s="130"/>
      <c r="U32" s="130"/>
      <c r="V32" s="130"/>
      <c r="W32" s="130"/>
    </row>
    <row r="33" ht="21.75" customHeight="1" spans="1:23">
      <c r="A33" s="120" t="s">
        <v>262</v>
      </c>
      <c r="B33" s="120" t="s">
        <v>263</v>
      </c>
      <c r="C33" s="120" t="s">
        <v>264</v>
      </c>
      <c r="D33" s="120" t="s">
        <v>70</v>
      </c>
      <c r="E33" s="120" t="s">
        <v>113</v>
      </c>
      <c r="F33" s="120" t="s">
        <v>114</v>
      </c>
      <c r="G33" s="120" t="s">
        <v>291</v>
      </c>
      <c r="H33" s="120" t="s">
        <v>292</v>
      </c>
      <c r="I33" s="130">
        <v>200000</v>
      </c>
      <c r="J33" s="130"/>
      <c r="K33" s="130"/>
      <c r="L33" s="130"/>
      <c r="M33" s="130"/>
      <c r="N33" s="130"/>
      <c r="O33" s="130"/>
      <c r="P33" s="130"/>
      <c r="Q33" s="130"/>
      <c r="R33" s="130">
        <v>200000</v>
      </c>
      <c r="S33" s="130">
        <v>200000</v>
      </c>
      <c r="T33" s="130"/>
      <c r="U33" s="130"/>
      <c r="V33" s="130"/>
      <c r="W33" s="130"/>
    </row>
    <row r="34" ht="21.75" customHeight="1" spans="1:23">
      <c r="A34" s="120" t="s">
        <v>262</v>
      </c>
      <c r="B34" s="120" t="s">
        <v>263</v>
      </c>
      <c r="C34" s="120" t="s">
        <v>264</v>
      </c>
      <c r="D34" s="120" t="s">
        <v>70</v>
      </c>
      <c r="E34" s="120" t="s">
        <v>113</v>
      </c>
      <c r="F34" s="120" t="s">
        <v>114</v>
      </c>
      <c r="G34" s="120" t="s">
        <v>293</v>
      </c>
      <c r="H34" s="120" t="s">
        <v>81</v>
      </c>
      <c r="I34" s="130">
        <v>104000</v>
      </c>
      <c r="J34" s="130"/>
      <c r="K34" s="130"/>
      <c r="L34" s="130"/>
      <c r="M34" s="130"/>
      <c r="N34" s="130"/>
      <c r="O34" s="130"/>
      <c r="P34" s="130"/>
      <c r="Q34" s="130"/>
      <c r="R34" s="130">
        <v>104000</v>
      </c>
      <c r="S34" s="130">
        <v>104000</v>
      </c>
      <c r="T34" s="130"/>
      <c r="U34" s="130"/>
      <c r="V34" s="130"/>
      <c r="W34" s="130"/>
    </row>
    <row r="35" ht="18.75" customHeight="1" spans="1:23">
      <c r="A35" s="84" t="s">
        <v>167</v>
      </c>
      <c r="B35" s="85"/>
      <c r="C35" s="85"/>
      <c r="D35" s="85"/>
      <c r="E35" s="85"/>
      <c r="F35" s="85"/>
      <c r="G35" s="85"/>
      <c r="H35" s="86"/>
      <c r="I35" s="130">
        <v>8586800</v>
      </c>
      <c r="J35" s="130"/>
      <c r="K35" s="130"/>
      <c r="L35" s="130"/>
      <c r="M35" s="130"/>
      <c r="N35" s="130"/>
      <c r="O35" s="130"/>
      <c r="P35" s="130"/>
      <c r="Q35" s="130"/>
      <c r="R35" s="130">
        <v>8586800</v>
      </c>
      <c r="S35" s="130">
        <v>8586800</v>
      </c>
      <c r="T35" s="130"/>
      <c r="U35" s="130"/>
      <c r="V35" s="130"/>
      <c r="W35" s="130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topLeftCell="A6" workbookViewId="0">
      <selection activeCell="C23" sqref="C2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54" t="s">
        <v>294</v>
      </c>
    </row>
    <row r="2" ht="39.75" customHeight="1" spans="1:10">
      <c r="A2" s="116" t="str">
        <f>"2025"&amp;"年部门项目支出绩效目标表"</f>
        <v>2025年部门项目支出绩效目标表</v>
      </c>
      <c r="B2" s="55"/>
      <c r="C2" s="55"/>
      <c r="D2" s="55"/>
      <c r="E2" s="55"/>
      <c r="F2" s="117"/>
      <c r="G2" s="55"/>
      <c r="H2" s="117"/>
      <c r="I2" s="117"/>
      <c r="J2" s="55"/>
    </row>
    <row r="3" ht="17.25" customHeight="1" spans="1:1">
      <c r="A3" s="56" t="str">
        <f>"单位名称："&amp;"昆明市东川区乌龙镇卫生院"</f>
        <v>单位名称：昆明市东川区乌龙镇卫生院</v>
      </c>
    </row>
    <row r="4" ht="44.25" customHeight="1" spans="1:10">
      <c r="A4" s="118" t="s">
        <v>179</v>
      </c>
      <c r="B4" s="118" t="s">
        <v>295</v>
      </c>
      <c r="C4" s="118" t="s">
        <v>296</v>
      </c>
      <c r="D4" s="118" t="s">
        <v>297</v>
      </c>
      <c r="E4" s="118" t="s">
        <v>298</v>
      </c>
      <c r="F4" s="119" t="s">
        <v>299</v>
      </c>
      <c r="G4" s="118" t="s">
        <v>300</v>
      </c>
      <c r="H4" s="119" t="s">
        <v>301</v>
      </c>
      <c r="I4" s="119" t="s">
        <v>302</v>
      </c>
      <c r="J4" s="118" t="s">
        <v>303</v>
      </c>
    </row>
    <row r="5" ht="18.75" customHeight="1" spans="1:10">
      <c r="A5" s="184">
        <v>1</v>
      </c>
      <c r="B5" s="184">
        <v>2</v>
      </c>
      <c r="C5" s="184">
        <v>3</v>
      </c>
      <c r="D5" s="184">
        <v>4</v>
      </c>
      <c r="E5" s="184">
        <v>5</v>
      </c>
      <c r="F5" s="88">
        <v>6</v>
      </c>
      <c r="G5" s="184">
        <v>7</v>
      </c>
      <c r="H5" s="88">
        <v>8</v>
      </c>
      <c r="I5" s="88">
        <v>9</v>
      </c>
      <c r="J5" s="184">
        <v>10</v>
      </c>
    </row>
    <row r="6" ht="42" customHeight="1" spans="1:10">
      <c r="A6" s="81" t="s">
        <v>70</v>
      </c>
      <c r="B6" s="120"/>
      <c r="C6" s="120"/>
      <c r="D6" s="120"/>
      <c r="E6" s="106"/>
      <c r="F6" s="121"/>
      <c r="G6" s="106"/>
      <c r="H6" s="121"/>
      <c r="I6" s="121"/>
      <c r="J6" s="106"/>
    </row>
    <row r="7" ht="42" customHeight="1" spans="1:10">
      <c r="A7" s="185" t="s">
        <v>264</v>
      </c>
      <c r="B7" s="72" t="s">
        <v>304</v>
      </c>
      <c r="C7" s="72" t="s">
        <v>305</v>
      </c>
      <c r="D7" s="72" t="s">
        <v>306</v>
      </c>
      <c r="E7" s="81" t="s">
        <v>307</v>
      </c>
      <c r="F7" s="72" t="s">
        <v>308</v>
      </c>
      <c r="G7" s="81" t="s">
        <v>309</v>
      </c>
      <c r="H7" s="72" t="s">
        <v>310</v>
      </c>
      <c r="I7" s="72" t="s">
        <v>311</v>
      </c>
      <c r="J7" s="81" t="s">
        <v>312</v>
      </c>
    </row>
    <row r="8" ht="42" customHeight="1" spans="1:10">
      <c r="A8" s="185" t="s">
        <v>264</v>
      </c>
      <c r="B8" s="72" t="s">
        <v>304</v>
      </c>
      <c r="C8" s="72" t="s">
        <v>305</v>
      </c>
      <c r="D8" s="72" t="s">
        <v>313</v>
      </c>
      <c r="E8" s="81" t="s">
        <v>314</v>
      </c>
      <c r="F8" s="72" t="s">
        <v>315</v>
      </c>
      <c r="G8" s="81" t="s">
        <v>316</v>
      </c>
      <c r="H8" s="72" t="s">
        <v>317</v>
      </c>
      <c r="I8" s="72" t="s">
        <v>311</v>
      </c>
      <c r="J8" s="81" t="s">
        <v>318</v>
      </c>
    </row>
    <row r="9" ht="42" customHeight="1" spans="1:10">
      <c r="A9" s="185" t="s">
        <v>264</v>
      </c>
      <c r="B9" s="72" t="s">
        <v>304</v>
      </c>
      <c r="C9" s="72" t="s">
        <v>305</v>
      </c>
      <c r="D9" s="72" t="s">
        <v>319</v>
      </c>
      <c r="E9" s="81" t="s">
        <v>320</v>
      </c>
      <c r="F9" s="72" t="s">
        <v>308</v>
      </c>
      <c r="G9" s="81" t="s">
        <v>321</v>
      </c>
      <c r="H9" s="72" t="s">
        <v>322</v>
      </c>
      <c r="I9" s="72" t="s">
        <v>311</v>
      </c>
      <c r="J9" s="81" t="s">
        <v>323</v>
      </c>
    </row>
    <row r="10" ht="42" customHeight="1" spans="1:10">
      <c r="A10" s="185" t="s">
        <v>264</v>
      </c>
      <c r="B10" s="72" t="s">
        <v>304</v>
      </c>
      <c r="C10" s="72" t="s">
        <v>305</v>
      </c>
      <c r="D10" s="72" t="s">
        <v>324</v>
      </c>
      <c r="E10" s="81" t="s">
        <v>325</v>
      </c>
      <c r="F10" s="72" t="s">
        <v>308</v>
      </c>
      <c r="G10" s="81" t="s">
        <v>309</v>
      </c>
      <c r="H10" s="72" t="s">
        <v>310</v>
      </c>
      <c r="I10" s="72" t="s">
        <v>311</v>
      </c>
      <c r="J10" s="81" t="s">
        <v>312</v>
      </c>
    </row>
    <row r="11" ht="42" customHeight="1" spans="1:10">
      <c r="A11" s="185" t="s">
        <v>264</v>
      </c>
      <c r="B11" s="72" t="s">
        <v>304</v>
      </c>
      <c r="C11" s="72" t="s">
        <v>326</v>
      </c>
      <c r="D11" s="72" t="s">
        <v>327</v>
      </c>
      <c r="E11" s="81" t="s">
        <v>328</v>
      </c>
      <c r="F11" s="72" t="s">
        <v>315</v>
      </c>
      <c r="G11" s="81" t="s">
        <v>83</v>
      </c>
      <c r="H11" s="72" t="s">
        <v>329</v>
      </c>
      <c r="I11" s="72" t="s">
        <v>311</v>
      </c>
      <c r="J11" s="81" t="s">
        <v>330</v>
      </c>
    </row>
    <row r="12" ht="42" customHeight="1" spans="1:10">
      <c r="A12" s="185" t="s">
        <v>264</v>
      </c>
      <c r="B12" s="72" t="s">
        <v>304</v>
      </c>
      <c r="C12" s="72" t="s">
        <v>326</v>
      </c>
      <c r="D12" s="72" t="s">
        <v>331</v>
      </c>
      <c r="E12" s="81" t="s">
        <v>332</v>
      </c>
      <c r="F12" s="72" t="s">
        <v>333</v>
      </c>
      <c r="G12" s="81" t="s">
        <v>332</v>
      </c>
      <c r="H12" s="72" t="s">
        <v>317</v>
      </c>
      <c r="I12" s="72" t="s">
        <v>334</v>
      </c>
      <c r="J12" s="81" t="s">
        <v>335</v>
      </c>
    </row>
    <row r="13" ht="222" customHeight="1" spans="1:10">
      <c r="A13" s="185" t="s">
        <v>264</v>
      </c>
      <c r="B13" s="72" t="s">
        <v>304</v>
      </c>
      <c r="C13" s="72" t="s">
        <v>336</v>
      </c>
      <c r="D13" s="72" t="s">
        <v>337</v>
      </c>
      <c r="E13" s="81" t="s">
        <v>337</v>
      </c>
      <c r="F13" s="72" t="s">
        <v>315</v>
      </c>
      <c r="G13" s="81" t="s">
        <v>338</v>
      </c>
      <c r="H13" s="72" t="s">
        <v>317</v>
      </c>
      <c r="I13" s="72" t="s">
        <v>311</v>
      </c>
      <c r="J13" s="81" t="s">
        <v>339</v>
      </c>
    </row>
  </sheetData>
  <mergeCells count="4">
    <mergeCell ref="A2:J2"/>
    <mergeCell ref="A3:H3"/>
    <mergeCell ref="A7:A13"/>
    <mergeCell ref="B7:B1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李雅蓉</cp:lastModifiedBy>
  <dcterms:created xsi:type="dcterms:W3CDTF">2025-02-24T02:41:00Z</dcterms:created>
  <dcterms:modified xsi:type="dcterms:W3CDTF">2025-05-06T03:52:18Z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5262D083E8F748A0BF88B550D7CD204D_12</vt:lpwstr>
  </property>
  <property fmtid="{D5CDD505-2E9C-101B-9397-08002B2CF9AE}" pid="3" name="KSOProductBuildVer">
    <vt:lpwstr>2052-12.1.0.15336</vt:lpwstr>
  </property>
</Properties>
</file>