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firstSheet="13" activeTab="17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  <sheet name="部门整体支出绩效目标表13" sheetId="18" r:id="rId18"/>
  </sheets>
  <definedNames>
    <definedName name="_xlnm.Print_Titles" localSheetId="0">'部门财务收支预算总表01-1'!$A:$A,'部门财务收支预算总表01-1'!#REF!</definedName>
    <definedName name="_xlnm.Print_Titles" localSheetId="1">'部门收入预算表01-2'!$A:$A,'部门收入预算表01-2'!#REF!</definedName>
    <definedName name="_xlnm.Print_Titles" localSheetId="2">'部门支出预算表01-3'!$A:$A,'部门支出预算表01-3'!#REF!</definedName>
    <definedName name="_xlnm.Print_Titles" localSheetId="3">'部门财政拨款收支预算总表02-1'!$A:$A,'部门财政拨款收支预算总表02-1'!#REF!</definedName>
    <definedName name="_xlnm.Print_Titles" localSheetId="4">'一般公共预算支出预算表02-2'!$A:$A,'一般公共预算支出预算表02-2'!$1:$4</definedName>
    <definedName name="_xlnm.Print_Titles" localSheetId="5">一般公共预算“三公”经费支出预算表03!$A:$A,一般公共预算“三公”经费支出预算表03!#REF!</definedName>
    <definedName name="_xlnm.Print_Titles" localSheetId="6">部门基本支出预算表04!$A:$A,部门基本支出预算表04!#REF!</definedName>
    <definedName name="_xlnm.Print_Titles" localSheetId="7">'部门项目支出预算表05-1'!$A:$A,'部门项目支出预算表05-1'!#REF!</definedName>
    <definedName name="_xlnm.Print_Titles" localSheetId="8">'部门项目支出绩效目标表05-2'!$A:$A,'部门项目支出绩效目标表05-2'!#REF!</definedName>
    <definedName name="_xlnm.Print_Titles" localSheetId="9">部门政府性基金预算支出预算表06!$A:$A,部门政府性基金预算支出预算表06!$1:$5</definedName>
    <definedName name="_xlnm.Print_Titles" localSheetId="10">部门政府采购预算表07!$A:$A,部门政府采购预算表07!#REF!</definedName>
    <definedName name="_xlnm.Print_Titles" localSheetId="11">部门政府购买服务预算表08!$A:$A,部门政府购买服务预算表08!#REF!</definedName>
    <definedName name="_xlnm.Print_Titles" localSheetId="12">'对下转移支付预算表09-1'!$A:$A,'对下转移支付预算表09-1'!#REF!</definedName>
    <definedName name="_xlnm.Print_Titles" localSheetId="13">'对下转移支付绩效目标表09-2'!$A:$A,'对下转移支付绩效目标表09-2'!#REF!</definedName>
    <definedName name="_xlnm.Print_Titles" localSheetId="14">新增资产配置表10!$A:$A,新增资产配置表10!#REF!</definedName>
    <definedName name="_xlnm.Print_Titles" localSheetId="15">上级补助项目支出预算表11!$A:$A,上级补助项目支出预算表11!#REF!</definedName>
    <definedName name="_xlnm.Print_Titles" localSheetId="16">部门项目中期规划预算表12!$A:$A,部门项目中期规划预算表12!#REF!</definedName>
  </definedNames>
  <calcPr calcId="144525"/>
</workbook>
</file>

<file path=xl/sharedStrings.xml><?xml version="1.0" encoding="utf-8"?>
<sst xmlns="http://schemas.openxmlformats.org/spreadsheetml/2006/main" count="1393" uniqueCount="528">
  <si>
    <t>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</si>
  <si>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</si>
  <si>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</si>
  <si>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</si>
  <si>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</si>
  <si>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</si>
  <si>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</si>
  <si>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</si>
  <si>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</si>
  <si>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</si>
  <si>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</si>
  <si>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</si>
  <si>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</si>
  <si>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</si>
  <si>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</si>
  <si>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</si>
  <si>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</si>
  <si>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</si>
  <si>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</si>
  <si>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</si>
  <si>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</si>
  <si>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</si>
  <si>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</si>
  <si>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</si>
  <si>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</si>
  <si>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</si>
  <si>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</si>
  <si>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</si>
  <si>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</si>
  <si>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</si>
  <si>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</si>
  <si>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</si>
  <si>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</si>
  <si>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</si>
  <si>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</si>
  <si>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</si>
  <si>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</si>
  <si>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</si>
  <si>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</si>
  <si>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</si>
  <si>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</si>
  <si>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</si>
  <si>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</si>
  <si>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</si>
  <si>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</si>
  <si>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</si>
  <si>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</si>
  <si>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</si>
  <si>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</si>
  <si>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</si>
  <si>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</si>
  <si>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</si>
  <si>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</si>
  <si>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</si>
  <si>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</si>
  <si>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</si>
  <si>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</si>
  <si>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</si>
  <si>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</si>
  <si>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</si>
  <si>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</si>
  <si>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</si>
  <si>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</si>
  <si>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</si>
  <si>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</si>
  <si>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</si>
  <si>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</si>
  <si>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</si>
  <si>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</si>
  <si>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131011</t>
  </si>
  <si>
    <t>昆明市东川区铜都街道中心卫生院</t>
  </si>
  <si>
    <t>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</si>
  <si>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</si>
  <si>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</si>
  <si>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</si>
  <si>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</si>
  <si>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</si>
  <si>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</si>
  <si>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</si>
  <si>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</si>
  <si>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</si>
  <si>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</si>
  <si>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</si>
  <si>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</si>
  <si>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</si>
  <si>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</si>
  <si>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</si>
  <si>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</si>
  <si>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</si>
  <si>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</si>
  <si>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</si>
  <si>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</si>
  <si>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</si>
  <si>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</si>
  <si>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</si>
  <si>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</si>
  <si>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</si>
  <si>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</si>
  <si>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</si>
  <si>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</si>
  <si>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</si>
  <si>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</si>
  <si>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</si>
  <si>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</si>
  <si>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</si>
  <si>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</si>
  <si>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</si>
  <si>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20808</t>
  </si>
  <si>
    <t>抚恤</t>
  </si>
  <si>
    <t>2080801</t>
  </si>
  <si>
    <t>死亡抚恤</t>
  </si>
  <si>
    <t>210</t>
  </si>
  <si>
    <t>卫生健康支出</t>
  </si>
  <si>
    <t>21003</t>
  </si>
  <si>
    <t>基层医疗卫生机构</t>
  </si>
  <si>
    <t>2100302</t>
  </si>
  <si>
    <t>乡镇卫生院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</si>
  <si>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</si>
  <si>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</si>
  <si>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</si>
  <si>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</si>
  <si>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</si>
  <si>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</si>
  <si>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</si>
  <si>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</si>
  <si>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</si>
  <si>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</si>
  <si>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</si>
  <si>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</si>
  <si>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</si>
  <si>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</si>
  <si>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</si>
  <si>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</si>
  <si>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</si>
  <si>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</si>
  <si>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</si>
  <si>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</si>
  <si>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</si>
  <si>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</si>
  <si>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</si>
  <si>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</si>
  <si>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</si>
  <si>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</si>
  <si>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</si>
  <si>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</si>
  <si>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</si>
  <si>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</si>
  <si>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</si>
  <si>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</si>
  <si>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</si>
  <si>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</si>
  <si>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</si>
  <si>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</si>
  <si>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</si>
  <si>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</si>
  <si>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</si>
  <si>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</si>
  <si>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</si>
  <si>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</si>
  <si>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</si>
  <si>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</si>
  <si>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</si>
  <si>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</si>
  <si>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</si>
  <si>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</si>
  <si>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02-2表</t>
  </si>
  <si>
    <t>部门预算支出功能分类科目</t>
  </si>
  <si>
    <t>人员经费</t>
  </si>
  <si>
    <t>公用经费</t>
  </si>
  <si>
    <t>合  计</t>
  </si>
  <si>
    <t>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</si>
  <si>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</si>
  <si>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</si>
  <si>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</si>
  <si>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</si>
  <si>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</si>
  <si>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</si>
  <si>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</si>
  <si>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</si>
  <si>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</si>
  <si>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</si>
  <si>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</si>
  <si>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</si>
  <si>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</si>
  <si>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</si>
  <si>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</si>
  <si>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</si>
  <si>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</si>
  <si>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</si>
  <si>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</si>
  <si>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</si>
  <si>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</si>
  <si>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</si>
  <si>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</si>
  <si>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</si>
  <si>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</si>
  <si>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已预拨</t>
  </si>
  <si>
    <t>昆明市东川区卫生健康局</t>
  </si>
  <si>
    <t>530113210000000002837</t>
  </si>
  <si>
    <t>事业人员工资支出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</si>
  <si>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</si>
  <si>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</si>
  <si>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</si>
  <si>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</si>
  <si>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</si>
  <si>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</si>
  <si>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</si>
  <si>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</si>
  <si>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530113210000000002838</t>
  </si>
  <si>
    <t>社会保障缴费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</si>
  <si>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</si>
  <si>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</si>
  <si>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</si>
  <si>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</si>
  <si>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</si>
  <si>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</si>
  <si>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</si>
  <si>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</si>
  <si>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</si>
  <si>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</si>
  <si>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530113210000000002839</t>
  </si>
  <si>
    <t>30113</t>
  </si>
  <si>
    <t>530113210000000002843</t>
  </si>
  <si>
    <t>30217</t>
  </si>
  <si>
    <t>530113210000000002845</t>
  </si>
  <si>
    <t>工会经费</t>
  </si>
  <si>
    <t>30228</t>
  </si>
  <si>
    <t>530113210000000002848</t>
  </si>
  <si>
    <t>一般公用支出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</si>
  <si>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</si>
  <si>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</si>
  <si>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</si>
  <si>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</si>
  <si>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</si>
  <si>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</si>
  <si>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</si>
  <si>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</si>
  <si>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30211</t>
  </si>
  <si>
    <t>差旅费</t>
  </si>
  <si>
    <t>30213</t>
  </si>
  <si>
    <t>维修（护）费</t>
  </si>
  <si>
    <t>30215</t>
  </si>
  <si>
    <t>会议费</t>
  </si>
  <si>
    <t>30216</t>
  </si>
  <si>
    <t>培训费</t>
  </si>
  <si>
    <t>30229</t>
  </si>
  <si>
    <t>福利费</t>
  </si>
  <si>
    <t>530113221100000305534</t>
  </si>
  <si>
    <t>离退休生活补助</t>
  </si>
  <si>
    <t>30305</t>
  </si>
  <si>
    <t>生活补助</t>
  </si>
  <si>
    <t>530113221100000305700</t>
  </si>
  <si>
    <t>遗属补助</t>
  </si>
  <si>
    <t>530113231100001505079</t>
  </si>
  <si>
    <t>事业人员绩效奖励</t>
  </si>
  <si>
    <t>530113251100003718918</t>
  </si>
  <si>
    <t>离退休公用经费</t>
  </si>
  <si>
    <t>30299</t>
  </si>
  <si>
    <t>其他商品和服务支出</t>
  </si>
  <si>
    <t>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</si>
  <si>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</si>
  <si>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</si>
  <si>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</si>
  <si>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</si>
  <si>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</si>
  <si>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</si>
  <si>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事业发展类</t>
  </si>
  <si>
    <t>530113251100003701027</t>
  </si>
  <si>
    <t>医疗业务预算资金</t>
  </si>
  <si>
    <t>30202</t>
  </si>
  <si>
    <t>印刷费</t>
  </si>
  <si>
    <t>30204</t>
  </si>
  <si>
    <t>手续费</t>
  </si>
  <si>
    <t>30209</t>
  </si>
  <si>
    <t>物业管理费</t>
  </si>
  <si>
    <t>30214</t>
  </si>
  <si>
    <t>租赁费</t>
  </si>
  <si>
    <t>30218</t>
  </si>
  <si>
    <t>专用材料费</t>
  </si>
  <si>
    <t>30226</t>
  </si>
  <si>
    <t>劳务费</t>
  </si>
  <si>
    <t>30227</t>
  </si>
  <si>
    <t>委托业务费</t>
  </si>
  <si>
    <t>30231</t>
  </si>
  <si>
    <t>公务用车运行维护费</t>
  </si>
  <si>
    <t>30239</t>
  </si>
  <si>
    <t>其他交通费用</t>
  </si>
  <si>
    <t>30240</t>
  </si>
  <si>
    <t>税金及附加费用</t>
  </si>
  <si>
    <t>31002</t>
  </si>
  <si>
    <t>办公设备购置</t>
  </si>
  <si>
    <t>31003</t>
  </si>
  <si>
    <t>专用设备购置</t>
  </si>
  <si>
    <t>31006</t>
  </si>
  <si>
    <t>大型修缮</t>
  </si>
  <si>
    <t>31007</t>
  </si>
  <si>
    <t>信息网络及软件购置更新</t>
  </si>
  <si>
    <t>31013</t>
  </si>
  <si>
    <t>公务用车购置</t>
  </si>
  <si>
    <t>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</si>
  <si>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</si>
  <si>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</si>
  <si>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</si>
  <si>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</si>
  <si>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</si>
  <si>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</si>
  <si>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</si>
  <si>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</si>
  <si>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</si>
  <si>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卫生院业务预算资金支出</t>
  </si>
  <si>
    <t>产出指标</t>
  </si>
  <si>
    <t>质量指标</t>
  </si>
  <si>
    <t>卫生院医疗业务与基本公共卫生服务水平</t>
  </si>
  <si>
    <t>&gt;=</t>
  </si>
  <si>
    <t>有所提高</t>
  </si>
  <si>
    <t>%</t>
  </si>
  <si>
    <t>定性指标</t>
  </si>
  <si>
    <t>时效指标</t>
  </si>
  <si>
    <t>医疗预算资金支出时间范围</t>
  </si>
  <si>
    <t>=</t>
  </si>
  <si>
    <t xml:space="preserve">	 2025年1月-12月</t>
  </si>
  <si>
    <t>年</t>
  </si>
  <si>
    <t>定量指标</t>
  </si>
  <si>
    <t>预算资金支出时间范围</t>
  </si>
  <si>
    <t>成本指标</t>
  </si>
  <si>
    <t>经济成本指标</t>
  </si>
  <si>
    <t>&lt;=</t>
  </si>
  <si>
    <t>14050600</t>
  </si>
  <si>
    <t>元</t>
  </si>
  <si>
    <t>保障医疗业务健康有序发展</t>
  </si>
  <si>
    <t>效益指标</t>
  </si>
  <si>
    <t>社会效益</t>
  </si>
  <si>
    <t>辖区群众看病难看病贵问题得到有效解决</t>
  </si>
  <si>
    <t>有效解决</t>
  </si>
  <si>
    <t>辖区群众看病难看病贵问题有所解决</t>
  </si>
  <si>
    <t>可持续影响</t>
  </si>
  <si>
    <t>基层医疗卫生事业可持续发展</t>
  </si>
  <si>
    <t>&gt;</t>
  </si>
  <si>
    <t xml:space="preserve">	 实现持续发展</t>
  </si>
  <si>
    <t>满意度指标</t>
  </si>
  <si>
    <t>服务对象满意度</t>
  </si>
  <si>
    <t>80</t>
  </si>
  <si>
    <t>服务对象满意度不断提高</t>
  </si>
  <si>
    <t>06表</t>
  </si>
  <si>
    <t>政府性基金预算支出预算表</t>
  </si>
  <si>
    <t>单位名称：昆明市发展和改革委员会</t>
  </si>
  <si>
    <t>政府性基金预算支出</t>
  </si>
  <si>
    <t>备注：昆明市东川区铜都街道中心卫生院2025年无政府性基金预算支出情况，此表无数据。</t>
  </si>
  <si>
    <t>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</si>
  <si>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</si>
  <si>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</si>
  <si>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</si>
  <si>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</si>
  <si>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</si>
  <si>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</si>
  <si>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</si>
  <si>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</si>
  <si>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</si>
  <si>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</si>
  <si>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采购黑白打印机</t>
  </si>
  <si>
    <t>A4黑白打印机</t>
  </si>
  <si>
    <t>台</t>
  </si>
  <si>
    <t>采购办公椅</t>
  </si>
  <si>
    <t>办公椅</t>
  </si>
  <si>
    <t>把</t>
  </si>
  <si>
    <t>采购办公桌</t>
  </si>
  <si>
    <t>办公桌</t>
  </si>
  <si>
    <t>张</t>
  </si>
  <si>
    <t>采购笔记本电脑</t>
  </si>
  <si>
    <t>便携式计算机</t>
  </si>
  <si>
    <t>采购彩打复印一体机</t>
  </si>
  <si>
    <t>多功能一体机</t>
  </si>
  <si>
    <t>采购打印复印扫描彩色一体机</t>
  </si>
  <si>
    <t>手术室房屋改造</t>
  </si>
  <si>
    <t>房屋修缮</t>
  </si>
  <si>
    <t>采购A3纸</t>
  </si>
  <si>
    <t>复印纸</t>
  </si>
  <si>
    <t>件</t>
  </si>
  <si>
    <t>采购A4纸</t>
  </si>
  <si>
    <t>采购A5纸</t>
  </si>
  <si>
    <t>凭证打印纸</t>
  </si>
  <si>
    <t>采购空调</t>
  </si>
  <si>
    <t>空调机</t>
  </si>
  <si>
    <t>采购票据打印机</t>
  </si>
  <si>
    <t>票据打印机</t>
  </si>
  <si>
    <t>采购印刷服务</t>
  </si>
  <si>
    <t>其他印刷服务</t>
  </si>
  <si>
    <t>手术设备购置</t>
  </si>
  <si>
    <t>手术室设备及附件</t>
  </si>
  <si>
    <t>手术设备购置（无影灯）</t>
  </si>
  <si>
    <t>手术室设备（麻醉机）</t>
  </si>
  <si>
    <t>手术室设备购置（电刀）</t>
  </si>
  <si>
    <t>手术室设备购置（多功能手术床）</t>
  </si>
  <si>
    <t>手术室设备购置（塔吊）</t>
  </si>
  <si>
    <t>手术室设备购置（心电监护仪）</t>
  </si>
  <si>
    <t>采购碎纸机</t>
  </si>
  <si>
    <t>碎纸机</t>
  </si>
  <si>
    <t>采购台式计算机</t>
  </si>
  <si>
    <t>台式计算机</t>
  </si>
  <si>
    <t>采购铁皮文件柜</t>
  </si>
  <si>
    <t>文件柜</t>
  </si>
  <si>
    <t>个</t>
  </si>
  <si>
    <t>采购文件柜</t>
  </si>
  <si>
    <t>采购救护车</t>
  </si>
  <si>
    <t>医疗车</t>
  </si>
  <si>
    <t>采购彩色多普勒超声机</t>
  </si>
  <si>
    <t>医用超声波仪器及设备</t>
  </si>
  <si>
    <t>车辆维修维护、车辆保险、车辆燃油专项资金</t>
  </si>
  <si>
    <t>车辆燃油费</t>
  </si>
  <si>
    <t>B1107 其他适合通过市场化方式提供的后勤服务</t>
  </si>
  <si>
    <t>车辆维修服务费</t>
  </si>
  <si>
    <t>B1101 维修保养服务</t>
  </si>
  <si>
    <t>车辆保险费</t>
  </si>
  <si>
    <t>A1803 社会保险服务</t>
  </si>
  <si>
    <t>物业管理服务专项资金</t>
  </si>
  <si>
    <t>物业管理服务费</t>
  </si>
  <si>
    <t>B1102物业管理服务</t>
  </si>
  <si>
    <t>备注：当面向中小企业预留资金大于合计时，面向中小企业预留资金为三年预计数。</t>
  </si>
  <si>
    <t>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</si>
  <si>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</si>
  <si>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</si>
  <si>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</si>
  <si>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</si>
  <si>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</si>
  <si>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</si>
  <si>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备注：昆明市东川区铜都街道中心卫生院2025年部门政府购买服务预算支出情况，此表无数据。</t>
  </si>
  <si>
    <t>09-1表</t>
  </si>
  <si>
    <t>单位名称（项目）</t>
  </si>
  <si>
    <t>地区</t>
  </si>
  <si>
    <t>备注：昆明市东川区铜都街道中心卫生院2025年度无对下转移支付预算支出情况，此表无数据。</t>
  </si>
  <si>
    <t>09-2表</t>
  </si>
  <si>
    <t xml:space="preserve">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</si>
  <si>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</si>
  <si>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</si>
  <si>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</si>
  <si>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</si>
  <si>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</si>
  <si>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</si>
  <si>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</si>
  <si>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备注：昆明市东川区铜都街道中心卫生院2025年度无新增资产配置预算支出情况，此表无数据。</t>
  </si>
  <si>
    <t>11表</t>
  </si>
  <si>
    <t>上级补助</t>
  </si>
  <si>
    <t>备注：昆明市东川区铜都街道中心卫生院2025年度无上级转移支付补助项目预算支出情况，此表无数据。</t>
  </si>
  <si>
    <t>12表</t>
  </si>
  <si>
    <t>项目级次</t>
  </si>
  <si>
    <t/>
  </si>
  <si>
    <t>备注：昆明市东川区铜都街道中心卫生院2025年度无部门项目中期规划预算支出情况，此表无数据。</t>
  </si>
  <si>
    <t>13表</t>
  </si>
  <si>
    <t>2025年部门整体支出绩效目标表</t>
  </si>
  <si>
    <t>单位名称：昆明市东川区铜都街道中心卫生院</t>
  </si>
  <si>
    <t>部门编码</t>
  </si>
  <si>
    <t>部门名称</t>
  </si>
  <si>
    <t>内容</t>
  </si>
  <si>
    <t>说明</t>
  </si>
  <si>
    <t>部门总体目标</t>
  </si>
  <si>
    <t>部门职责</t>
  </si>
  <si>
    <t>贯彻执行党的卫生工作方针政策和国家卫生法律、法规，以公共卫生服务为主，面向农村居民提供综合性卫生服务，受上级卫生行政部门委托承担辖区内预防保健基本医疗、健康教育、康复和计划生育技术等工作。负责本乡镇的卫生工作法律、法规、政策的贯彻，卫生事业发展规划和工作计划的制定，社会公共卫生事件的报告，并依据上级部门要求组织实施处置；负责本乡镇辖区内的卫生信息统计、分析、上报；负责对本乡镇辖区内村级卫生组织和乡村医生的业务指导和培训；负责承办政府卫生行政部门委托的相关业务或事项；负责上级卫生行政部门下达的其他工作；为全区实现脱贫工作，提供健康扶贫服务。乡镇卫生院是农村公共卫生工作的枢纽，它在农村承担政府的卫生行政职能，是农村疾病控制的中心，是农村初级卫生保健的核心，是农村社区卫生服务的指导中心，为铜都镇全体人民服务，为铜都经济发展提供坚实的医疗支持</t>
  </si>
  <si>
    <t>根据三定方案归纳</t>
  </si>
  <si>
    <r>
      <rPr>
        <sz val="11"/>
        <color rgb="FF000000"/>
        <rFont val="宋体"/>
        <charset val="134"/>
      </rPr>
      <t xml:space="preserve">总体绩效目标
</t>
    </r>
    <r>
      <rPr>
        <sz val="10"/>
        <color rgb="FF000000"/>
        <rFont val="宋体"/>
        <charset val="134"/>
      </rPr>
      <t>（2025-2027年期间）</t>
    </r>
  </si>
  <si>
    <t>1.保证乡镇卫生院的日常工作开展。2.提升乡镇卫生院的医疗技术服务水平。3.解决周边老百姓就医难得问题。4.促进医疗工作与社会可持续发展。</t>
  </si>
  <si>
    <t>根据部门职责，中长期规划，省委，省政府要求归纳</t>
  </si>
  <si>
    <t>部门年度目标</t>
  </si>
  <si>
    <t>预算年度（2025年）
绩效目标</t>
  </si>
  <si>
    <t>部门年度重点工作任务对应的目标或措施预计的产出和效果，每项工作任务都有明确的一项或几项目标。</t>
  </si>
  <si>
    <t>部门年度重点工作任务</t>
  </si>
  <si>
    <t>一级项目管理</t>
  </si>
  <si>
    <t>主要内容</t>
  </si>
  <si>
    <t>预算申报金额（元）</t>
  </si>
  <si>
    <t>总额</t>
  </si>
  <si>
    <t>财政拨款</t>
  </si>
  <si>
    <t>其他资金</t>
  </si>
  <si>
    <t>人员类、运转类公用经费项目管理</t>
  </si>
  <si>
    <t>贯彻执行国家、云南省、昆明市有关卫生健康事业发展的法律法规和方针政策，拟订东川区卫生健康事业发展规划、政策措施、年度计划并组织实施。贯彻执行国家和省、市制定的相关标准和技术规范。统筹规划全区卫生健康资源配置，负责区域卫生健康规划的编制和实施。加强卫生健康人才队伍建设。制定并组织实施推进卫生健康基本公共服务均等化、普惠化、便捷化和公共资源向基层延伸等政策措施。</t>
  </si>
  <si>
    <t>商品和服务支出</t>
  </si>
  <si>
    <t>退休生活补助、遗属补助</t>
  </si>
  <si>
    <t>政府采购项目管理</t>
  </si>
  <si>
    <t>为满足日常工作开展，2025年预计购置办公设备、医疗设备、大型修缮、软件服务、公务用车购置、公务用车保险、维修、燃油等</t>
  </si>
  <si>
    <t>购置办公设备、医疗设备、大型修缮、软件服务、公务用车购置、公务用车保险、维修、燃油等</t>
  </si>
  <si>
    <t>部门整体支出绩效指标</t>
  </si>
  <si>
    <t>绩效指标</t>
  </si>
  <si>
    <t>评（扣）分标准</t>
  </si>
  <si>
    <t>绩效指标设定依据及指标值数据来源</t>
  </si>
  <si>
    <t xml:space="preserve">二级指标 </t>
  </si>
  <si>
    <t>数量指标</t>
  </si>
  <si>
    <t>工资福利支出和商品服务支出</t>
  </si>
  <si>
    <t>21989262.32</t>
  </si>
  <si>
    <t>基本支出按照在职在编41人编制，包括工资福利支出（工资性支出，十三个月工资、绩效、社会保障费）</t>
  </si>
  <si>
    <t>包括工资福利支出和商品服务支出</t>
  </si>
  <si>
    <t>单位实际情况</t>
  </si>
  <si>
    <t>在职在编实有人员</t>
  </si>
  <si>
    <t>41</t>
  </si>
  <si>
    <t>铜都街道中心卫生院2025年编制预算在职人员41名</t>
  </si>
  <si>
    <t>人</t>
  </si>
  <si>
    <t>在职在编人员</t>
  </si>
  <si>
    <t>退休人员</t>
  </si>
  <si>
    <t>50</t>
  </si>
  <si>
    <t>铜都街道中心卫生院2025年编制预算退休人员50名</t>
  </si>
  <si>
    <t>医院工作人员具备相关证书</t>
  </si>
  <si>
    <t>具备相关证书</t>
  </si>
  <si>
    <t>提高工作人员专业能力水平，持证上岗</t>
  </si>
  <si>
    <t xml:space="preserve">病床使用率					
</t>
  </si>
  <si>
    <t xml:space="preserve">85
</t>
  </si>
  <si>
    <t>提高病床使用率</t>
  </si>
  <si>
    <t xml:space="preserve">基础护理合格率					
</t>
  </si>
  <si>
    <t>95</t>
  </si>
  <si>
    <t>提高基础护理合格率</t>
  </si>
  <si>
    <t xml:space="preserve">患者治愈率					
</t>
  </si>
  <si>
    <t>99</t>
  </si>
  <si>
    <t>提升医疗技术服务水平</t>
  </si>
  <si>
    <t xml:space="preserve">药品占业务收入百分比					
</t>
  </si>
  <si>
    <t>小于50</t>
  </si>
  <si>
    <t>提升医疗业务服务水平</t>
  </si>
  <si>
    <t>社会效益指标</t>
  </si>
  <si>
    <t>为铜都镇经济发展提供医疗支持</t>
  </si>
  <si>
    <t>保证乡镇卫生院的日常工作开展，解决周边老百姓就医难得问题</t>
  </si>
  <si>
    <t>公共服务水平</t>
  </si>
  <si>
    <t>公共服务水平得到提高</t>
  </si>
  <si>
    <t>提升乡镇卫生院的医疗技术服务水平</t>
  </si>
  <si>
    <t>生态效益指标</t>
  </si>
  <si>
    <t>医疗废物垃圾处理率</t>
  </si>
  <si>
    <t>医院医疗废物垃圾按照医院相关规定处置率应为100％</t>
  </si>
  <si>
    <t>可持续影响指标</t>
  </si>
  <si>
    <t>医院可持续发展</t>
  </si>
  <si>
    <t>得到提升</t>
  </si>
  <si>
    <t>促进医疗工作与社会可持续发展</t>
  </si>
  <si>
    <t>服务对象满意度指标</t>
  </si>
  <si>
    <t>患者满意度</t>
  </si>
  <si>
    <t>提高患者满意度，提高医疗服务水平</t>
  </si>
</sst>
</file>

<file path=xl/styles.xml><?xml version="1.0" encoding="utf-8"?>
<styleSheet xmlns="http://schemas.openxmlformats.org/spreadsheetml/2006/main" xmlns:xr9="http://schemas.microsoft.com/office/spreadsheetml/2016/revision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  <numFmt numFmtId="181" formatCode="#,##0.00_ "/>
  </numFmts>
  <fonts count="45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20"/>
      <color indexed="8"/>
      <name val="宋体"/>
      <charset val="134"/>
    </font>
    <font>
      <sz val="9"/>
      <color rgb="FF000000"/>
      <name val="宋体"/>
      <charset val="134"/>
    </font>
    <font>
      <b/>
      <sz val="24"/>
      <color rgb="FF000000"/>
      <name val="宋体"/>
      <charset val="134"/>
    </font>
    <font>
      <sz val="10"/>
      <color rgb="FF000000"/>
      <name val="宋体"/>
      <charset val="134"/>
    </font>
    <font>
      <b/>
      <sz val="10"/>
      <color rgb="FF000000"/>
      <name val="宋体"/>
      <charset val="134"/>
    </font>
    <font>
      <sz val="9"/>
      <color indexed="8"/>
      <name val="宋体"/>
      <charset val="134"/>
    </font>
    <font>
      <sz val="11"/>
      <color rgb="FF000000"/>
      <name val="宋体"/>
      <charset val="134"/>
    </font>
    <font>
      <b/>
      <sz val="11"/>
      <color indexed="8"/>
      <name val="宋体"/>
      <charset val="134"/>
    </font>
    <font>
      <sz val="10"/>
      <color indexed="8"/>
      <name val="宋体"/>
      <charset val="134"/>
    </font>
    <font>
      <b/>
      <sz val="23"/>
      <color rgb="FF000000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name val="宋体"/>
      <charset val="134"/>
    </font>
    <font>
      <sz val="9"/>
      <color theme="1"/>
      <name val="宋体"/>
      <charset val="134"/>
      <scheme val="minor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3" borderId="26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27" applyNumberFormat="0" applyFill="0" applyAlignment="0" applyProtection="0">
      <alignment vertical="center"/>
    </xf>
    <xf numFmtId="0" fontId="32" fillId="0" borderId="27" applyNumberFormat="0" applyFill="0" applyAlignment="0" applyProtection="0">
      <alignment vertical="center"/>
    </xf>
    <xf numFmtId="0" fontId="33" fillId="0" borderId="28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4" borderId="29" applyNumberFormat="0" applyAlignment="0" applyProtection="0">
      <alignment vertical="center"/>
    </xf>
    <xf numFmtId="0" fontId="35" fillId="5" borderId="30" applyNumberFormat="0" applyAlignment="0" applyProtection="0">
      <alignment vertical="center"/>
    </xf>
    <xf numFmtId="0" fontId="36" fillId="5" borderId="29" applyNumberFormat="0" applyAlignment="0" applyProtection="0">
      <alignment vertical="center"/>
    </xf>
    <xf numFmtId="0" fontId="37" fillId="6" borderId="31" applyNumberFormat="0" applyAlignment="0" applyProtection="0">
      <alignment vertical="center"/>
    </xf>
    <xf numFmtId="0" fontId="38" fillId="0" borderId="32" applyNumberFormat="0" applyFill="0" applyAlignment="0" applyProtection="0">
      <alignment vertical="center"/>
    </xf>
    <xf numFmtId="0" fontId="39" fillId="0" borderId="33" applyNumberFormat="0" applyFill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176" fontId="13" fillId="0" borderId="21">
      <alignment horizontal="right" vertical="center"/>
    </xf>
    <xf numFmtId="49" fontId="13" fillId="0" borderId="21">
      <alignment horizontal="left" vertical="center" wrapText="1"/>
    </xf>
    <xf numFmtId="176" fontId="13" fillId="0" borderId="21">
      <alignment horizontal="right" vertical="center"/>
    </xf>
    <xf numFmtId="177" fontId="13" fillId="0" borderId="21">
      <alignment horizontal="right" vertical="center"/>
    </xf>
    <xf numFmtId="178" fontId="13" fillId="0" borderId="21">
      <alignment horizontal="right" vertical="center"/>
    </xf>
    <xf numFmtId="179" fontId="13" fillId="0" borderId="21">
      <alignment horizontal="right" vertical="center"/>
    </xf>
    <xf numFmtId="10" fontId="13" fillId="0" borderId="21">
      <alignment horizontal="right" vertical="center"/>
    </xf>
    <xf numFmtId="180" fontId="13" fillId="0" borderId="21">
      <alignment horizontal="right" vertical="center"/>
    </xf>
    <xf numFmtId="0" fontId="13" fillId="0" borderId="0">
      <alignment vertical="top"/>
      <protection locked="0"/>
    </xf>
    <xf numFmtId="0" fontId="18" fillId="0" borderId="0"/>
    <xf numFmtId="0" fontId="18" fillId="0" borderId="0"/>
  </cellStyleXfs>
  <cellXfs count="264">
    <xf numFmtId="0" fontId="0" fillId="0" borderId="0" xfId="0" applyFont="1" applyBorder="1"/>
    <xf numFmtId="0" fontId="1" fillId="0" borderId="0" xfId="0" applyFont="1" applyFill="1" applyBorder="1" applyAlignment="1"/>
    <xf numFmtId="0" fontId="0" fillId="0" borderId="0" xfId="0" applyFont="1" applyFill="1" applyBorder="1" applyAlignment="1" applyProtection="1">
      <alignment vertical="center"/>
    </xf>
    <xf numFmtId="0" fontId="2" fillId="0" borderId="0" xfId="59" applyFont="1" applyFill="1" applyAlignment="1">
      <alignment horizontal="center" vertical="center"/>
    </xf>
    <xf numFmtId="0" fontId="1" fillId="0" borderId="0" xfId="59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 applyProtection="1">
      <alignment horizontal="left" vertical="center" wrapText="1"/>
    </xf>
    <xf numFmtId="0" fontId="5" fillId="0" borderId="2" xfId="0" applyFont="1" applyFill="1" applyBorder="1" applyAlignment="1" applyProtection="1">
      <alignment horizontal="left" vertical="center" wrapText="1"/>
    </xf>
    <xf numFmtId="0" fontId="5" fillId="0" borderId="2" xfId="0" applyFont="1" applyFill="1" applyBorder="1" applyAlignment="1" applyProtection="1">
      <alignment horizontal="left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left" vertical="center"/>
    </xf>
    <xf numFmtId="0" fontId="7" fillId="0" borderId="5" xfId="0" applyFont="1" applyFill="1" applyBorder="1" applyAlignment="1" applyProtection="1">
      <alignment horizontal="left" vertical="center"/>
    </xf>
    <xf numFmtId="0" fontId="7" fillId="0" borderId="6" xfId="0" applyFont="1" applyFill="1" applyBorder="1" applyAlignment="1" applyProtection="1">
      <alignment horizontal="left" vertical="center"/>
    </xf>
    <xf numFmtId="0" fontId="6" fillId="0" borderId="4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left" vertical="center" wrapText="1"/>
    </xf>
    <xf numFmtId="0" fontId="1" fillId="0" borderId="7" xfId="0" applyFont="1" applyFill="1" applyBorder="1" applyAlignment="1">
      <alignment horizontal="center" vertical="center"/>
    </xf>
    <xf numFmtId="49" fontId="1" fillId="0" borderId="7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left" vertical="center" wrapText="1"/>
    </xf>
    <xf numFmtId="49" fontId="9" fillId="0" borderId="7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8" fillId="0" borderId="7" xfId="0" applyNumberFormat="1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horizontal="left" vertical="center"/>
    </xf>
    <xf numFmtId="49" fontId="1" fillId="0" borderId="8" xfId="0" applyNumberFormat="1" applyFont="1" applyFill="1" applyBorder="1" applyAlignment="1">
      <alignment horizontal="center" vertical="center" wrapText="1"/>
    </xf>
    <xf numFmtId="49" fontId="1" fillId="0" borderId="9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49" fontId="1" fillId="0" borderId="11" xfId="0" applyNumberFormat="1" applyFont="1" applyFill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181" fontId="1" fillId="0" borderId="7" xfId="0" applyNumberFormat="1" applyFont="1" applyFill="1" applyBorder="1" applyAlignment="1">
      <alignment horizontal="center" vertical="center" wrapText="1"/>
    </xf>
    <xf numFmtId="49" fontId="1" fillId="0" borderId="13" xfId="0" applyNumberFormat="1" applyFont="1" applyFill="1" applyBorder="1" applyAlignment="1">
      <alignment horizontal="center" vertical="center" wrapText="1"/>
    </xf>
    <xf numFmtId="49" fontId="1" fillId="0" borderId="15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/>
    </xf>
    <xf numFmtId="0" fontId="10" fillId="0" borderId="7" xfId="0" applyFont="1" applyFill="1" applyBorder="1" applyAlignment="1">
      <alignment horizontal="center" vertical="center"/>
    </xf>
    <xf numFmtId="49" fontId="2" fillId="0" borderId="7" xfId="59" applyNumberFormat="1" applyFont="1" applyFill="1" applyBorder="1" applyAlignment="1">
      <alignment horizontal="center" vertical="center" wrapText="1"/>
    </xf>
    <xf numFmtId="49" fontId="2" fillId="0" borderId="7" xfId="59" applyNumberFormat="1" applyFont="1" applyFill="1" applyBorder="1" applyAlignment="1">
      <alignment horizontal="center" vertical="center"/>
    </xf>
    <xf numFmtId="49" fontId="2" fillId="0" borderId="7" xfId="59" applyNumberFormat="1" applyFont="1" applyFill="1" applyBorder="1" applyAlignment="1">
      <alignment vertical="center" wrapText="1"/>
    </xf>
    <xf numFmtId="0" fontId="11" fillId="0" borderId="0" xfId="58" applyNumberFormat="1" applyFont="1" applyFill="1" applyBorder="1" applyAlignment="1" applyProtection="1">
      <alignment horizontal="right" vertical="center"/>
    </xf>
    <xf numFmtId="0" fontId="4" fillId="0" borderId="2" xfId="0" applyFont="1" applyFill="1" applyBorder="1" applyAlignment="1" applyProtection="1">
      <alignment horizontal="right" vertical="center" wrapText="1"/>
    </xf>
    <xf numFmtId="49" fontId="1" fillId="0" borderId="7" xfId="0" applyNumberFormat="1" applyFont="1" applyFill="1" applyBorder="1" applyAlignment="1">
      <alignment vertical="center" wrapText="1"/>
    </xf>
    <xf numFmtId="0" fontId="1" fillId="0" borderId="7" xfId="0" applyNumberFormat="1" applyFont="1" applyFill="1" applyBorder="1" applyAlignment="1">
      <alignment vertical="center" wrapText="1"/>
    </xf>
    <xf numFmtId="49" fontId="6" fillId="0" borderId="0" xfId="0" applyNumberFormat="1" applyFont="1" applyBorder="1"/>
    <xf numFmtId="0" fontId="4" fillId="0" borderId="0" xfId="0" applyFont="1" applyBorder="1" applyAlignment="1" applyProtection="1">
      <alignment horizontal="right" vertical="center"/>
      <protection locked="0"/>
    </xf>
    <xf numFmtId="0" fontId="12" fillId="0" borderId="0" xfId="0" applyFont="1" applyBorder="1" applyAlignment="1">
      <alignment horizontal="center" vertical="center"/>
    </xf>
    <xf numFmtId="0" fontId="4" fillId="0" borderId="0" xfId="0" applyFont="1" applyBorder="1" applyAlignment="1" applyProtection="1">
      <alignment horizontal="left" vertical="center"/>
      <protection locked="0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/>
    <xf numFmtId="0" fontId="4" fillId="0" borderId="0" xfId="0" applyFont="1" applyBorder="1" applyAlignment="1" applyProtection="1">
      <alignment horizontal="right"/>
      <protection locked="0"/>
    </xf>
    <xf numFmtId="0" fontId="9" fillId="0" borderId="16" xfId="0" applyFont="1" applyBorder="1" applyAlignment="1" applyProtection="1">
      <alignment horizontal="center" vertical="center" wrapText="1"/>
      <protection locked="0"/>
    </xf>
    <xf numFmtId="0" fontId="9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 applyProtection="1">
      <alignment horizontal="center" vertical="center" wrapText="1"/>
      <protection locked="0"/>
    </xf>
    <xf numFmtId="0" fontId="9" fillId="0" borderId="20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/>
    </xf>
    <xf numFmtId="0" fontId="9" fillId="2" borderId="3" xfId="0" applyFont="1" applyFill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4" fillId="2" borderId="21" xfId="0" applyFont="1" applyFill="1" applyBorder="1" applyAlignment="1" applyProtection="1">
      <alignment horizontal="left" vertical="center" wrapText="1"/>
      <protection locked="0"/>
    </xf>
    <xf numFmtId="0" fontId="4" fillId="0" borderId="21" xfId="0" applyFont="1" applyBorder="1" applyAlignment="1" applyProtection="1">
      <alignment horizontal="left" vertical="center"/>
      <protection locked="0"/>
    </xf>
    <xf numFmtId="4" fontId="4" fillId="0" borderId="21" xfId="0" applyNumberFormat="1" applyFont="1" applyBorder="1" applyAlignment="1" applyProtection="1">
      <alignment horizontal="right" vertical="center" wrapText="1"/>
      <protection locked="0"/>
    </xf>
    <xf numFmtId="0" fontId="4" fillId="0" borderId="17" xfId="0" applyFont="1" applyBorder="1" applyAlignment="1" applyProtection="1">
      <alignment horizontal="center" vertical="center" wrapText="1"/>
      <protection locked="0"/>
    </xf>
    <xf numFmtId="0" fontId="4" fillId="0" borderId="18" xfId="0" applyFont="1" applyBorder="1" applyAlignment="1" applyProtection="1">
      <alignment horizontal="left" vertical="center" wrapText="1"/>
      <protection locked="0"/>
    </xf>
    <xf numFmtId="0" fontId="4" fillId="0" borderId="19" xfId="0" applyFont="1" applyBorder="1" applyAlignment="1" applyProtection="1">
      <alignment horizontal="left" vertical="center" wrapText="1"/>
      <protection locked="0"/>
    </xf>
    <xf numFmtId="0" fontId="13" fillId="0" borderId="0" xfId="58" applyFont="1" applyFill="1" applyAlignment="1">
      <alignment horizontal="left" vertical="center"/>
    </xf>
    <xf numFmtId="0" fontId="9" fillId="2" borderId="16" xfId="0" applyFont="1" applyFill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left" vertical="center" wrapText="1"/>
    </xf>
    <xf numFmtId="4" fontId="4" fillId="0" borderId="21" xfId="0" applyNumberFormat="1" applyFont="1" applyBorder="1" applyAlignment="1">
      <alignment horizontal="right" vertical="center" wrapText="1"/>
    </xf>
    <xf numFmtId="0" fontId="4" fillId="0" borderId="21" xfId="0" applyFont="1" applyBorder="1" applyAlignment="1" applyProtection="1">
      <alignment horizontal="left" vertical="center" wrapText="1"/>
      <protection locked="0"/>
    </xf>
    <xf numFmtId="0" fontId="6" fillId="0" borderId="17" xfId="0" applyFont="1" applyBorder="1" applyAlignment="1" applyProtection="1">
      <alignment horizontal="center" vertical="center" wrapText="1"/>
      <protection locked="0"/>
    </xf>
    <xf numFmtId="0" fontId="4" fillId="0" borderId="18" xfId="0" applyFont="1" applyBorder="1" applyAlignment="1">
      <alignment horizontal="left" vertical="center"/>
    </xf>
    <xf numFmtId="0" fontId="4" fillId="2" borderId="19" xfId="0" applyFont="1" applyFill="1" applyBorder="1" applyAlignment="1">
      <alignment horizontal="left" vertical="center"/>
    </xf>
    <xf numFmtId="0" fontId="6" fillId="0" borderId="21" xfId="0" applyFont="1" applyBorder="1" applyAlignment="1" applyProtection="1">
      <alignment horizontal="center" vertical="center"/>
      <protection locked="0"/>
    </xf>
    <xf numFmtId="4" fontId="14" fillId="0" borderId="21" xfId="51" applyNumberFormat="1" applyFont="1" applyBorder="1">
      <alignment horizontal="right" vertical="center"/>
    </xf>
    <xf numFmtId="0" fontId="4" fillId="2" borderId="0" xfId="0" applyFont="1" applyFill="1" applyBorder="1" applyAlignment="1" applyProtection="1">
      <alignment horizontal="right" vertical="top" wrapText="1"/>
      <protection locked="0"/>
    </xf>
    <xf numFmtId="0" fontId="15" fillId="0" borderId="0" xfId="0" applyFont="1" applyBorder="1" applyAlignment="1" applyProtection="1">
      <alignment vertical="top"/>
      <protection locked="0"/>
    </xf>
    <xf numFmtId="0" fontId="15" fillId="0" borderId="0" xfId="0" applyFont="1" applyBorder="1" applyAlignment="1">
      <alignment vertical="top"/>
    </xf>
    <xf numFmtId="0" fontId="16" fillId="2" borderId="0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Border="1" applyProtection="1">
      <protection locked="0"/>
    </xf>
    <xf numFmtId="0" fontId="15" fillId="0" borderId="0" xfId="0" applyFont="1" applyBorder="1"/>
    <xf numFmtId="0" fontId="4" fillId="2" borderId="0" xfId="0" applyFont="1" applyFill="1" applyBorder="1" applyAlignment="1" applyProtection="1">
      <alignment horizontal="left" vertical="center" wrapText="1"/>
      <protection locked="0"/>
    </xf>
    <xf numFmtId="0" fontId="6" fillId="2" borderId="0" xfId="0" applyFont="1" applyFill="1" applyBorder="1" applyAlignment="1" applyProtection="1">
      <alignment horizontal="right" vertical="center"/>
      <protection locked="0"/>
    </xf>
    <xf numFmtId="0" fontId="6" fillId="2" borderId="0" xfId="0" applyFont="1" applyFill="1" applyBorder="1" applyAlignment="1" applyProtection="1">
      <alignment horizontal="right" vertical="center" wrapText="1"/>
      <protection locked="0"/>
    </xf>
    <xf numFmtId="0" fontId="6" fillId="0" borderId="21" xfId="0" applyFont="1" applyBorder="1" applyAlignment="1" applyProtection="1">
      <alignment horizontal="center" vertical="center" wrapText="1"/>
      <protection locked="0"/>
    </xf>
    <xf numFmtId="0" fontId="6" fillId="2" borderId="21" xfId="0" applyFont="1" applyFill="1" applyBorder="1" applyAlignment="1" applyProtection="1">
      <alignment horizontal="center" vertical="center"/>
      <protection locked="0"/>
    </xf>
    <xf numFmtId="0" fontId="6" fillId="2" borderId="21" xfId="0" applyFont="1" applyFill="1" applyBorder="1" applyAlignment="1" applyProtection="1">
      <alignment horizontal="center" vertical="center" wrapText="1"/>
      <protection locked="0"/>
    </xf>
    <xf numFmtId="0" fontId="6" fillId="2" borderId="21" xfId="0" applyFont="1" applyFill="1" applyBorder="1" applyAlignment="1" applyProtection="1">
      <alignment horizontal="right" vertical="center"/>
      <protection locked="0"/>
    </xf>
    <xf numFmtId="0" fontId="6" fillId="2" borderId="21" xfId="0" applyFont="1" applyFill="1" applyBorder="1" applyAlignment="1" applyProtection="1">
      <alignment horizontal="right" vertical="center" wrapText="1"/>
      <protection locked="0"/>
    </xf>
    <xf numFmtId="0" fontId="4" fillId="2" borderId="21" xfId="0" applyFont="1" applyFill="1" applyBorder="1" applyAlignment="1">
      <alignment horizontal="center" vertical="center" wrapText="1"/>
    </xf>
    <xf numFmtId="0" fontId="4" fillId="0" borderId="21" xfId="0" applyFont="1" applyBorder="1" applyAlignment="1" applyProtection="1">
      <alignment horizontal="center" vertical="center" wrapText="1"/>
      <protection locked="0"/>
    </xf>
    <xf numFmtId="0" fontId="4" fillId="0" borderId="21" xfId="0" applyFont="1" applyBorder="1" applyAlignment="1">
      <alignment horizontal="center" vertical="center" wrapText="1"/>
    </xf>
    <xf numFmtId="0" fontId="4" fillId="2" borderId="21" xfId="0" applyFont="1" applyFill="1" applyBorder="1" applyAlignment="1" applyProtection="1">
      <alignment horizontal="center" vertical="center" wrapText="1"/>
      <protection locked="0"/>
    </xf>
    <xf numFmtId="0" fontId="4" fillId="2" borderId="21" xfId="0" applyFont="1" applyFill="1" applyBorder="1" applyAlignment="1">
      <alignment horizontal="left" vertical="center" wrapText="1"/>
    </xf>
    <xf numFmtId="3" fontId="4" fillId="2" borderId="21" xfId="0" applyNumberFormat="1" applyFont="1" applyFill="1" applyBorder="1" applyAlignment="1" applyProtection="1">
      <alignment horizontal="right" vertical="center"/>
      <protection locked="0"/>
    </xf>
    <xf numFmtId="4" fontId="4" fillId="0" borderId="21" xfId="0" applyNumberFormat="1" applyFont="1" applyBorder="1" applyAlignment="1" applyProtection="1">
      <alignment horizontal="right" vertical="center"/>
      <protection locked="0"/>
    </xf>
    <xf numFmtId="0" fontId="4" fillId="0" borderId="21" xfId="0" applyFont="1" applyBorder="1" applyAlignment="1">
      <alignment horizontal="center" vertical="center"/>
    </xf>
    <xf numFmtId="0" fontId="4" fillId="0" borderId="21" xfId="0" applyFont="1" applyBorder="1" applyAlignment="1" applyProtection="1">
      <alignment horizontal="left"/>
      <protection locked="0"/>
    </xf>
    <xf numFmtId="0" fontId="4" fillId="0" borderId="21" xfId="0" applyFont="1" applyBorder="1" applyAlignment="1">
      <alignment horizontal="left"/>
    </xf>
    <xf numFmtId="0" fontId="4" fillId="2" borderId="21" xfId="0" applyFont="1" applyFill="1" applyBorder="1" applyAlignment="1">
      <alignment horizontal="right" vertical="center"/>
    </xf>
    <xf numFmtId="0" fontId="4" fillId="2" borderId="0" xfId="0" applyFont="1" applyFill="1" applyBorder="1" applyAlignment="1" applyProtection="1">
      <alignment horizontal="right" vertical="center" wrapText="1"/>
      <protection locked="0"/>
    </xf>
    <xf numFmtId="0" fontId="17" fillId="0" borderId="0" xfId="0" applyFont="1" applyBorder="1" applyAlignment="1">
      <alignment horizontal="center" vertical="center"/>
    </xf>
    <xf numFmtId="0" fontId="12" fillId="0" borderId="0" xfId="0" applyFont="1" applyBorder="1" applyAlignment="1" applyProtection="1">
      <alignment horizontal="center" vertical="center"/>
      <protection locked="0"/>
    </xf>
    <xf numFmtId="0" fontId="9" fillId="0" borderId="21" xfId="0" applyFont="1" applyBorder="1" applyAlignment="1">
      <alignment horizontal="center" vertical="center" wrapText="1"/>
    </xf>
    <xf numFmtId="0" fontId="9" fillId="0" borderId="21" xfId="0" applyFont="1" applyBorder="1" applyAlignment="1" applyProtection="1">
      <alignment horizontal="center" vertical="center"/>
      <protection locked="0"/>
    </xf>
    <xf numFmtId="0" fontId="4" fillId="0" borderId="21" xfId="0" applyFont="1" applyBorder="1" applyAlignment="1">
      <alignment vertical="center" wrapText="1"/>
    </xf>
    <xf numFmtId="0" fontId="4" fillId="2" borderId="21" xfId="0" applyFont="1" applyFill="1" applyBorder="1" applyAlignment="1" applyProtection="1">
      <alignment horizontal="center" vertical="center"/>
      <protection locked="0"/>
    </xf>
    <xf numFmtId="0" fontId="18" fillId="0" borderId="0" xfId="57" applyFont="1" applyFill="1" applyBorder="1" applyAlignment="1" applyProtection="1">
      <alignment vertical="center"/>
    </xf>
    <xf numFmtId="0" fontId="6" fillId="0" borderId="0" xfId="0" applyFont="1" applyBorder="1" applyAlignment="1">
      <alignment horizontal="right" vertical="center"/>
    </xf>
    <xf numFmtId="0" fontId="17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wrapText="1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wrapText="1"/>
    </xf>
    <xf numFmtId="0" fontId="9" fillId="0" borderId="22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/>
    </xf>
    <xf numFmtId="176" fontId="14" fillId="0" borderId="21" xfId="0" applyNumberFormat="1" applyFont="1" applyBorder="1" applyAlignment="1">
      <alignment horizontal="right" vertical="center"/>
    </xf>
    <xf numFmtId="0" fontId="13" fillId="0" borderId="0" xfId="57" applyFont="1" applyFill="1" applyAlignment="1" applyProtection="1">
      <alignment horizontal="left"/>
    </xf>
    <xf numFmtId="0" fontId="9" fillId="0" borderId="19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0" fillId="0" borderId="0" xfId="0" applyFont="1" applyBorder="1" applyAlignment="1">
      <alignment wrapText="1"/>
    </xf>
    <xf numFmtId="0" fontId="6" fillId="0" borderId="0" xfId="0" applyFont="1" applyBorder="1" applyProtection="1">
      <protection locked="0"/>
    </xf>
    <xf numFmtId="0" fontId="12" fillId="0" borderId="0" xfId="0" applyFont="1" applyBorder="1" applyAlignment="1">
      <alignment horizontal="center" vertical="center" wrapText="1"/>
    </xf>
    <xf numFmtId="0" fontId="9" fillId="0" borderId="0" xfId="0" applyFont="1" applyBorder="1" applyProtection="1">
      <protection locked="0"/>
    </xf>
    <xf numFmtId="0" fontId="9" fillId="0" borderId="23" xfId="0" applyFont="1" applyBorder="1" applyAlignment="1" applyProtection="1">
      <alignment horizontal="center" vertical="center" wrapText="1"/>
      <protection locked="0"/>
    </xf>
    <xf numFmtId="0" fontId="9" fillId="0" borderId="23" xfId="0" applyFont="1" applyBorder="1" applyAlignment="1">
      <alignment horizontal="center" vertical="center" wrapText="1"/>
    </xf>
    <xf numFmtId="0" fontId="9" fillId="0" borderId="24" xfId="0" applyFont="1" applyBorder="1" applyAlignment="1" applyProtection="1">
      <alignment horizontal="center" vertical="center" wrapText="1"/>
      <protection locked="0"/>
    </xf>
    <xf numFmtId="0" fontId="9" fillId="0" borderId="24" xfId="0" applyFont="1" applyBorder="1" applyAlignment="1">
      <alignment horizontal="center" vertical="center" wrapText="1"/>
    </xf>
    <xf numFmtId="0" fontId="9" fillId="0" borderId="6" xfId="0" applyFont="1" applyBorder="1" applyAlignment="1" applyProtection="1">
      <alignment horizontal="center" vertical="center" wrapText="1"/>
      <protection locked="0"/>
    </xf>
    <xf numFmtId="0" fontId="9" fillId="0" borderId="6" xfId="0" applyFont="1" applyBorder="1" applyAlignment="1">
      <alignment horizontal="center" vertical="center" wrapText="1"/>
    </xf>
    <xf numFmtId="0" fontId="9" fillId="0" borderId="6" xfId="0" applyFont="1" applyBorder="1" applyAlignment="1" applyProtection="1">
      <alignment horizontal="center" vertical="center"/>
      <protection locked="0"/>
    </xf>
    <xf numFmtId="0" fontId="0" fillId="0" borderId="25" xfId="0" applyFont="1" applyBorder="1"/>
    <xf numFmtId="0" fontId="4" fillId="0" borderId="25" xfId="0" applyFont="1" applyBorder="1" applyAlignment="1">
      <alignment horizontal="left" vertical="center" wrapText="1"/>
    </xf>
    <xf numFmtId="0" fontId="4" fillId="0" borderId="25" xfId="0" applyFont="1" applyBorder="1" applyAlignment="1" applyProtection="1">
      <alignment horizontal="left" vertical="center"/>
      <protection locked="0"/>
    </xf>
    <xf numFmtId="0" fontId="0" fillId="0" borderId="7" xfId="0" applyFont="1" applyBorder="1"/>
    <xf numFmtId="0" fontId="4" fillId="0" borderId="7" xfId="0" applyFont="1" applyBorder="1" applyAlignment="1">
      <alignment horizontal="left" vertical="center" wrapText="1"/>
    </xf>
    <xf numFmtId="0" fontId="4" fillId="0" borderId="7" xfId="0" applyFont="1" applyBorder="1" applyAlignment="1" applyProtection="1">
      <alignment horizontal="left" vertical="center"/>
      <protection locked="0"/>
    </xf>
    <xf numFmtId="0" fontId="4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19" fillId="0" borderId="0" xfId="0" applyFont="1" applyBorder="1"/>
    <xf numFmtId="0" fontId="4" fillId="0" borderId="0" xfId="0" applyFont="1" applyBorder="1" applyAlignment="1" applyProtection="1">
      <alignment vertical="top" wrapText="1"/>
      <protection locked="0"/>
    </xf>
    <xf numFmtId="0" fontId="12" fillId="0" borderId="0" xfId="0" applyFont="1" applyBorder="1" applyAlignment="1" applyProtection="1">
      <alignment horizontal="center" vertical="center" wrapText="1"/>
      <protection locked="0"/>
    </xf>
    <xf numFmtId="0" fontId="9" fillId="0" borderId="18" xfId="0" applyFont="1" applyBorder="1" applyAlignment="1">
      <alignment horizontal="center" vertical="center" wrapText="1"/>
    </xf>
    <xf numFmtId="0" fontId="9" fillId="0" borderId="18" xfId="0" applyFont="1" applyBorder="1" applyAlignment="1" applyProtection="1">
      <alignment horizontal="center" vertical="center" wrapText="1"/>
      <protection locked="0"/>
    </xf>
    <xf numFmtId="0" fontId="9" fillId="0" borderId="5" xfId="0" applyFont="1" applyBorder="1" applyAlignment="1">
      <alignment horizontal="center" vertical="center" wrapText="1"/>
    </xf>
    <xf numFmtId="176" fontId="14" fillId="0" borderId="25" xfId="0" applyNumberFormat="1" applyFont="1" applyBorder="1" applyAlignment="1">
      <alignment horizontal="right" vertical="center"/>
    </xf>
    <xf numFmtId="176" fontId="14" fillId="0" borderId="7" xfId="0" applyNumberFormat="1" applyFont="1" applyBorder="1" applyAlignment="1">
      <alignment horizontal="right" vertical="center"/>
    </xf>
    <xf numFmtId="0" fontId="4" fillId="2" borderId="7" xfId="0" applyFont="1" applyFill="1" applyBorder="1" applyAlignment="1">
      <alignment horizontal="left" vertical="center"/>
    </xf>
    <xf numFmtId="0" fontId="4" fillId="0" borderId="0" xfId="0" applyFont="1" applyBorder="1" applyAlignment="1" applyProtection="1">
      <alignment horizontal="right" vertical="center" wrapText="1"/>
      <protection locked="0"/>
    </xf>
    <xf numFmtId="0" fontId="4" fillId="0" borderId="0" xfId="0" applyFont="1" applyBorder="1" applyAlignment="1" applyProtection="1">
      <alignment horizontal="right" wrapText="1"/>
      <protection locked="0"/>
    </xf>
    <xf numFmtId="0" fontId="9" fillId="0" borderId="19" xfId="0" applyFont="1" applyBorder="1" applyAlignment="1" applyProtection="1">
      <alignment horizontal="center" vertical="center" wrapText="1"/>
      <protection locked="0"/>
    </xf>
    <xf numFmtId="0" fontId="9" fillId="0" borderId="5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>
      <alignment horizontal="left" vertical="center"/>
    </xf>
    <xf numFmtId="0" fontId="9" fillId="0" borderId="23" xfId="0" applyFont="1" applyBorder="1" applyAlignment="1" applyProtection="1">
      <alignment horizontal="center" vertical="center"/>
      <protection locked="0"/>
    </xf>
    <xf numFmtId="0" fontId="9" fillId="0" borderId="24" xfId="0" applyFont="1" applyBorder="1" applyAlignment="1" applyProtection="1">
      <alignment horizontal="center" vertical="center"/>
      <protection locked="0"/>
    </xf>
    <xf numFmtId="180" fontId="14" fillId="0" borderId="21" xfId="56" applyNumberFormat="1" applyFont="1" applyBorder="1" applyAlignment="1">
      <alignment horizontal="center" vertical="center"/>
    </xf>
    <xf numFmtId="180" fontId="14" fillId="0" borderId="2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4" fillId="0" borderId="6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>
      <alignment horizontal="left" vertical="center" wrapText="1"/>
    </xf>
    <xf numFmtId="3" fontId="4" fillId="0" borderId="6" xfId="0" applyNumberFormat="1" applyFont="1" applyBorder="1" applyAlignment="1">
      <alignment horizontal="right" vertical="center"/>
    </xf>
    <xf numFmtId="0" fontId="4" fillId="0" borderId="4" xfId="0" applyFont="1" applyBorder="1" applyAlignment="1">
      <alignment horizontal="left" vertical="center" wrapText="1"/>
    </xf>
    <xf numFmtId="3" fontId="4" fillId="0" borderId="25" xfId="0" applyNumberFormat="1" applyFont="1" applyBorder="1" applyAlignment="1">
      <alignment horizontal="right" vertical="center"/>
    </xf>
    <xf numFmtId="3" fontId="4" fillId="0" borderId="7" xfId="0" applyNumberFormat="1" applyFont="1" applyBorder="1" applyAlignment="1">
      <alignment horizontal="right" vertical="center"/>
    </xf>
    <xf numFmtId="176" fontId="14" fillId="0" borderId="7" xfId="0" applyNumberFormat="1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left" vertical="center"/>
      <protection locked="0"/>
    </xf>
    <xf numFmtId="0" fontId="4" fillId="0" borderId="5" xfId="0" applyFont="1" applyBorder="1" applyAlignment="1">
      <alignment horizontal="left" vertical="center" wrapText="1"/>
    </xf>
    <xf numFmtId="176" fontId="14" fillId="0" borderId="3" xfId="0" applyNumberFormat="1" applyFont="1" applyBorder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2" borderId="6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left" vertical="center"/>
    </xf>
    <xf numFmtId="176" fontId="14" fillId="0" borderId="0" xfId="0" applyNumberFormat="1" applyFont="1" applyBorder="1" applyAlignment="1">
      <alignment horizontal="left" vertical="center"/>
    </xf>
    <xf numFmtId="0" fontId="9" fillId="0" borderId="18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>
      <alignment horizontal="right"/>
    </xf>
    <xf numFmtId="0" fontId="20" fillId="0" borderId="0" xfId="0" applyFont="1" applyBorder="1" applyAlignment="1" applyProtection="1">
      <alignment horizontal="right"/>
      <protection locked="0"/>
    </xf>
    <xf numFmtId="49" fontId="20" fillId="0" borderId="0" xfId="0" applyNumberFormat="1" applyFont="1" applyBorder="1" applyProtection="1">
      <protection locked="0"/>
    </xf>
    <xf numFmtId="0" fontId="6" fillId="0" borderId="0" xfId="0" applyFont="1" applyBorder="1" applyAlignment="1">
      <alignment horizontal="right"/>
    </xf>
    <xf numFmtId="0" fontId="21" fillId="0" borderId="0" xfId="0" applyFont="1" applyBorder="1" applyAlignment="1" applyProtection="1">
      <alignment horizontal="center" vertical="center" wrapText="1"/>
      <protection locked="0"/>
    </xf>
    <xf numFmtId="0" fontId="21" fillId="0" borderId="0" xfId="0" applyFont="1" applyBorder="1" applyAlignment="1" applyProtection="1">
      <alignment horizontal="center" vertical="center"/>
      <protection locked="0"/>
    </xf>
    <xf numFmtId="0" fontId="21" fillId="0" borderId="0" xfId="0" applyFont="1" applyBorder="1" applyAlignment="1">
      <alignment horizontal="center" vertical="center"/>
    </xf>
    <xf numFmtId="0" fontId="9" fillId="0" borderId="16" xfId="0" applyFont="1" applyBorder="1" applyAlignment="1" applyProtection="1">
      <alignment horizontal="center" vertical="center"/>
      <protection locked="0"/>
    </xf>
    <xf numFmtId="49" fontId="9" fillId="0" borderId="16" xfId="0" applyNumberFormat="1" applyFont="1" applyBorder="1" applyAlignment="1" applyProtection="1">
      <alignment horizontal="center" vertical="center" wrapText="1"/>
      <protection locked="0"/>
    </xf>
    <xf numFmtId="0" fontId="9" fillId="0" borderId="20" xfId="0" applyFont="1" applyBorder="1" applyAlignment="1" applyProtection="1">
      <alignment horizontal="center" vertical="center"/>
      <protection locked="0"/>
    </xf>
    <xf numFmtId="49" fontId="9" fillId="0" borderId="20" xfId="0" applyNumberFormat="1" applyFont="1" applyBorder="1" applyAlignment="1" applyProtection="1">
      <alignment horizontal="center" vertical="center" wrapText="1"/>
      <protection locked="0"/>
    </xf>
    <xf numFmtId="49" fontId="9" fillId="0" borderId="21" xfId="0" applyNumberFormat="1" applyFont="1" applyBorder="1" applyAlignment="1" applyProtection="1">
      <alignment horizontal="center" vertical="center"/>
      <protection locked="0"/>
    </xf>
    <xf numFmtId="0" fontId="9" fillId="0" borderId="21" xfId="0" applyFont="1" applyBorder="1" applyAlignment="1">
      <alignment horizontal="center" vertical="center"/>
    </xf>
    <xf numFmtId="0" fontId="6" fillId="0" borderId="18" xfId="0" applyFont="1" applyBorder="1" applyAlignment="1" applyProtection="1">
      <alignment horizontal="center" vertical="center"/>
      <protection locked="0"/>
    </xf>
    <xf numFmtId="0" fontId="6" fillId="0" borderId="19" xfId="0" applyFont="1" applyBorder="1" applyAlignment="1" applyProtection="1">
      <alignment horizontal="center" vertical="center"/>
      <protection locked="0"/>
    </xf>
    <xf numFmtId="49" fontId="13" fillId="0" borderId="0" xfId="57" applyNumberFormat="1" applyFont="1" applyFill="1" applyAlignment="1" applyProtection="1">
      <alignment horizontal="left" vertical="center"/>
    </xf>
    <xf numFmtId="0" fontId="6" fillId="0" borderId="21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left" vertical="center" wrapText="1" indent="1"/>
    </xf>
    <xf numFmtId="0" fontId="6" fillId="0" borderId="0" xfId="0" applyFont="1" applyBorder="1" applyAlignment="1">
      <alignment vertical="top"/>
    </xf>
    <xf numFmtId="0" fontId="9" fillId="0" borderId="2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4" xfId="0" applyFont="1" applyBorder="1" applyAlignment="1" applyProtection="1">
      <alignment horizontal="center" vertical="center" wrapText="1"/>
      <protection locked="0"/>
    </xf>
    <xf numFmtId="0" fontId="9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6" fillId="0" borderId="0" xfId="0" applyFont="1" applyBorder="1" applyAlignment="1" applyProtection="1">
      <alignment vertical="top"/>
      <protection locked="0"/>
    </xf>
    <xf numFmtId="49" fontId="6" fillId="0" borderId="0" xfId="0" applyNumberFormat="1" applyFont="1" applyBorder="1" applyProtection="1">
      <protection locked="0"/>
    </xf>
    <xf numFmtId="0" fontId="9" fillId="0" borderId="0" xfId="0" applyFont="1" applyBorder="1" applyAlignment="1" applyProtection="1">
      <alignment horizontal="left" vertical="center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4" fillId="0" borderId="21" xfId="0" applyFont="1" applyBorder="1" applyAlignment="1">
      <alignment horizontal="left" vertical="center"/>
    </xf>
    <xf numFmtId="0" fontId="4" fillId="0" borderId="18" xfId="0" applyFont="1" applyBorder="1" applyAlignment="1" applyProtection="1">
      <alignment horizontal="left" vertical="center"/>
      <protection locked="0"/>
    </xf>
    <xf numFmtId="0" fontId="4" fillId="0" borderId="19" xfId="0" applyFont="1" applyBorder="1" applyAlignment="1" applyProtection="1">
      <alignment horizontal="left" vertical="center"/>
      <protection locked="0"/>
    </xf>
    <xf numFmtId="0" fontId="9" fillId="0" borderId="17" xfId="0" applyFont="1" applyBorder="1" applyAlignment="1" applyProtection="1">
      <alignment horizontal="center" vertical="center"/>
      <protection locked="0"/>
    </xf>
    <xf numFmtId="0" fontId="9" fillId="0" borderId="17" xfId="0" applyFont="1" applyBorder="1" applyAlignment="1" applyProtection="1">
      <alignment horizontal="center" vertical="center" wrapText="1"/>
      <protection locked="0"/>
    </xf>
    <xf numFmtId="0" fontId="9" fillId="0" borderId="21" xfId="0" applyFont="1" applyBorder="1" applyAlignment="1" applyProtection="1">
      <alignment horizontal="center" vertical="center" wrapText="1"/>
      <protection locked="0"/>
    </xf>
    <xf numFmtId="0" fontId="9" fillId="2" borderId="21" xfId="0" applyFont="1" applyFill="1" applyBorder="1" applyAlignment="1" applyProtection="1">
      <alignment horizontal="center" vertical="center" wrapText="1"/>
      <protection locked="0"/>
    </xf>
    <xf numFmtId="49" fontId="14" fillId="0" borderId="21" xfId="50" applyNumberFormat="1" applyFont="1" applyBorder="1">
      <alignment horizontal="left" vertical="center" wrapText="1"/>
    </xf>
    <xf numFmtId="0" fontId="4" fillId="0" borderId="0" xfId="0" applyFont="1" applyBorder="1" applyAlignment="1">
      <alignment horizontal="right" vertical="center" wrapText="1"/>
    </xf>
    <xf numFmtId="0" fontId="22" fillId="0" borderId="0" xfId="0" applyFont="1" applyBorder="1" applyAlignment="1">
      <alignment horizontal="center" vertical="center"/>
    </xf>
    <xf numFmtId="0" fontId="6" fillId="2" borderId="0" xfId="0" applyFont="1" applyFill="1" applyBorder="1" applyAlignment="1" applyProtection="1">
      <alignment horizontal="left" vertical="center" wrapText="1"/>
      <protection locked="0"/>
    </xf>
    <xf numFmtId="0" fontId="15" fillId="2" borderId="21" xfId="0" applyFont="1" applyFill="1" applyBorder="1" applyAlignment="1" applyProtection="1">
      <alignment vertical="top" wrapText="1"/>
      <protection locked="0"/>
    </xf>
    <xf numFmtId="49" fontId="9" fillId="0" borderId="17" xfId="0" applyNumberFormat="1" applyFont="1" applyBorder="1" applyAlignment="1">
      <alignment horizontal="center" vertical="center" wrapText="1"/>
    </xf>
    <xf numFmtId="49" fontId="9" fillId="0" borderId="19" xfId="0" applyNumberFormat="1" applyFont="1" applyBorder="1" applyAlignment="1">
      <alignment horizontal="center" vertical="center" wrapText="1"/>
    </xf>
    <xf numFmtId="49" fontId="9" fillId="0" borderId="21" xfId="0" applyNumberFormat="1" applyFont="1" applyBorder="1" applyAlignment="1">
      <alignment horizontal="center" vertical="center"/>
    </xf>
    <xf numFmtId="0" fontId="4" fillId="0" borderId="21" xfId="0" applyFont="1" applyBorder="1" applyAlignment="1">
      <alignment horizontal="left" vertical="center" wrapText="1" indent="2"/>
    </xf>
    <xf numFmtId="0" fontId="6" fillId="0" borderId="19" xfId="0" applyFont="1" applyBorder="1" applyAlignment="1">
      <alignment horizontal="center" vertical="center"/>
    </xf>
    <xf numFmtId="0" fontId="15" fillId="2" borderId="0" xfId="0" applyFont="1" applyFill="1" applyBorder="1" applyAlignment="1">
      <alignment horizontal="left" vertical="center"/>
    </xf>
    <xf numFmtId="0" fontId="23" fillId="0" borderId="21" xfId="0" applyFont="1" applyBorder="1" applyAlignment="1" applyProtection="1">
      <alignment horizontal="center" vertical="center" wrapText="1"/>
      <protection locked="0"/>
    </xf>
    <xf numFmtId="0" fontId="23" fillId="0" borderId="21" xfId="0" applyFont="1" applyBorder="1" applyAlignment="1" applyProtection="1">
      <alignment vertical="top" wrapText="1"/>
      <protection locked="0"/>
    </xf>
    <xf numFmtId="0" fontId="4" fillId="0" borderId="21" xfId="0" applyFont="1" applyBorder="1" applyAlignment="1" applyProtection="1">
      <alignment vertical="center" wrapText="1"/>
      <protection locked="0"/>
    </xf>
    <xf numFmtId="0" fontId="24" fillId="0" borderId="21" xfId="0" applyFont="1" applyBorder="1" applyAlignment="1">
      <alignment horizontal="center" vertical="center"/>
    </xf>
    <xf numFmtId="0" fontId="24" fillId="0" borderId="21" xfId="0" applyFont="1" applyBorder="1" applyAlignment="1" applyProtection="1">
      <alignment horizontal="center" vertical="center" wrapText="1"/>
      <protection locked="0"/>
    </xf>
    <xf numFmtId="176" fontId="25" fillId="0" borderId="21" xfId="0" applyNumberFormat="1" applyFont="1" applyBorder="1" applyAlignment="1">
      <alignment horizontal="right" vertical="center"/>
    </xf>
    <xf numFmtId="0" fontId="23" fillId="2" borderId="16" xfId="0" applyFont="1" applyFill="1" applyBorder="1" applyAlignment="1">
      <alignment horizontal="center" vertical="center"/>
    </xf>
    <xf numFmtId="0" fontId="23" fillId="0" borderId="17" xfId="0" applyFont="1" applyBorder="1" applyAlignment="1" applyProtection="1">
      <alignment horizontal="center" vertical="center"/>
      <protection locked="0"/>
    </xf>
    <xf numFmtId="0" fontId="23" fillId="0" borderId="18" xfId="0" applyFont="1" applyBorder="1" applyAlignment="1" applyProtection="1">
      <alignment horizontal="center" vertical="center"/>
      <protection locked="0"/>
    </xf>
    <xf numFmtId="0" fontId="23" fillId="0" borderId="19" xfId="0" applyFont="1" applyBorder="1" applyAlignment="1" applyProtection="1">
      <alignment horizontal="center" vertical="center"/>
      <protection locked="0"/>
    </xf>
    <xf numFmtId="0" fontId="23" fillId="0" borderId="16" xfId="0" applyFont="1" applyBorder="1" applyAlignment="1" applyProtection="1">
      <alignment horizontal="center" vertical="center"/>
      <protection locked="0"/>
    </xf>
    <xf numFmtId="0" fontId="23" fillId="2" borderId="3" xfId="0" applyFont="1" applyFill="1" applyBorder="1" applyAlignment="1" applyProtection="1">
      <alignment horizontal="center" vertical="center" wrapText="1"/>
      <protection locked="0"/>
    </xf>
    <xf numFmtId="0" fontId="23" fillId="0" borderId="3" xfId="0" applyFont="1" applyBorder="1" applyAlignment="1" applyProtection="1">
      <alignment horizontal="center" vertical="center"/>
      <protection locked="0"/>
    </xf>
    <xf numFmtId="0" fontId="23" fillId="0" borderId="21" xfId="0" applyFont="1" applyBorder="1" applyAlignment="1" applyProtection="1">
      <alignment horizontal="center" vertical="center"/>
      <protection locked="0"/>
    </xf>
    <xf numFmtId="0" fontId="4" fillId="2" borderId="21" xfId="0" applyFont="1" applyFill="1" applyBorder="1" applyAlignment="1">
      <alignment horizontal="left" vertical="center" wrapText="1" indent="1"/>
    </xf>
    <xf numFmtId="0" fontId="4" fillId="2" borderId="21" xfId="0" applyFont="1" applyFill="1" applyBorder="1" applyAlignment="1">
      <alignment horizontal="left" vertical="center" wrapText="1" indent="2"/>
    </xf>
    <xf numFmtId="0" fontId="4" fillId="2" borderId="17" xfId="0" applyFont="1" applyFill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/>
    </xf>
    <xf numFmtId="0" fontId="23" fillId="0" borderId="19" xfId="0" applyFont="1" applyBorder="1" applyAlignment="1">
      <alignment horizontal="center" vertical="center"/>
    </xf>
    <xf numFmtId="0" fontId="23" fillId="0" borderId="3" xfId="0" applyFont="1" applyBorder="1" applyAlignment="1" applyProtection="1">
      <alignment horizontal="center" vertical="center" wrapText="1"/>
      <protection locked="0"/>
    </xf>
    <xf numFmtId="0" fontId="6" fillId="0" borderId="16" xfId="0" applyFont="1" applyBorder="1" applyAlignment="1" applyProtection="1">
      <alignment horizontal="center" vertical="center" wrapText="1"/>
      <protection locked="0"/>
    </xf>
    <xf numFmtId="0" fontId="6" fillId="0" borderId="23" xfId="0" applyFont="1" applyBorder="1" applyAlignment="1" applyProtection="1">
      <alignment horizontal="center" vertical="center" wrapText="1"/>
      <protection locked="0"/>
    </xf>
    <xf numFmtId="0" fontId="6" fillId="0" borderId="18" xfId="0" applyFont="1" applyBorder="1" applyAlignment="1" applyProtection="1">
      <alignment horizontal="center" vertical="center" wrapText="1"/>
      <protection locked="0"/>
    </xf>
    <xf numFmtId="0" fontId="6" fillId="0" borderId="20" xfId="0" applyFont="1" applyBorder="1" applyAlignment="1" applyProtection="1">
      <alignment horizontal="center" vertical="center" wrapText="1"/>
      <protection locked="0"/>
    </xf>
    <xf numFmtId="0" fontId="6" fillId="0" borderId="24" xfId="0" applyFont="1" applyBorder="1" applyAlignment="1" applyProtection="1">
      <alignment horizontal="center" vertical="center" wrapText="1"/>
      <protection locked="0"/>
    </xf>
    <xf numFmtId="0" fontId="4" fillId="2" borderId="3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0" fontId="4" fillId="2" borderId="21" xfId="0" applyFont="1" applyFill="1" applyBorder="1" applyAlignment="1">
      <alignment horizontal="center" vertical="center"/>
    </xf>
    <xf numFmtId="0" fontId="15" fillId="0" borderId="21" xfId="0" applyFont="1" applyBorder="1" applyAlignment="1" applyProtection="1">
      <alignment vertical="top" wrapText="1"/>
      <protection locked="0"/>
    </xf>
    <xf numFmtId="0" fontId="6" fillId="0" borderId="19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 applyProtection="1">
      <alignment horizontal="right" vertical="center"/>
      <protection locked="0"/>
    </xf>
    <xf numFmtId="0" fontId="4" fillId="0" borderId="21" xfId="0" applyFont="1" applyBorder="1" applyAlignment="1" applyProtection="1">
      <alignment vertical="center"/>
      <protection locked="0"/>
    </xf>
    <xf numFmtId="0" fontId="4" fillId="0" borderId="2" xfId="0" applyFont="1" applyFill="1" applyBorder="1" applyAlignment="1" applyProtection="1" quotePrefix="1">
      <alignment horizontal="right" vertical="center" wrapText="1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  <cellStyle name="Normal" xfId="57"/>
    <cellStyle name="常规 5" xfId="58"/>
    <cellStyle name="常规 3" xfId="5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6"/>
  <sheetViews>
    <sheetView showGridLines="0" showZeros="0" workbookViewId="0">
      <pane ySplit="1" topLeftCell="A15" activePane="bottomLeft" state="frozen"/>
      <selection/>
      <selection pane="bottomLeft" activeCell="A17" sqref="A17"/>
    </sheetView>
  </sheetViews>
  <sheetFormatPr defaultColWidth="8.575" defaultRowHeight="12.75" customHeight="1" outlineLevelCol="3"/>
  <cols>
    <col min="1" max="4" width="41" customWidth="1"/>
  </cols>
  <sheetData>
    <row r="1" ht="15" customHeight="1" spans="1:4">
      <c r="A1" s="91"/>
      <c r="B1" s="91"/>
      <c r="C1" s="91"/>
      <c r="D1" s="108" t="s">
        <v>0</v>
      </c>
    </row>
    <row r="2" ht="41.25" customHeight="1" spans="1:1">
      <c r="A2" s="86" t="str">
        <f>"2025"&amp;"年部门财务收支预算总表"</f>
        <v>2025年部门财务收支预算总表</v>
      </c>
    </row>
    <row r="3" ht="17.25" customHeight="1" spans="1:4">
      <c r="A3" s="89" t="str">
        <f>"单位名称："&amp;"昆明市东川区铜都街道中心卫生院"</f>
        <v>单位名称：昆明市东川区铜都街道中心卫生院</v>
      </c>
      <c r="B3" s="228"/>
      <c r="D3" s="206" t="s">
        <v>1</v>
      </c>
    </row>
    <row r="4" ht="23.25" customHeight="1" spans="1:4">
      <c r="A4" s="229" t="s">
        <v>2</v>
      </c>
      <c r="B4" s="230"/>
      <c r="C4" s="229" t="s">
        <v>3</v>
      </c>
      <c r="D4" s="230"/>
    </row>
    <row r="5" ht="24" customHeight="1" spans="1:4">
      <c r="A5" s="229" t="s">
        <v>4</v>
      </c>
      <c r="B5" s="229" t="s">
        <v>5</v>
      </c>
      <c r="C5" s="229" t="s">
        <v>6</v>
      </c>
      <c r="D5" s="229" t="s">
        <v>5</v>
      </c>
    </row>
    <row r="6" ht="17.25" customHeight="1" spans="1:4">
      <c r="A6" s="231" t="s">
        <v>7</v>
      </c>
      <c r="B6" s="124">
        <v>7938662.32</v>
      </c>
      <c r="C6" s="231" t="s">
        <v>8</v>
      </c>
      <c r="D6" s="124"/>
    </row>
    <row r="7" ht="17.25" customHeight="1" spans="1:4">
      <c r="A7" s="231" t="s">
        <v>9</v>
      </c>
      <c r="B7" s="124"/>
      <c r="C7" s="231" t="s">
        <v>10</v>
      </c>
      <c r="D7" s="124"/>
    </row>
    <row r="8" ht="17.25" customHeight="1" spans="1:4">
      <c r="A8" s="231" t="s">
        <v>11</v>
      </c>
      <c r="B8" s="124"/>
      <c r="C8" s="263" t="s">
        <v>12</v>
      </c>
      <c r="D8" s="124"/>
    </row>
    <row r="9" ht="17.25" customHeight="1" spans="1:4">
      <c r="A9" s="231" t="s">
        <v>13</v>
      </c>
      <c r="B9" s="124"/>
      <c r="C9" s="263" t="s">
        <v>14</v>
      </c>
      <c r="D9" s="124"/>
    </row>
    <row r="10" ht="17.25" customHeight="1" spans="1:4">
      <c r="A10" s="231" t="s">
        <v>15</v>
      </c>
      <c r="B10" s="124">
        <v>14050600</v>
      </c>
      <c r="C10" s="263" t="s">
        <v>16</v>
      </c>
      <c r="D10" s="124"/>
    </row>
    <row r="11" ht="17.25" customHeight="1" spans="1:4">
      <c r="A11" s="231" t="s">
        <v>17</v>
      </c>
      <c r="B11" s="124">
        <v>14050600</v>
      </c>
      <c r="C11" s="263" t="s">
        <v>18</v>
      </c>
      <c r="D11" s="124"/>
    </row>
    <row r="12" ht="17.25" customHeight="1" spans="1:4">
      <c r="A12" s="231" t="s">
        <v>19</v>
      </c>
      <c r="B12" s="124"/>
      <c r="C12" s="77" t="s">
        <v>20</v>
      </c>
      <c r="D12" s="124"/>
    </row>
    <row r="13" ht="17.25" customHeight="1" spans="1:4">
      <c r="A13" s="231" t="s">
        <v>21</v>
      </c>
      <c r="B13" s="124"/>
      <c r="C13" s="77" t="s">
        <v>22</v>
      </c>
      <c r="D13" s="124">
        <v>1597168.32</v>
      </c>
    </row>
    <row r="14" ht="17.25" customHeight="1" spans="1:4">
      <c r="A14" s="231" t="s">
        <v>23</v>
      </c>
      <c r="B14" s="124"/>
      <c r="C14" s="77" t="s">
        <v>24</v>
      </c>
      <c r="D14" s="124">
        <v>19869923</v>
      </c>
    </row>
    <row r="15" ht="17.25" customHeight="1" spans="1:4">
      <c r="A15" s="231" t="s">
        <v>25</v>
      </c>
      <c r="B15" s="124"/>
      <c r="C15" s="77" t="s">
        <v>26</v>
      </c>
      <c r="D15" s="124"/>
    </row>
    <row r="16" ht="17.25" customHeight="1" spans="1:4">
      <c r="A16" s="211"/>
      <c r="B16" s="124"/>
      <c r="C16" s="77" t="s">
        <v>27</v>
      </c>
      <c r="D16" s="124"/>
    </row>
    <row r="17" ht="17.25" customHeight="1" spans="1:4">
      <c r="A17" s="232"/>
      <c r="B17" s="124"/>
      <c r="C17" s="77" t="s">
        <v>28</v>
      </c>
      <c r="D17" s="124"/>
    </row>
    <row r="18" ht="17.25" customHeight="1" spans="1:4">
      <c r="A18" s="232"/>
      <c r="B18" s="124"/>
      <c r="C18" s="77" t="s">
        <v>29</v>
      </c>
      <c r="D18" s="124"/>
    </row>
    <row r="19" ht="17.25" customHeight="1" spans="1:4">
      <c r="A19" s="232"/>
      <c r="B19" s="124"/>
      <c r="C19" s="77" t="s">
        <v>30</v>
      </c>
      <c r="D19" s="124"/>
    </row>
    <row r="20" ht="17.25" customHeight="1" spans="1:4">
      <c r="A20" s="232"/>
      <c r="B20" s="124"/>
      <c r="C20" s="77" t="s">
        <v>31</v>
      </c>
      <c r="D20" s="124"/>
    </row>
    <row r="21" ht="17.25" customHeight="1" spans="1:4">
      <c r="A21" s="232"/>
      <c r="B21" s="124"/>
      <c r="C21" s="77" t="s">
        <v>32</v>
      </c>
      <c r="D21" s="124"/>
    </row>
    <row r="22" ht="17.25" customHeight="1" spans="1:4">
      <c r="A22" s="232"/>
      <c r="B22" s="124"/>
      <c r="C22" s="77" t="s">
        <v>33</v>
      </c>
      <c r="D22" s="124"/>
    </row>
    <row r="23" ht="17.25" customHeight="1" spans="1:4">
      <c r="A23" s="232"/>
      <c r="B23" s="124"/>
      <c r="C23" s="77" t="s">
        <v>34</v>
      </c>
      <c r="D23" s="124"/>
    </row>
    <row r="24" ht="17.25" customHeight="1" spans="1:4">
      <c r="A24" s="232"/>
      <c r="B24" s="124"/>
      <c r="C24" s="77" t="s">
        <v>35</v>
      </c>
      <c r="D24" s="124">
        <v>522171</v>
      </c>
    </row>
    <row r="25" ht="17.25" customHeight="1" spans="1:4">
      <c r="A25" s="232"/>
      <c r="B25" s="124"/>
      <c r="C25" s="77" t="s">
        <v>36</v>
      </c>
      <c r="D25" s="124"/>
    </row>
    <row r="26" ht="17.25" customHeight="1" spans="1:4">
      <c r="A26" s="232"/>
      <c r="B26" s="124"/>
      <c r="C26" s="211" t="s">
        <v>37</v>
      </c>
      <c r="D26" s="124"/>
    </row>
    <row r="27" ht="17.25" customHeight="1" spans="1:4">
      <c r="A27" s="232"/>
      <c r="B27" s="124"/>
      <c r="C27" s="77" t="s">
        <v>38</v>
      </c>
      <c r="D27" s="124"/>
    </row>
    <row r="28" ht="16.5" customHeight="1" spans="1:4">
      <c r="A28" s="232"/>
      <c r="B28" s="124"/>
      <c r="C28" s="77" t="s">
        <v>39</v>
      </c>
      <c r="D28" s="124"/>
    </row>
    <row r="29" ht="16.5" customHeight="1" spans="1:4">
      <c r="A29" s="232"/>
      <c r="B29" s="124"/>
      <c r="C29" s="211" t="s">
        <v>40</v>
      </c>
      <c r="D29" s="124"/>
    </row>
    <row r="30" ht="17.25" customHeight="1" spans="1:4">
      <c r="A30" s="232"/>
      <c r="B30" s="124"/>
      <c r="C30" s="211" t="s">
        <v>41</v>
      </c>
      <c r="D30" s="124"/>
    </row>
    <row r="31" ht="17.25" customHeight="1" spans="1:4">
      <c r="A31" s="232"/>
      <c r="B31" s="124"/>
      <c r="C31" s="77" t="s">
        <v>42</v>
      </c>
      <c r="D31" s="124"/>
    </row>
    <row r="32" ht="16.5" customHeight="1" spans="1:4">
      <c r="A32" s="232" t="s">
        <v>43</v>
      </c>
      <c r="B32" s="124">
        <v>21989262.32</v>
      </c>
      <c r="C32" s="232" t="s">
        <v>44</v>
      </c>
      <c r="D32" s="124">
        <v>21989262.32</v>
      </c>
    </row>
    <row r="33" ht="16.5" customHeight="1" spans="1:4">
      <c r="A33" s="211" t="s">
        <v>45</v>
      </c>
      <c r="B33" s="124"/>
      <c r="C33" s="211" t="s">
        <v>46</v>
      </c>
      <c r="D33" s="124"/>
    </row>
    <row r="34" ht="16.5" customHeight="1" spans="1:4">
      <c r="A34" s="77" t="s">
        <v>47</v>
      </c>
      <c r="B34" s="124"/>
      <c r="C34" s="77" t="s">
        <v>47</v>
      </c>
      <c r="D34" s="124"/>
    </row>
    <row r="35" ht="16.5" customHeight="1" spans="1:4">
      <c r="A35" s="77" t="s">
        <v>48</v>
      </c>
      <c r="B35" s="124"/>
      <c r="C35" s="77" t="s">
        <v>49</v>
      </c>
      <c r="D35" s="124"/>
    </row>
    <row r="36" ht="16.5" customHeight="1" spans="1:4">
      <c r="A36" s="233" t="s">
        <v>50</v>
      </c>
      <c r="B36" s="124">
        <v>21989262.32</v>
      </c>
      <c r="C36" s="233" t="s">
        <v>51</v>
      </c>
      <c r="D36" s="124">
        <v>21989262.32</v>
      </c>
    </row>
  </sheetData>
  <mergeCells count="4">
    <mergeCell ref="A2:D2"/>
    <mergeCell ref="A3:B3"/>
    <mergeCell ref="A4:B4"/>
    <mergeCell ref="C4:D4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9"/>
  <sheetViews>
    <sheetView showGridLines="0" showZeros="0" workbookViewId="0">
      <pane ySplit="1" topLeftCell="A2" activePane="bottomLeft" state="frozen"/>
      <selection/>
      <selection pane="bottomLeft" activeCell="C37" sqref="C37"/>
    </sheetView>
  </sheetViews>
  <sheetFormatPr defaultColWidth="8.575" defaultRowHeight="12.75" customHeight="1"/>
  <cols>
    <col min="1" max="1" width="15.8916666666667" customWidth="1"/>
    <col min="2" max="2" width="35" customWidth="1"/>
    <col min="3" max="19" width="22" customWidth="1"/>
  </cols>
  <sheetData>
    <row r="1" ht="17.25" customHeight="1" spans="1:1">
      <c r="A1" s="108" t="s">
        <v>52</v>
      </c>
    </row>
    <row r="2" ht="41.25" customHeight="1" spans="1:1">
      <c r="A2" s="86" t="str">
        <f>"2025"&amp;"年部门收入预算表"</f>
        <v>2025年部门收入预算表</v>
      </c>
    </row>
    <row r="3" ht="17.25" customHeight="1" spans="1:19">
      <c r="A3" s="89" t="str">
        <f>"单位名称："&amp;"昆明市东川区铜都街道中心卫生院"</f>
        <v>单位名称：昆明市东川区铜都街道中心卫生院</v>
      </c>
      <c r="S3" s="91" t="s">
        <v>1</v>
      </c>
    </row>
    <row r="4" ht="21.75" customHeight="1" spans="1:19">
      <c r="A4" s="249" t="s">
        <v>53</v>
      </c>
      <c r="B4" s="250" t="s">
        <v>54</v>
      </c>
      <c r="C4" s="250" t="s">
        <v>55</v>
      </c>
      <c r="D4" s="251" t="s">
        <v>56</v>
      </c>
      <c r="E4" s="251"/>
      <c r="F4" s="251"/>
      <c r="G4" s="251"/>
      <c r="H4" s="251"/>
      <c r="I4" s="196"/>
      <c r="J4" s="251"/>
      <c r="K4" s="251"/>
      <c r="L4" s="251"/>
      <c r="M4" s="251"/>
      <c r="N4" s="258"/>
      <c r="O4" s="251" t="s">
        <v>45</v>
      </c>
      <c r="P4" s="251"/>
      <c r="Q4" s="251"/>
      <c r="R4" s="251"/>
      <c r="S4" s="258"/>
    </row>
    <row r="5" ht="27" customHeight="1" spans="1:19">
      <c r="A5" s="252"/>
      <c r="B5" s="253"/>
      <c r="C5" s="253"/>
      <c r="D5" s="253" t="s">
        <v>57</v>
      </c>
      <c r="E5" s="253" t="s">
        <v>58</v>
      </c>
      <c r="F5" s="253" t="s">
        <v>59</v>
      </c>
      <c r="G5" s="253" t="s">
        <v>60</v>
      </c>
      <c r="H5" s="253" t="s">
        <v>61</v>
      </c>
      <c r="I5" s="259" t="s">
        <v>62</v>
      </c>
      <c r="J5" s="260"/>
      <c r="K5" s="260"/>
      <c r="L5" s="260"/>
      <c r="M5" s="260"/>
      <c r="N5" s="261"/>
      <c r="O5" s="253" t="s">
        <v>57</v>
      </c>
      <c r="P5" s="253" t="s">
        <v>58</v>
      </c>
      <c r="Q5" s="253" t="s">
        <v>59</v>
      </c>
      <c r="R5" s="253" t="s">
        <v>60</v>
      </c>
      <c r="S5" s="253" t="s">
        <v>63</v>
      </c>
    </row>
    <row r="6" ht="30" customHeight="1" spans="1:19">
      <c r="A6" s="254"/>
      <c r="B6" s="255"/>
      <c r="C6" s="178"/>
      <c r="D6" s="178"/>
      <c r="E6" s="178"/>
      <c r="F6" s="178"/>
      <c r="G6" s="178"/>
      <c r="H6" s="178"/>
      <c r="I6" s="114" t="s">
        <v>57</v>
      </c>
      <c r="J6" s="261" t="s">
        <v>64</v>
      </c>
      <c r="K6" s="261" t="s">
        <v>65</v>
      </c>
      <c r="L6" s="261" t="s">
        <v>66</v>
      </c>
      <c r="M6" s="261" t="s">
        <v>67</v>
      </c>
      <c r="N6" s="261" t="s">
        <v>68</v>
      </c>
      <c r="O6" s="262"/>
      <c r="P6" s="262"/>
      <c r="Q6" s="262"/>
      <c r="R6" s="262"/>
      <c r="S6" s="178"/>
    </row>
    <row r="7" ht="15" customHeight="1" spans="1:19">
      <c r="A7" s="256">
        <v>1</v>
      </c>
      <c r="B7" s="256">
        <v>2</v>
      </c>
      <c r="C7" s="256">
        <v>3</v>
      </c>
      <c r="D7" s="256">
        <v>4</v>
      </c>
      <c r="E7" s="256">
        <v>5</v>
      </c>
      <c r="F7" s="256">
        <v>6</v>
      </c>
      <c r="G7" s="256">
        <v>7</v>
      </c>
      <c r="H7" s="256">
        <v>8</v>
      </c>
      <c r="I7" s="114">
        <v>9</v>
      </c>
      <c r="J7" s="256">
        <v>10</v>
      </c>
      <c r="K7" s="256">
        <v>11</v>
      </c>
      <c r="L7" s="256">
        <v>12</v>
      </c>
      <c r="M7" s="256">
        <v>13</v>
      </c>
      <c r="N7" s="256">
        <v>14</v>
      </c>
      <c r="O7" s="256">
        <v>15</v>
      </c>
      <c r="P7" s="256">
        <v>16</v>
      </c>
      <c r="Q7" s="256">
        <v>17</v>
      </c>
      <c r="R7" s="256">
        <v>18</v>
      </c>
      <c r="S7" s="256">
        <v>19</v>
      </c>
    </row>
    <row r="8" ht="18" customHeight="1" spans="1:19">
      <c r="A8" s="66" t="s">
        <v>69</v>
      </c>
      <c r="B8" s="66" t="s">
        <v>70</v>
      </c>
      <c r="C8" s="124">
        <v>21989262.32</v>
      </c>
      <c r="D8" s="124">
        <v>21989262.32</v>
      </c>
      <c r="E8" s="124">
        <v>7938662.32</v>
      </c>
      <c r="F8" s="124"/>
      <c r="G8" s="124"/>
      <c r="H8" s="124"/>
      <c r="I8" s="124">
        <v>14050600</v>
      </c>
      <c r="J8" s="124">
        <v>14050600</v>
      </c>
      <c r="K8" s="124"/>
      <c r="L8" s="124"/>
      <c r="M8" s="124"/>
      <c r="N8" s="124"/>
      <c r="O8" s="124"/>
      <c r="P8" s="124"/>
      <c r="Q8" s="124"/>
      <c r="R8" s="124"/>
      <c r="S8" s="124"/>
    </row>
    <row r="9" ht="18" customHeight="1" spans="1:19">
      <c r="A9" s="94" t="s">
        <v>55</v>
      </c>
      <c r="B9" s="257"/>
      <c r="C9" s="124">
        <v>21989262.32</v>
      </c>
      <c r="D9" s="124">
        <v>21989262.32</v>
      </c>
      <c r="E9" s="124">
        <v>7938662.32</v>
      </c>
      <c r="F9" s="124"/>
      <c r="G9" s="124"/>
      <c r="H9" s="124"/>
      <c r="I9" s="124">
        <v>14050600</v>
      </c>
      <c r="J9" s="124">
        <v>14050600</v>
      </c>
      <c r="K9" s="124"/>
      <c r="L9" s="124"/>
      <c r="M9" s="124"/>
      <c r="N9" s="124"/>
      <c r="O9" s="124"/>
      <c r="P9" s="124"/>
      <c r="Q9" s="124"/>
      <c r="R9" s="124"/>
      <c r="S9" s="124"/>
    </row>
  </sheetData>
  <mergeCells count="20">
    <mergeCell ref="A1:S1"/>
    <mergeCell ref="A2:S2"/>
    <mergeCell ref="A3:B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4"/>
  <sheetViews>
    <sheetView showGridLines="0" showZeros="0" workbookViewId="0">
      <pane ySplit="1" topLeftCell="A6" activePane="bottomLeft" state="frozen"/>
      <selection/>
      <selection pane="bottomLeft" activeCell="A1" sqref="$A1:$XFD1"/>
    </sheetView>
  </sheetViews>
  <sheetFormatPr defaultColWidth="8.575" defaultRowHeight="12.75" customHeight="1"/>
  <cols>
    <col min="1" max="1" width="14.2833333333333" customWidth="1"/>
    <col min="2" max="2" width="37.575" customWidth="1"/>
    <col min="3" max="8" width="24.575" customWidth="1"/>
    <col min="9" max="9" width="26.7166666666667" customWidth="1"/>
    <col min="10" max="11" width="24.425" customWidth="1"/>
    <col min="12" max="15" width="24.575" customWidth="1"/>
  </cols>
  <sheetData>
    <row r="1" ht="17.25" customHeight="1" spans="1:1">
      <c r="A1" s="91" t="s">
        <v>71</v>
      </c>
    </row>
    <row r="2" ht="41.25" customHeight="1" spans="1:1">
      <c r="A2" s="86" t="str">
        <f>"2025"&amp;"年部门支出预算表"</f>
        <v>2025年部门支出预算表</v>
      </c>
    </row>
    <row r="3" ht="17.25" customHeight="1" spans="1:15">
      <c r="A3" s="89" t="str">
        <f>"单位名称："&amp;"昆明市东川区铜都街道中心卫生院"</f>
        <v>单位名称：昆明市东川区铜都街道中心卫生院</v>
      </c>
      <c r="O3" s="91" t="s">
        <v>1</v>
      </c>
    </row>
    <row r="4" ht="27" customHeight="1" spans="1:15">
      <c r="A4" s="235" t="s">
        <v>72</v>
      </c>
      <c r="B4" s="235" t="s">
        <v>73</v>
      </c>
      <c r="C4" s="235" t="s">
        <v>55</v>
      </c>
      <c r="D4" s="236" t="s">
        <v>58</v>
      </c>
      <c r="E4" s="237"/>
      <c r="F4" s="238"/>
      <c r="G4" s="239" t="s">
        <v>59</v>
      </c>
      <c r="H4" s="239" t="s">
        <v>60</v>
      </c>
      <c r="I4" s="239" t="s">
        <v>74</v>
      </c>
      <c r="J4" s="236" t="s">
        <v>62</v>
      </c>
      <c r="K4" s="237"/>
      <c r="L4" s="237"/>
      <c r="M4" s="237"/>
      <c r="N4" s="246"/>
      <c r="O4" s="247"/>
    </row>
    <row r="5" ht="42" customHeight="1" spans="1:15">
      <c r="A5" s="240"/>
      <c r="B5" s="240"/>
      <c r="C5" s="241"/>
      <c r="D5" s="242" t="s">
        <v>57</v>
      </c>
      <c r="E5" s="242" t="s">
        <v>75</v>
      </c>
      <c r="F5" s="242" t="s">
        <v>76</v>
      </c>
      <c r="G5" s="241"/>
      <c r="H5" s="241"/>
      <c r="I5" s="248"/>
      <c r="J5" s="242" t="s">
        <v>57</v>
      </c>
      <c r="K5" s="229" t="s">
        <v>77</v>
      </c>
      <c r="L5" s="229" t="s">
        <v>78</v>
      </c>
      <c r="M5" s="229" t="s">
        <v>79</v>
      </c>
      <c r="N5" s="229" t="s">
        <v>80</v>
      </c>
      <c r="O5" s="229" t="s">
        <v>81</v>
      </c>
    </row>
    <row r="6" ht="18" customHeight="1" spans="1:15">
      <c r="A6" s="97" t="s">
        <v>82</v>
      </c>
      <c r="B6" s="97" t="s">
        <v>83</v>
      </c>
      <c r="C6" s="97" t="s">
        <v>84</v>
      </c>
      <c r="D6" s="100" t="s">
        <v>85</v>
      </c>
      <c r="E6" s="100" t="s">
        <v>86</v>
      </c>
      <c r="F6" s="100" t="s">
        <v>87</v>
      </c>
      <c r="G6" s="100" t="s">
        <v>88</v>
      </c>
      <c r="H6" s="100" t="s">
        <v>89</v>
      </c>
      <c r="I6" s="100" t="s">
        <v>90</v>
      </c>
      <c r="J6" s="100" t="s">
        <v>91</v>
      </c>
      <c r="K6" s="100" t="s">
        <v>92</v>
      </c>
      <c r="L6" s="100" t="s">
        <v>93</v>
      </c>
      <c r="M6" s="100" t="s">
        <v>94</v>
      </c>
      <c r="N6" s="97" t="s">
        <v>95</v>
      </c>
      <c r="O6" s="100" t="s">
        <v>96</v>
      </c>
    </row>
    <row r="7" ht="21" customHeight="1" spans="1:15">
      <c r="A7" s="101" t="s">
        <v>97</v>
      </c>
      <c r="B7" s="101" t="s">
        <v>98</v>
      </c>
      <c r="C7" s="124">
        <v>1597168.32</v>
      </c>
      <c r="D7" s="124">
        <v>1597168.32</v>
      </c>
      <c r="E7" s="124">
        <v>1597168.32</v>
      </c>
      <c r="F7" s="124"/>
      <c r="G7" s="124"/>
      <c r="H7" s="124"/>
      <c r="I7" s="124"/>
      <c r="J7" s="124"/>
      <c r="K7" s="124"/>
      <c r="L7" s="124"/>
      <c r="M7" s="124"/>
      <c r="N7" s="124"/>
      <c r="O7" s="124"/>
    </row>
    <row r="8" ht="21" customHeight="1" spans="1:15">
      <c r="A8" s="243" t="s">
        <v>99</v>
      </c>
      <c r="B8" s="243" t="s">
        <v>100</v>
      </c>
      <c r="C8" s="124">
        <v>1554424.32</v>
      </c>
      <c r="D8" s="124">
        <v>1554424.32</v>
      </c>
      <c r="E8" s="124">
        <v>1554424.32</v>
      </c>
      <c r="F8" s="124"/>
      <c r="G8" s="124"/>
      <c r="H8" s="124"/>
      <c r="I8" s="124"/>
      <c r="J8" s="124"/>
      <c r="K8" s="124"/>
      <c r="L8" s="124"/>
      <c r="M8" s="124"/>
      <c r="N8" s="124"/>
      <c r="O8" s="124"/>
    </row>
    <row r="9" ht="21" customHeight="1" spans="1:15">
      <c r="A9" s="244" t="s">
        <v>101</v>
      </c>
      <c r="B9" s="244" t="s">
        <v>102</v>
      </c>
      <c r="C9" s="124">
        <v>764400</v>
      </c>
      <c r="D9" s="124">
        <v>764400</v>
      </c>
      <c r="E9" s="124">
        <v>764400</v>
      </c>
      <c r="F9" s="124"/>
      <c r="G9" s="124"/>
      <c r="H9" s="124"/>
      <c r="I9" s="124"/>
      <c r="J9" s="124"/>
      <c r="K9" s="124"/>
      <c r="L9" s="124"/>
      <c r="M9" s="124"/>
      <c r="N9" s="124"/>
      <c r="O9" s="124"/>
    </row>
    <row r="10" ht="21" customHeight="1" spans="1:15">
      <c r="A10" s="244" t="s">
        <v>103</v>
      </c>
      <c r="B10" s="244" t="s">
        <v>104</v>
      </c>
      <c r="C10" s="124">
        <v>690235</v>
      </c>
      <c r="D10" s="124">
        <v>690235</v>
      </c>
      <c r="E10" s="124">
        <v>690235</v>
      </c>
      <c r="F10" s="124"/>
      <c r="G10" s="124"/>
      <c r="H10" s="124"/>
      <c r="I10" s="124"/>
      <c r="J10" s="124"/>
      <c r="K10" s="124"/>
      <c r="L10" s="124"/>
      <c r="M10" s="124"/>
      <c r="N10" s="124"/>
      <c r="O10" s="124"/>
    </row>
    <row r="11" ht="21" customHeight="1" spans="1:15">
      <c r="A11" s="244" t="s">
        <v>105</v>
      </c>
      <c r="B11" s="244" t="s">
        <v>106</v>
      </c>
      <c r="C11" s="124">
        <v>99789.32</v>
      </c>
      <c r="D11" s="124">
        <v>99789.32</v>
      </c>
      <c r="E11" s="124">
        <v>99789.32</v>
      </c>
      <c r="F11" s="124"/>
      <c r="G11" s="124"/>
      <c r="H11" s="124"/>
      <c r="I11" s="124"/>
      <c r="J11" s="124"/>
      <c r="K11" s="124"/>
      <c r="L11" s="124"/>
      <c r="M11" s="124"/>
      <c r="N11" s="124"/>
      <c r="O11" s="124"/>
    </row>
    <row r="12" ht="21" customHeight="1" spans="1:15">
      <c r="A12" s="243" t="s">
        <v>107</v>
      </c>
      <c r="B12" s="243" t="s">
        <v>108</v>
      </c>
      <c r="C12" s="124">
        <v>42744</v>
      </c>
      <c r="D12" s="124">
        <v>42744</v>
      </c>
      <c r="E12" s="124">
        <v>42744</v>
      </c>
      <c r="F12" s="124"/>
      <c r="G12" s="124"/>
      <c r="H12" s="124"/>
      <c r="I12" s="124"/>
      <c r="J12" s="124"/>
      <c r="K12" s="124"/>
      <c r="L12" s="124"/>
      <c r="M12" s="124"/>
      <c r="N12" s="124"/>
      <c r="O12" s="124"/>
    </row>
    <row r="13" ht="21" customHeight="1" spans="1:15">
      <c r="A13" s="244" t="s">
        <v>109</v>
      </c>
      <c r="B13" s="244" t="s">
        <v>110</v>
      </c>
      <c r="C13" s="124">
        <v>42744</v>
      </c>
      <c r="D13" s="124">
        <v>42744</v>
      </c>
      <c r="E13" s="124">
        <v>42744</v>
      </c>
      <c r="F13" s="124"/>
      <c r="G13" s="124"/>
      <c r="H13" s="124"/>
      <c r="I13" s="124"/>
      <c r="J13" s="124"/>
      <c r="K13" s="124"/>
      <c r="L13" s="124"/>
      <c r="M13" s="124"/>
      <c r="N13" s="124"/>
      <c r="O13" s="124"/>
    </row>
    <row r="14" ht="21" customHeight="1" spans="1:15">
      <c r="A14" s="101" t="s">
        <v>111</v>
      </c>
      <c r="B14" s="101" t="s">
        <v>112</v>
      </c>
      <c r="C14" s="124">
        <v>19869923</v>
      </c>
      <c r="D14" s="124">
        <v>5819323</v>
      </c>
      <c r="E14" s="124">
        <v>5819323</v>
      </c>
      <c r="F14" s="124"/>
      <c r="G14" s="124"/>
      <c r="H14" s="124"/>
      <c r="I14" s="124"/>
      <c r="J14" s="124">
        <v>14050600</v>
      </c>
      <c r="K14" s="124">
        <v>14050600</v>
      </c>
      <c r="L14" s="124"/>
      <c r="M14" s="124"/>
      <c r="N14" s="124"/>
      <c r="O14" s="124"/>
    </row>
    <row r="15" ht="21" customHeight="1" spans="1:15">
      <c r="A15" s="243" t="s">
        <v>113</v>
      </c>
      <c r="B15" s="243" t="s">
        <v>114</v>
      </c>
      <c r="C15" s="124">
        <v>19100378</v>
      </c>
      <c r="D15" s="124">
        <v>5049778</v>
      </c>
      <c r="E15" s="124">
        <v>5049778</v>
      </c>
      <c r="F15" s="124"/>
      <c r="G15" s="124"/>
      <c r="H15" s="124"/>
      <c r="I15" s="124"/>
      <c r="J15" s="124">
        <v>14050600</v>
      </c>
      <c r="K15" s="124">
        <v>14050600</v>
      </c>
      <c r="L15" s="124"/>
      <c r="M15" s="124"/>
      <c r="N15" s="124"/>
      <c r="O15" s="124"/>
    </row>
    <row r="16" ht="21" customHeight="1" spans="1:15">
      <c r="A16" s="244" t="s">
        <v>115</v>
      </c>
      <c r="B16" s="244" t="s">
        <v>116</v>
      </c>
      <c r="C16" s="124">
        <v>19100378</v>
      </c>
      <c r="D16" s="124">
        <v>5049778</v>
      </c>
      <c r="E16" s="124">
        <v>5049778</v>
      </c>
      <c r="F16" s="124"/>
      <c r="G16" s="124"/>
      <c r="H16" s="124"/>
      <c r="I16" s="124"/>
      <c r="J16" s="124">
        <v>14050600</v>
      </c>
      <c r="K16" s="124">
        <v>14050600</v>
      </c>
      <c r="L16" s="124"/>
      <c r="M16" s="124"/>
      <c r="N16" s="124"/>
      <c r="O16" s="124"/>
    </row>
    <row r="17" ht="21" customHeight="1" spans="1:15">
      <c r="A17" s="243" t="s">
        <v>117</v>
      </c>
      <c r="B17" s="243" t="s">
        <v>118</v>
      </c>
      <c r="C17" s="124">
        <v>769545</v>
      </c>
      <c r="D17" s="124">
        <v>769545</v>
      </c>
      <c r="E17" s="124">
        <v>769545</v>
      </c>
      <c r="F17" s="124"/>
      <c r="G17" s="124"/>
      <c r="H17" s="124"/>
      <c r="I17" s="124"/>
      <c r="J17" s="124"/>
      <c r="K17" s="124"/>
      <c r="L17" s="124"/>
      <c r="M17" s="124"/>
      <c r="N17" s="124"/>
      <c r="O17" s="124"/>
    </row>
    <row r="18" ht="21" customHeight="1" spans="1:15">
      <c r="A18" s="244" t="s">
        <v>119</v>
      </c>
      <c r="B18" s="244" t="s">
        <v>120</v>
      </c>
      <c r="C18" s="124">
        <v>360656</v>
      </c>
      <c r="D18" s="124">
        <v>360656</v>
      </c>
      <c r="E18" s="124">
        <v>360656</v>
      </c>
      <c r="F18" s="124"/>
      <c r="G18" s="124"/>
      <c r="H18" s="124"/>
      <c r="I18" s="124"/>
      <c r="J18" s="124"/>
      <c r="K18" s="124"/>
      <c r="L18" s="124"/>
      <c r="M18" s="124"/>
      <c r="N18" s="124"/>
      <c r="O18" s="124"/>
    </row>
    <row r="19" ht="21" customHeight="1" spans="1:15">
      <c r="A19" s="244" t="s">
        <v>121</v>
      </c>
      <c r="B19" s="244" t="s">
        <v>122</v>
      </c>
      <c r="C19" s="124">
        <v>392981</v>
      </c>
      <c r="D19" s="124">
        <v>392981</v>
      </c>
      <c r="E19" s="124">
        <v>392981</v>
      </c>
      <c r="F19" s="124"/>
      <c r="G19" s="124"/>
      <c r="H19" s="124"/>
      <c r="I19" s="124"/>
      <c r="J19" s="124"/>
      <c r="K19" s="124"/>
      <c r="L19" s="124"/>
      <c r="M19" s="124"/>
      <c r="N19" s="124"/>
      <c r="O19" s="124"/>
    </row>
    <row r="20" ht="21" customHeight="1" spans="1:15">
      <c r="A20" s="244" t="s">
        <v>123</v>
      </c>
      <c r="B20" s="244" t="s">
        <v>124</v>
      </c>
      <c r="C20" s="124">
        <v>15908</v>
      </c>
      <c r="D20" s="124">
        <v>15908</v>
      </c>
      <c r="E20" s="124">
        <v>15908</v>
      </c>
      <c r="F20" s="124"/>
      <c r="G20" s="124"/>
      <c r="H20" s="124"/>
      <c r="I20" s="124"/>
      <c r="J20" s="124"/>
      <c r="K20" s="124"/>
      <c r="L20" s="124"/>
      <c r="M20" s="124"/>
      <c r="N20" s="124"/>
      <c r="O20" s="124"/>
    </row>
    <row r="21" ht="21" customHeight="1" spans="1:15">
      <c r="A21" s="101" t="s">
        <v>125</v>
      </c>
      <c r="B21" s="101" t="s">
        <v>126</v>
      </c>
      <c r="C21" s="124">
        <v>522171</v>
      </c>
      <c r="D21" s="124">
        <v>522171</v>
      </c>
      <c r="E21" s="124">
        <v>522171</v>
      </c>
      <c r="F21" s="124"/>
      <c r="G21" s="124"/>
      <c r="H21" s="124"/>
      <c r="I21" s="124"/>
      <c r="J21" s="124"/>
      <c r="K21" s="124"/>
      <c r="L21" s="124"/>
      <c r="M21" s="124"/>
      <c r="N21" s="124"/>
      <c r="O21" s="124"/>
    </row>
    <row r="22" ht="21" customHeight="1" spans="1:15">
      <c r="A22" s="243" t="s">
        <v>127</v>
      </c>
      <c r="B22" s="243" t="s">
        <v>128</v>
      </c>
      <c r="C22" s="124">
        <v>522171</v>
      </c>
      <c r="D22" s="124">
        <v>522171</v>
      </c>
      <c r="E22" s="124">
        <v>522171</v>
      </c>
      <c r="F22" s="124"/>
      <c r="G22" s="124"/>
      <c r="H22" s="124"/>
      <c r="I22" s="124"/>
      <c r="J22" s="124"/>
      <c r="K22" s="124"/>
      <c r="L22" s="124"/>
      <c r="M22" s="124"/>
      <c r="N22" s="124"/>
      <c r="O22" s="124"/>
    </row>
    <row r="23" ht="21" customHeight="1" spans="1:15">
      <c r="A23" s="244" t="s">
        <v>129</v>
      </c>
      <c r="B23" s="244" t="s">
        <v>130</v>
      </c>
      <c r="C23" s="124">
        <v>522171</v>
      </c>
      <c r="D23" s="124">
        <v>522171</v>
      </c>
      <c r="E23" s="124">
        <v>522171</v>
      </c>
      <c r="F23" s="124"/>
      <c r="G23" s="124"/>
      <c r="H23" s="124"/>
      <c r="I23" s="124"/>
      <c r="J23" s="124"/>
      <c r="K23" s="124"/>
      <c r="L23" s="124"/>
      <c r="M23" s="124"/>
      <c r="N23" s="124"/>
      <c r="O23" s="124"/>
    </row>
    <row r="24" ht="21" customHeight="1" spans="1:15">
      <c r="A24" s="245" t="s">
        <v>55</v>
      </c>
      <c r="B24" s="80"/>
      <c r="C24" s="124">
        <v>21989262.32</v>
      </c>
      <c r="D24" s="124">
        <v>7938662.32</v>
      </c>
      <c r="E24" s="124">
        <v>7938662.32</v>
      </c>
      <c r="F24" s="124"/>
      <c r="G24" s="124"/>
      <c r="H24" s="124"/>
      <c r="I24" s="124"/>
      <c r="J24" s="124">
        <v>14050600</v>
      </c>
      <c r="K24" s="124">
        <v>14050600</v>
      </c>
      <c r="L24" s="124"/>
      <c r="M24" s="124"/>
      <c r="N24" s="124"/>
      <c r="O24" s="124"/>
    </row>
  </sheetData>
  <mergeCells count="12">
    <mergeCell ref="A1:O1"/>
    <mergeCell ref="A2:O2"/>
    <mergeCell ref="A3:B3"/>
    <mergeCell ref="D4:F4"/>
    <mergeCell ref="J4:O4"/>
    <mergeCell ref="A24:B24"/>
    <mergeCell ref="A4:A5"/>
    <mergeCell ref="B4:B5"/>
    <mergeCell ref="C4:C5"/>
    <mergeCell ref="G4:G5"/>
    <mergeCell ref="H4:H5"/>
    <mergeCell ref="I4:I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4"/>
  <sheetViews>
    <sheetView showGridLines="0" showZeros="0" workbookViewId="0">
      <pane ySplit="1" topLeftCell="A2" activePane="bottomLeft" state="frozen"/>
      <selection/>
      <selection pane="bottomLeft" activeCell="C40" sqref="C40"/>
    </sheetView>
  </sheetViews>
  <sheetFormatPr defaultColWidth="8.575" defaultRowHeight="12.75" customHeight="1" outlineLevelCol="3"/>
  <cols>
    <col min="1" max="4" width="35.575" customWidth="1"/>
  </cols>
  <sheetData>
    <row r="1" ht="15" customHeight="1" spans="1:4">
      <c r="A1" s="87"/>
      <c r="B1" s="91"/>
      <c r="C1" s="91"/>
      <c r="D1" s="91" t="s">
        <v>131</v>
      </c>
    </row>
    <row r="2" ht="41.25" customHeight="1" spans="1:1">
      <c r="A2" s="86" t="str">
        <f>"2025"&amp;"年部门财政拨款收支预算总表"</f>
        <v>2025年部门财政拨款收支预算总表</v>
      </c>
    </row>
    <row r="3" ht="17.25" customHeight="1" spans="1:4">
      <c r="A3" s="89" t="str">
        <f>"单位名称："&amp;"昆明市东川区铜都街道中心卫生院"</f>
        <v>单位名称：昆明市东川区铜都街道中心卫生院</v>
      </c>
      <c r="B3" s="228"/>
      <c r="D3" s="91" t="s">
        <v>1</v>
      </c>
    </row>
    <row r="4" ht="17.25" customHeight="1" spans="1:4">
      <c r="A4" s="229" t="s">
        <v>2</v>
      </c>
      <c r="B4" s="230"/>
      <c r="C4" s="229" t="s">
        <v>3</v>
      </c>
      <c r="D4" s="230"/>
    </row>
    <row r="5" ht="18.75" customHeight="1" spans="1:4">
      <c r="A5" s="229" t="s">
        <v>4</v>
      </c>
      <c r="B5" s="229" t="s">
        <v>5</v>
      </c>
      <c r="C5" s="229" t="s">
        <v>6</v>
      </c>
      <c r="D5" s="229" t="s">
        <v>5</v>
      </c>
    </row>
    <row r="6" ht="16.5" customHeight="1" spans="1:4">
      <c r="A6" s="231" t="s">
        <v>132</v>
      </c>
      <c r="B6" s="124">
        <v>7938662.32</v>
      </c>
      <c r="C6" s="231" t="s">
        <v>133</v>
      </c>
      <c r="D6" s="124">
        <v>7938662.32</v>
      </c>
    </row>
    <row r="7" ht="16.5" customHeight="1" spans="1:4">
      <c r="A7" s="231" t="s">
        <v>134</v>
      </c>
      <c r="B7" s="124">
        <v>7938662.32</v>
      </c>
      <c r="C7" s="231" t="s">
        <v>135</v>
      </c>
      <c r="D7" s="124"/>
    </row>
    <row r="8" ht="16.5" customHeight="1" spans="1:4">
      <c r="A8" s="231" t="s">
        <v>136</v>
      </c>
      <c r="B8" s="124"/>
      <c r="C8" s="231" t="s">
        <v>137</v>
      </c>
      <c r="D8" s="124"/>
    </row>
    <row r="9" ht="16.5" customHeight="1" spans="1:4">
      <c r="A9" s="231" t="s">
        <v>138</v>
      </c>
      <c r="B9" s="124"/>
      <c r="C9" s="231" t="s">
        <v>139</v>
      </c>
      <c r="D9" s="124"/>
    </row>
    <row r="10" ht="16.5" customHeight="1" spans="1:4">
      <c r="A10" s="231" t="s">
        <v>140</v>
      </c>
      <c r="B10" s="124"/>
      <c r="C10" s="231" t="s">
        <v>141</v>
      </c>
      <c r="D10" s="124"/>
    </row>
    <row r="11" ht="16.5" customHeight="1" spans="1:4">
      <c r="A11" s="231" t="s">
        <v>134</v>
      </c>
      <c r="B11" s="124"/>
      <c r="C11" s="231" t="s">
        <v>142</v>
      </c>
      <c r="D11" s="124"/>
    </row>
    <row r="12" ht="16.5" customHeight="1" spans="1:4">
      <c r="A12" s="211" t="s">
        <v>136</v>
      </c>
      <c r="B12" s="124"/>
      <c r="C12" s="113" t="s">
        <v>143</v>
      </c>
      <c r="D12" s="124"/>
    </row>
    <row r="13" ht="16.5" customHeight="1" spans="1:4">
      <c r="A13" s="211" t="s">
        <v>138</v>
      </c>
      <c r="B13" s="124"/>
      <c r="C13" s="113" t="s">
        <v>144</v>
      </c>
      <c r="D13" s="124"/>
    </row>
    <row r="14" ht="16.5" customHeight="1" spans="1:4">
      <c r="A14" s="232"/>
      <c r="B14" s="124"/>
      <c r="C14" s="113" t="s">
        <v>145</v>
      </c>
      <c r="D14" s="124">
        <v>1597168.32</v>
      </c>
    </row>
    <row r="15" ht="16.5" customHeight="1" spans="1:4">
      <c r="A15" s="232"/>
      <c r="B15" s="124"/>
      <c r="C15" s="113" t="s">
        <v>146</v>
      </c>
      <c r="D15" s="124">
        <v>5819323</v>
      </c>
    </row>
    <row r="16" ht="16.5" customHeight="1" spans="1:4">
      <c r="A16" s="232"/>
      <c r="B16" s="124"/>
      <c r="C16" s="113" t="s">
        <v>147</v>
      </c>
      <c r="D16" s="124"/>
    </row>
    <row r="17" ht="16.5" customHeight="1" spans="1:4">
      <c r="A17" s="232"/>
      <c r="B17" s="124"/>
      <c r="C17" s="113" t="s">
        <v>148</v>
      </c>
      <c r="D17" s="124"/>
    </row>
    <row r="18" ht="16.5" customHeight="1" spans="1:4">
      <c r="A18" s="232"/>
      <c r="B18" s="124"/>
      <c r="C18" s="113" t="s">
        <v>149</v>
      </c>
      <c r="D18" s="124"/>
    </row>
    <row r="19" ht="16.5" customHeight="1" spans="1:4">
      <c r="A19" s="232"/>
      <c r="B19" s="124"/>
      <c r="C19" s="113" t="s">
        <v>150</v>
      </c>
      <c r="D19" s="124"/>
    </row>
    <row r="20" ht="16.5" customHeight="1" spans="1:4">
      <c r="A20" s="232"/>
      <c r="B20" s="124"/>
      <c r="C20" s="113" t="s">
        <v>151</v>
      </c>
      <c r="D20" s="124"/>
    </row>
    <row r="21" ht="16.5" customHeight="1" spans="1:4">
      <c r="A21" s="232"/>
      <c r="B21" s="124"/>
      <c r="C21" s="113" t="s">
        <v>152</v>
      </c>
      <c r="D21" s="124"/>
    </row>
    <row r="22" ht="16.5" customHeight="1" spans="1:4">
      <c r="A22" s="232"/>
      <c r="B22" s="124"/>
      <c r="C22" s="113" t="s">
        <v>153</v>
      </c>
      <c r="D22" s="124"/>
    </row>
    <row r="23" ht="16.5" customHeight="1" spans="1:4">
      <c r="A23" s="232"/>
      <c r="B23" s="124"/>
      <c r="C23" s="113" t="s">
        <v>154</v>
      </c>
      <c r="D23" s="124"/>
    </row>
    <row r="24" ht="16.5" customHeight="1" spans="1:4">
      <c r="A24" s="232"/>
      <c r="B24" s="124"/>
      <c r="C24" s="113" t="s">
        <v>155</v>
      </c>
      <c r="D24" s="124"/>
    </row>
    <row r="25" ht="16.5" customHeight="1" spans="1:4">
      <c r="A25" s="232"/>
      <c r="B25" s="124"/>
      <c r="C25" s="113" t="s">
        <v>156</v>
      </c>
      <c r="D25" s="124">
        <v>522171</v>
      </c>
    </row>
    <row r="26" ht="16.5" customHeight="1" spans="1:4">
      <c r="A26" s="232"/>
      <c r="B26" s="124"/>
      <c r="C26" s="113" t="s">
        <v>157</v>
      </c>
      <c r="D26" s="124"/>
    </row>
    <row r="27" ht="16.5" customHeight="1" spans="1:4">
      <c r="A27" s="232"/>
      <c r="B27" s="124"/>
      <c r="C27" s="113" t="s">
        <v>158</v>
      </c>
      <c r="D27" s="124"/>
    </row>
    <row r="28" ht="16.5" customHeight="1" spans="1:4">
      <c r="A28" s="232"/>
      <c r="B28" s="124"/>
      <c r="C28" s="113" t="s">
        <v>159</v>
      </c>
      <c r="D28" s="124"/>
    </row>
    <row r="29" ht="16.5" customHeight="1" spans="1:4">
      <c r="A29" s="232"/>
      <c r="B29" s="124"/>
      <c r="C29" s="113" t="s">
        <v>160</v>
      </c>
      <c r="D29" s="124"/>
    </row>
    <row r="30" ht="16.5" customHeight="1" spans="1:4">
      <c r="A30" s="232"/>
      <c r="B30" s="124"/>
      <c r="C30" s="113" t="s">
        <v>161</v>
      </c>
      <c r="D30" s="124"/>
    </row>
    <row r="31" ht="16.5" customHeight="1" spans="1:4">
      <c r="A31" s="232"/>
      <c r="B31" s="124"/>
      <c r="C31" s="211" t="s">
        <v>162</v>
      </c>
      <c r="D31" s="124"/>
    </row>
    <row r="32" ht="16.5" customHeight="1" spans="1:4">
      <c r="A32" s="232"/>
      <c r="B32" s="124"/>
      <c r="C32" s="211" t="s">
        <v>163</v>
      </c>
      <c r="D32" s="124"/>
    </row>
    <row r="33" ht="16.5" customHeight="1" spans="1:4">
      <c r="A33" s="232"/>
      <c r="B33" s="124"/>
      <c r="C33" s="75" t="s">
        <v>164</v>
      </c>
      <c r="D33" s="124"/>
    </row>
    <row r="34" ht="15" customHeight="1" spans="1:4">
      <c r="A34" s="233" t="s">
        <v>50</v>
      </c>
      <c r="B34" s="234">
        <v>7938662.32</v>
      </c>
      <c r="C34" s="233" t="s">
        <v>51</v>
      </c>
      <c r="D34" s="234">
        <v>7938662.32</v>
      </c>
    </row>
  </sheetData>
  <mergeCells count="4">
    <mergeCell ref="A2:D2"/>
    <mergeCell ref="A3:B3"/>
    <mergeCell ref="A4:B4"/>
    <mergeCell ref="C4:D4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4"/>
  <sheetViews>
    <sheetView showZeros="0" workbookViewId="0">
      <pane ySplit="1" topLeftCell="A2" activePane="bottomLeft" state="frozen"/>
      <selection/>
      <selection pane="bottomLeft" activeCell="I11" sqref="I11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customHeight="1" spans="4:7">
      <c r="D1" s="201"/>
      <c r="F1" s="116"/>
      <c r="G1" s="206" t="s">
        <v>165</v>
      </c>
    </row>
    <row r="2" ht="41.25" customHeight="1" spans="1:7">
      <c r="A2" s="189" t="str">
        <f>"2025"&amp;"年一般公共预算支出预算表（按功能科目分类）"</f>
        <v>2025年一般公共预算支出预算表（按功能科目分类）</v>
      </c>
      <c r="B2" s="189"/>
      <c r="C2" s="189"/>
      <c r="D2" s="189"/>
      <c r="E2" s="189"/>
      <c r="F2" s="189"/>
      <c r="G2" s="189"/>
    </row>
    <row r="3" ht="18" customHeight="1" spans="1:7">
      <c r="A3" s="50" t="str">
        <f>"单位名称："&amp;"昆明市东川区铜都街道中心卫生院"</f>
        <v>单位名称：昆明市东川区铜都街道中心卫生院</v>
      </c>
      <c r="F3" s="186"/>
      <c r="G3" s="206" t="s">
        <v>1</v>
      </c>
    </row>
    <row r="4" ht="20.25" customHeight="1" spans="1:7">
      <c r="A4" s="223" t="s">
        <v>166</v>
      </c>
      <c r="B4" s="224"/>
      <c r="C4" s="190" t="s">
        <v>55</v>
      </c>
      <c r="D4" s="214" t="s">
        <v>75</v>
      </c>
      <c r="E4" s="57"/>
      <c r="F4" s="58"/>
      <c r="G4" s="203" t="s">
        <v>76</v>
      </c>
    </row>
    <row r="5" ht="20.25" customHeight="1" spans="1:7">
      <c r="A5" s="225" t="s">
        <v>72</v>
      </c>
      <c r="B5" s="225" t="s">
        <v>73</v>
      </c>
      <c r="C5" s="64"/>
      <c r="D5" s="195" t="s">
        <v>57</v>
      </c>
      <c r="E5" s="195" t="s">
        <v>167</v>
      </c>
      <c r="F5" s="195" t="s">
        <v>168</v>
      </c>
      <c r="G5" s="205"/>
    </row>
    <row r="6" ht="15" customHeight="1" spans="1:7">
      <c r="A6" s="104" t="s">
        <v>82</v>
      </c>
      <c r="B6" s="104" t="s">
        <v>83</v>
      </c>
      <c r="C6" s="104" t="s">
        <v>84</v>
      </c>
      <c r="D6" s="104" t="s">
        <v>85</v>
      </c>
      <c r="E6" s="104" t="s">
        <v>86</v>
      </c>
      <c r="F6" s="104" t="s">
        <v>87</v>
      </c>
      <c r="G6" s="104" t="s">
        <v>88</v>
      </c>
    </row>
    <row r="7" ht="18" customHeight="1" spans="1:7">
      <c r="A7" s="75" t="s">
        <v>97</v>
      </c>
      <c r="B7" s="75" t="s">
        <v>98</v>
      </c>
      <c r="C7" s="124">
        <v>1597168.32</v>
      </c>
      <c r="D7" s="124">
        <v>1597168.32</v>
      </c>
      <c r="E7" s="124">
        <v>1567168.32</v>
      </c>
      <c r="F7" s="124">
        <v>30000</v>
      </c>
      <c r="G7" s="124"/>
    </row>
    <row r="8" ht="18" customHeight="1" spans="1:7">
      <c r="A8" s="200" t="s">
        <v>99</v>
      </c>
      <c r="B8" s="200" t="s">
        <v>100</v>
      </c>
      <c r="C8" s="124">
        <v>1554424.32</v>
      </c>
      <c r="D8" s="124">
        <v>1554424.32</v>
      </c>
      <c r="E8" s="124">
        <v>1524424.32</v>
      </c>
      <c r="F8" s="124">
        <v>30000</v>
      </c>
      <c r="G8" s="124"/>
    </row>
    <row r="9" ht="18" customHeight="1" spans="1:7">
      <c r="A9" s="226" t="s">
        <v>101</v>
      </c>
      <c r="B9" s="226" t="s">
        <v>102</v>
      </c>
      <c r="C9" s="124">
        <v>764400</v>
      </c>
      <c r="D9" s="124">
        <v>764400</v>
      </c>
      <c r="E9" s="124">
        <v>734400</v>
      </c>
      <c r="F9" s="124">
        <v>30000</v>
      </c>
      <c r="G9" s="124"/>
    </row>
    <row r="10" ht="18" customHeight="1" spans="1:7">
      <c r="A10" s="226" t="s">
        <v>103</v>
      </c>
      <c r="B10" s="226" t="s">
        <v>104</v>
      </c>
      <c r="C10" s="124">
        <v>690235</v>
      </c>
      <c r="D10" s="124">
        <v>690235</v>
      </c>
      <c r="E10" s="124">
        <v>690235</v>
      </c>
      <c r="F10" s="124"/>
      <c r="G10" s="124"/>
    </row>
    <row r="11" ht="18" customHeight="1" spans="1:7">
      <c r="A11" s="226" t="s">
        <v>105</v>
      </c>
      <c r="B11" s="226" t="s">
        <v>106</v>
      </c>
      <c r="C11" s="124">
        <v>99789.32</v>
      </c>
      <c r="D11" s="124">
        <v>99789.32</v>
      </c>
      <c r="E11" s="124">
        <v>99789.32</v>
      </c>
      <c r="F11" s="124"/>
      <c r="G11" s="124"/>
    </row>
    <row r="12" ht="18" customHeight="1" spans="1:7">
      <c r="A12" s="200" t="s">
        <v>107</v>
      </c>
      <c r="B12" s="200" t="s">
        <v>108</v>
      </c>
      <c r="C12" s="124">
        <v>42744</v>
      </c>
      <c r="D12" s="124">
        <v>42744</v>
      </c>
      <c r="E12" s="124">
        <v>42744</v>
      </c>
      <c r="F12" s="124"/>
      <c r="G12" s="124"/>
    </row>
    <row r="13" ht="18" customHeight="1" spans="1:7">
      <c r="A13" s="226" t="s">
        <v>109</v>
      </c>
      <c r="B13" s="226" t="s">
        <v>110</v>
      </c>
      <c r="C13" s="124">
        <v>42744</v>
      </c>
      <c r="D13" s="124">
        <v>42744</v>
      </c>
      <c r="E13" s="124">
        <v>42744</v>
      </c>
      <c r="F13" s="124"/>
      <c r="G13" s="124"/>
    </row>
    <row r="14" ht="18" customHeight="1" spans="1:7">
      <c r="A14" s="75" t="s">
        <v>111</v>
      </c>
      <c r="B14" s="75" t="s">
        <v>112</v>
      </c>
      <c r="C14" s="124">
        <v>5819323</v>
      </c>
      <c r="D14" s="124">
        <v>5819323</v>
      </c>
      <c r="E14" s="124">
        <v>5555693</v>
      </c>
      <c r="F14" s="124">
        <v>263630</v>
      </c>
      <c r="G14" s="124"/>
    </row>
    <row r="15" ht="18" customHeight="1" spans="1:7">
      <c r="A15" s="200" t="s">
        <v>113</v>
      </c>
      <c r="B15" s="200" t="s">
        <v>114</v>
      </c>
      <c r="C15" s="124">
        <v>5049778</v>
      </c>
      <c r="D15" s="124">
        <v>5049778</v>
      </c>
      <c r="E15" s="124">
        <v>4786148</v>
      </c>
      <c r="F15" s="124">
        <v>263630</v>
      </c>
      <c r="G15" s="124"/>
    </row>
    <row r="16" ht="18" customHeight="1" spans="1:7">
      <c r="A16" s="226" t="s">
        <v>115</v>
      </c>
      <c r="B16" s="226" t="s">
        <v>116</v>
      </c>
      <c r="C16" s="124">
        <v>5049778</v>
      </c>
      <c r="D16" s="124">
        <v>5049778</v>
      </c>
      <c r="E16" s="124">
        <v>4786148</v>
      </c>
      <c r="F16" s="124">
        <v>263630</v>
      </c>
      <c r="G16" s="124"/>
    </row>
    <row r="17" ht="18" customHeight="1" spans="1:7">
      <c r="A17" s="200" t="s">
        <v>117</v>
      </c>
      <c r="B17" s="200" t="s">
        <v>118</v>
      </c>
      <c r="C17" s="124">
        <v>769545</v>
      </c>
      <c r="D17" s="124">
        <v>769545</v>
      </c>
      <c r="E17" s="124">
        <v>769545</v>
      </c>
      <c r="F17" s="124"/>
      <c r="G17" s="124"/>
    </row>
    <row r="18" ht="18" customHeight="1" spans="1:7">
      <c r="A18" s="226" t="s">
        <v>119</v>
      </c>
      <c r="B18" s="226" t="s">
        <v>120</v>
      </c>
      <c r="C18" s="124">
        <v>360656</v>
      </c>
      <c r="D18" s="124">
        <v>360656</v>
      </c>
      <c r="E18" s="124">
        <v>360656</v>
      </c>
      <c r="F18" s="124"/>
      <c r="G18" s="124"/>
    </row>
    <row r="19" ht="18" customHeight="1" spans="1:7">
      <c r="A19" s="226" t="s">
        <v>121</v>
      </c>
      <c r="B19" s="226" t="s">
        <v>122</v>
      </c>
      <c r="C19" s="124">
        <v>392981</v>
      </c>
      <c r="D19" s="124">
        <v>392981</v>
      </c>
      <c r="E19" s="124">
        <v>392981</v>
      </c>
      <c r="F19" s="124"/>
      <c r="G19" s="124"/>
    </row>
    <row r="20" ht="18" customHeight="1" spans="1:7">
      <c r="A20" s="226" t="s">
        <v>123</v>
      </c>
      <c r="B20" s="226" t="s">
        <v>124</v>
      </c>
      <c r="C20" s="124">
        <v>15908</v>
      </c>
      <c r="D20" s="124">
        <v>15908</v>
      </c>
      <c r="E20" s="124">
        <v>15908</v>
      </c>
      <c r="F20" s="124"/>
      <c r="G20" s="124"/>
    </row>
    <row r="21" ht="18" customHeight="1" spans="1:7">
      <c r="A21" s="75" t="s">
        <v>125</v>
      </c>
      <c r="B21" s="75" t="s">
        <v>126</v>
      </c>
      <c r="C21" s="124">
        <v>522171</v>
      </c>
      <c r="D21" s="124">
        <v>522171</v>
      </c>
      <c r="E21" s="124">
        <v>522171</v>
      </c>
      <c r="F21" s="124"/>
      <c r="G21" s="124"/>
    </row>
    <row r="22" ht="18" customHeight="1" spans="1:7">
      <c r="A22" s="200" t="s">
        <v>127</v>
      </c>
      <c r="B22" s="200" t="s">
        <v>128</v>
      </c>
      <c r="C22" s="124">
        <v>522171</v>
      </c>
      <c r="D22" s="124">
        <v>522171</v>
      </c>
      <c r="E22" s="124">
        <v>522171</v>
      </c>
      <c r="F22" s="124"/>
      <c r="G22" s="124"/>
    </row>
    <row r="23" ht="18" customHeight="1" spans="1:7">
      <c r="A23" s="226" t="s">
        <v>129</v>
      </c>
      <c r="B23" s="226" t="s">
        <v>130</v>
      </c>
      <c r="C23" s="124">
        <v>522171</v>
      </c>
      <c r="D23" s="124">
        <v>522171</v>
      </c>
      <c r="E23" s="124">
        <v>522171</v>
      </c>
      <c r="F23" s="124"/>
      <c r="G23" s="124"/>
    </row>
    <row r="24" ht="18" customHeight="1" spans="1:7">
      <c r="A24" s="123" t="s">
        <v>169</v>
      </c>
      <c r="B24" s="227" t="s">
        <v>169</v>
      </c>
      <c r="C24" s="124">
        <v>7938662.32</v>
      </c>
      <c r="D24" s="124">
        <v>7938662.32</v>
      </c>
      <c r="E24" s="124">
        <v>7645032.32</v>
      </c>
      <c r="F24" s="124">
        <v>293630</v>
      </c>
      <c r="G24" s="124"/>
    </row>
  </sheetData>
  <mergeCells count="6">
    <mergeCell ref="A2:G2"/>
    <mergeCell ref="A4:B4"/>
    <mergeCell ref="D4:F4"/>
    <mergeCell ref="A24:B24"/>
    <mergeCell ref="C4:C5"/>
    <mergeCell ref="G4:G5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7"/>
  <sheetViews>
    <sheetView showZeros="0" workbookViewId="0">
      <pane ySplit="1" topLeftCell="A2" activePane="bottomLeft" state="frozen"/>
      <selection/>
      <selection pane="bottomLeft" activeCell="B11" sqref="B11"/>
    </sheetView>
  </sheetViews>
  <sheetFormatPr defaultColWidth="10.425" defaultRowHeight="14.25" customHeight="1" outlineLevelRow="6" outlineLevelCol="5"/>
  <cols>
    <col min="1" max="6" width="28.1416666666667" customWidth="1"/>
  </cols>
  <sheetData>
    <row r="1" customHeight="1" spans="1:6">
      <c r="A1" s="88"/>
      <c r="B1" s="88"/>
      <c r="C1" s="88"/>
      <c r="D1" s="88"/>
      <c r="E1" s="87"/>
      <c r="F1" s="219" t="s">
        <v>170</v>
      </c>
    </row>
    <row r="2" ht="41.25" customHeight="1" spans="1:6">
      <c r="A2" s="220" t="str">
        <f>"2025"&amp;"年一般公共预算“三公”经费支出预算表"</f>
        <v>2025年一般公共预算“三公”经费支出预算表</v>
      </c>
      <c r="B2" s="88"/>
      <c r="C2" s="88"/>
      <c r="D2" s="88"/>
      <c r="E2" s="87"/>
      <c r="F2" s="88"/>
    </row>
    <row r="3" customHeight="1" spans="1:6">
      <c r="A3" s="160" t="str">
        <f>"单位名称："&amp;"昆明市东川区铜都街道中心卫生院"</f>
        <v>单位名称：昆明市东川区铜都街道中心卫生院</v>
      </c>
      <c r="B3" s="221"/>
      <c r="D3" s="88"/>
      <c r="E3" s="87"/>
      <c r="F3" s="108" t="s">
        <v>1</v>
      </c>
    </row>
    <row r="4" ht="27" customHeight="1" spans="1:6">
      <c r="A4" s="92" t="s">
        <v>171</v>
      </c>
      <c r="B4" s="92" t="s">
        <v>172</v>
      </c>
      <c r="C4" s="94" t="s">
        <v>173</v>
      </c>
      <c r="D4" s="92"/>
      <c r="E4" s="93"/>
      <c r="F4" s="92" t="s">
        <v>174</v>
      </c>
    </row>
    <row r="5" ht="28.5" customHeight="1" spans="1:6">
      <c r="A5" s="222"/>
      <c r="B5" s="96"/>
      <c r="C5" s="93" t="s">
        <v>57</v>
      </c>
      <c r="D5" s="93" t="s">
        <v>175</v>
      </c>
      <c r="E5" s="93" t="s">
        <v>176</v>
      </c>
      <c r="F5" s="95"/>
    </row>
    <row r="6" ht="17.25" customHeight="1" spans="1:6">
      <c r="A6" s="100" t="s">
        <v>82</v>
      </c>
      <c r="B6" s="100" t="s">
        <v>83</v>
      </c>
      <c r="C6" s="100" t="s">
        <v>84</v>
      </c>
      <c r="D6" s="100" t="s">
        <v>85</v>
      </c>
      <c r="E6" s="100" t="s">
        <v>86</v>
      </c>
      <c r="F6" s="100" t="s">
        <v>87</v>
      </c>
    </row>
    <row r="7" ht="17.25" customHeight="1" spans="1:6">
      <c r="A7" s="124">
        <v>8200</v>
      </c>
      <c r="B7" s="124"/>
      <c r="C7" s="124"/>
      <c r="D7" s="124"/>
      <c r="E7" s="124"/>
      <c r="F7" s="124">
        <v>8200</v>
      </c>
    </row>
  </sheetData>
  <mergeCells count="6">
    <mergeCell ref="A2:F2"/>
    <mergeCell ref="A3:B3"/>
    <mergeCell ref="C4:E4"/>
    <mergeCell ref="A4:A5"/>
    <mergeCell ref="B4:B5"/>
    <mergeCell ref="F4:F5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Y41"/>
  <sheetViews>
    <sheetView showZeros="0" workbookViewId="0">
      <pane ySplit="1" topLeftCell="A24" activePane="bottomLeft" state="frozen"/>
      <selection/>
      <selection pane="bottomLeft" activeCell="B12" sqref="B12"/>
    </sheetView>
  </sheetViews>
  <sheetFormatPr defaultColWidth="9.14166666666667" defaultRowHeight="14.25" customHeight="1"/>
  <cols>
    <col min="1" max="2" width="32.85" customWidth="1"/>
    <col min="3" max="3" width="20.7166666666667" customWidth="1"/>
    <col min="4" max="4" width="31.2833333333333" customWidth="1"/>
    <col min="5" max="5" width="10.1416666666667" customWidth="1"/>
    <col min="6" max="6" width="17.575" customWidth="1"/>
    <col min="7" max="7" width="10.2833333333333" customWidth="1"/>
    <col min="8" max="8" width="23" customWidth="1"/>
    <col min="9" max="25" width="18.7166666666667" customWidth="1"/>
  </cols>
  <sheetData>
    <row r="1" ht="13.5" customHeight="1" spans="2:25">
      <c r="B1" s="201"/>
      <c r="C1" s="207"/>
      <c r="E1" s="208"/>
      <c r="F1" s="208"/>
      <c r="G1" s="208"/>
      <c r="H1" s="208"/>
      <c r="I1" s="129"/>
      <c r="J1" s="129"/>
      <c r="K1" s="129"/>
      <c r="L1" s="129"/>
      <c r="M1" s="129"/>
      <c r="N1" s="129"/>
      <c r="O1" s="129"/>
      <c r="S1" s="129"/>
      <c r="W1" s="207"/>
      <c r="Y1" s="48" t="s">
        <v>177</v>
      </c>
    </row>
    <row r="2" ht="45.75" customHeight="1" spans="1:25">
      <c r="A2" s="110" t="str">
        <f>"2025"&amp;"年部门基本支出预算表"</f>
        <v>2025年部门基本支出预算表</v>
      </c>
      <c r="B2" s="49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49"/>
      <c r="Q2" s="49"/>
      <c r="R2" s="49"/>
      <c r="S2" s="110"/>
      <c r="T2" s="110"/>
      <c r="U2" s="110"/>
      <c r="V2" s="110"/>
      <c r="W2" s="110"/>
      <c r="X2" s="110"/>
      <c r="Y2" s="110"/>
    </row>
    <row r="3" ht="18.75" customHeight="1" spans="1:25">
      <c r="A3" s="50" t="str">
        <f>"单位名称："&amp;"昆明市东川区铜都街道中心卫生院"</f>
        <v>单位名称：昆明市东川区铜都街道中心卫生院</v>
      </c>
      <c r="B3" s="51"/>
      <c r="C3" s="209"/>
      <c r="D3" s="209"/>
      <c r="E3" s="209"/>
      <c r="F3" s="209"/>
      <c r="G3" s="209"/>
      <c r="H3" s="209"/>
      <c r="I3" s="131"/>
      <c r="J3" s="131"/>
      <c r="K3" s="131"/>
      <c r="L3" s="131"/>
      <c r="M3" s="131"/>
      <c r="N3" s="131"/>
      <c r="O3" s="131"/>
      <c r="P3" s="52"/>
      <c r="Q3" s="52"/>
      <c r="R3" s="52"/>
      <c r="S3" s="131"/>
      <c r="W3" s="207"/>
      <c r="Y3" s="48" t="s">
        <v>1</v>
      </c>
    </row>
    <row r="4" ht="18" customHeight="1" spans="1:25">
      <c r="A4" s="54" t="s">
        <v>178</v>
      </c>
      <c r="B4" s="54" t="s">
        <v>179</v>
      </c>
      <c r="C4" s="54" t="s">
        <v>180</v>
      </c>
      <c r="D4" s="54" t="s">
        <v>181</v>
      </c>
      <c r="E4" s="54" t="s">
        <v>182</v>
      </c>
      <c r="F4" s="54" t="s">
        <v>183</v>
      </c>
      <c r="G4" s="54" t="s">
        <v>184</v>
      </c>
      <c r="H4" s="54" t="s">
        <v>185</v>
      </c>
      <c r="I4" s="214" t="s">
        <v>186</v>
      </c>
      <c r="J4" s="181" t="s">
        <v>186</v>
      </c>
      <c r="K4" s="181"/>
      <c r="L4" s="181"/>
      <c r="M4" s="181"/>
      <c r="N4" s="181"/>
      <c r="O4" s="181"/>
      <c r="P4" s="57"/>
      <c r="Q4" s="57"/>
      <c r="R4" s="57"/>
      <c r="S4" s="151" t="s">
        <v>61</v>
      </c>
      <c r="T4" s="181" t="s">
        <v>62</v>
      </c>
      <c r="U4" s="181"/>
      <c r="V4" s="181"/>
      <c r="W4" s="181"/>
      <c r="X4" s="181"/>
      <c r="Y4" s="126"/>
    </row>
    <row r="5" ht="18" customHeight="1" spans="1:25">
      <c r="A5" s="59"/>
      <c r="B5" s="74"/>
      <c r="C5" s="192"/>
      <c r="D5" s="59"/>
      <c r="E5" s="59"/>
      <c r="F5" s="59"/>
      <c r="G5" s="59"/>
      <c r="H5" s="59"/>
      <c r="I5" s="190" t="s">
        <v>187</v>
      </c>
      <c r="J5" s="214" t="s">
        <v>58</v>
      </c>
      <c r="K5" s="181"/>
      <c r="L5" s="181"/>
      <c r="M5" s="181"/>
      <c r="N5" s="181"/>
      <c r="O5" s="126"/>
      <c r="P5" s="56" t="s">
        <v>188</v>
      </c>
      <c r="Q5" s="57"/>
      <c r="R5" s="58"/>
      <c r="S5" s="54" t="s">
        <v>61</v>
      </c>
      <c r="T5" s="214" t="s">
        <v>62</v>
      </c>
      <c r="U5" s="151" t="s">
        <v>64</v>
      </c>
      <c r="V5" s="181" t="s">
        <v>62</v>
      </c>
      <c r="W5" s="151" t="s">
        <v>66</v>
      </c>
      <c r="X5" s="151" t="s">
        <v>67</v>
      </c>
      <c r="Y5" s="158" t="s">
        <v>68</v>
      </c>
    </row>
    <row r="6" ht="19.5" customHeight="1" spans="1:25">
      <c r="A6" s="74"/>
      <c r="B6" s="74"/>
      <c r="C6" s="74"/>
      <c r="D6" s="74"/>
      <c r="E6" s="74"/>
      <c r="F6" s="74"/>
      <c r="G6" s="74"/>
      <c r="H6" s="74"/>
      <c r="I6" s="74"/>
      <c r="J6" s="215" t="s">
        <v>189</v>
      </c>
      <c r="K6" s="54"/>
      <c r="L6" s="54" t="s">
        <v>190</v>
      </c>
      <c r="M6" s="54" t="s">
        <v>191</v>
      </c>
      <c r="N6" s="54" t="s">
        <v>192</v>
      </c>
      <c r="O6" s="54" t="s">
        <v>193</v>
      </c>
      <c r="P6" s="54" t="s">
        <v>58</v>
      </c>
      <c r="Q6" s="54" t="s">
        <v>59</v>
      </c>
      <c r="R6" s="54" t="s">
        <v>60</v>
      </c>
      <c r="S6" s="74"/>
      <c r="T6" s="54" t="s">
        <v>57</v>
      </c>
      <c r="U6" s="54" t="s">
        <v>64</v>
      </c>
      <c r="V6" s="54" t="s">
        <v>194</v>
      </c>
      <c r="W6" s="54" t="s">
        <v>66</v>
      </c>
      <c r="X6" s="54" t="s">
        <v>67</v>
      </c>
      <c r="Y6" s="54" t="s">
        <v>68</v>
      </c>
    </row>
    <row r="7" ht="37.5" customHeight="1" spans="1:25">
      <c r="A7" s="210"/>
      <c r="B7" s="64"/>
      <c r="C7" s="210"/>
      <c r="D7" s="210"/>
      <c r="E7" s="210"/>
      <c r="F7" s="210"/>
      <c r="G7" s="210"/>
      <c r="H7" s="210"/>
      <c r="I7" s="210"/>
      <c r="J7" s="216" t="s">
        <v>57</v>
      </c>
      <c r="K7" s="217" t="s">
        <v>195</v>
      </c>
      <c r="L7" s="62" t="s">
        <v>196</v>
      </c>
      <c r="M7" s="62" t="s">
        <v>191</v>
      </c>
      <c r="N7" s="62" t="s">
        <v>192</v>
      </c>
      <c r="O7" s="62" t="s">
        <v>193</v>
      </c>
      <c r="P7" s="62" t="s">
        <v>191</v>
      </c>
      <c r="Q7" s="62" t="s">
        <v>192</v>
      </c>
      <c r="R7" s="62" t="s">
        <v>193</v>
      </c>
      <c r="S7" s="62" t="s">
        <v>61</v>
      </c>
      <c r="T7" s="62" t="s">
        <v>57</v>
      </c>
      <c r="U7" s="62" t="s">
        <v>64</v>
      </c>
      <c r="V7" s="62" t="s">
        <v>194</v>
      </c>
      <c r="W7" s="62" t="s">
        <v>66</v>
      </c>
      <c r="X7" s="62" t="s">
        <v>67</v>
      </c>
      <c r="Y7" s="62" t="s">
        <v>68</v>
      </c>
    </row>
    <row r="8" customHeight="1" spans="1:25">
      <c r="A8" s="81">
        <v>1</v>
      </c>
      <c r="B8" s="81">
        <v>2</v>
      </c>
      <c r="C8" s="81">
        <v>3</v>
      </c>
      <c r="D8" s="81">
        <v>4</v>
      </c>
      <c r="E8" s="81">
        <v>5</v>
      </c>
      <c r="F8" s="81">
        <v>6</v>
      </c>
      <c r="G8" s="81">
        <v>7</v>
      </c>
      <c r="H8" s="81">
        <v>8</v>
      </c>
      <c r="I8" s="81">
        <v>9</v>
      </c>
      <c r="J8" s="81">
        <v>10</v>
      </c>
      <c r="K8" s="81">
        <v>11</v>
      </c>
      <c r="L8" s="81">
        <v>12</v>
      </c>
      <c r="M8" s="81">
        <v>13</v>
      </c>
      <c r="N8" s="81">
        <v>14</v>
      </c>
      <c r="O8" s="81">
        <v>15</v>
      </c>
      <c r="P8" s="81">
        <v>16</v>
      </c>
      <c r="Q8" s="81">
        <v>17</v>
      </c>
      <c r="R8" s="81">
        <v>18</v>
      </c>
      <c r="S8" s="81">
        <v>19</v>
      </c>
      <c r="T8" s="81">
        <v>20</v>
      </c>
      <c r="U8" s="81">
        <v>21</v>
      </c>
      <c r="V8" s="81">
        <v>22</v>
      </c>
      <c r="W8" s="81">
        <v>23</v>
      </c>
      <c r="X8" s="81">
        <v>24</v>
      </c>
      <c r="Y8" s="81">
        <v>25</v>
      </c>
    </row>
    <row r="9" ht="20.25" customHeight="1" spans="1:25">
      <c r="A9" s="211" t="s">
        <v>197</v>
      </c>
      <c r="B9" s="211" t="s">
        <v>70</v>
      </c>
      <c r="C9" s="211" t="s">
        <v>198</v>
      </c>
      <c r="D9" s="211" t="s">
        <v>199</v>
      </c>
      <c r="E9" s="211" t="s">
        <v>115</v>
      </c>
      <c r="F9" s="211" t="s">
        <v>116</v>
      </c>
      <c r="G9" s="211" t="s">
        <v>200</v>
      </c>
      <c r="H9" s="211" t="s">
        <v>201</v>
      </c>
      <c r="I9" s="124">
        <v>1737096</v>
      </c>
      <c r="J9" s="124">
        <v>1737096</v>
      </c>
      <c r="K9" s="124"/>
      <c r="L9" s="124"/>
      <c r="M9" s="124"/>
      <c r="N9" s="124">
        <v>1737096</v>
      </c>
      <c r="O9" s="124"/>
      <c r="P9" s="124"/>
      <c r="Q9" s="124"/>
      <c r="R9" s="124"/>
      <c r="S9" s="124"/>
      <c r="T9" s="124"/>
      <c r="U9" s="124"/>
      <c r="V9" s="124"/>
      <c r="W9" s="124"/>
      <c r="X9" s="124"/>
      <c r="Y9" s="124"/>
    </row>
    <row r="10" ht="20.25" customHeight="1" spans="1:25">
      <c r="A10" s="211" t="s">
        <v>197</v>
      </c>
      <c r="B10" s="211" t="s">
        <v>70</v>
      </c>
      <c r="C10" s="211" t="s">
        <v>198</v>
      </c>
      <c r="D10" s="211" t="s">
        <v>199</v>
      </c>
      <c r="E10" s="211" t="s">
        <v>115</v>
      </c>
      <c r="F10" s="211" t="s">
        <v>116</v>
      </c>
      <c r="G10" s="211" t="s">
        <v>202</v>
      </c>
      <c r="H10" s="211" t="s">
        <v>203</v>
      </c>
      <c r="I10" s="124">
        <v>246000</v>
      </c>
      <c r="J10" s="124">
        <v>246000</v>
      </c>
      <c r="K10" s="218"/>
      <c r="L10" s="218"/>
      <c r="M10" s="218"/>
      <c r="N10" s="124">
        <v>246000</v>
      </c>
      <c r="O10" s="218"/>
      <c r="P10" s="124"/>
      <c r="Q10" s="124"/>
      <c r="R10" s="124"/>
      <c r="S10" s="124"/>
      <c r="T10" s="124"/>
      <c r="U10" s="124"/>
      <c r="V10" s="124"/>
      <c r="W10" s="124"/>
      <c r="X10" s="124"/>
      <c r="Y10" s="124"/>
    </row>
    <row r="11" ht="20.25" customHeight="1" spans="1:25">
      <c r="A11" s="211" t="s">
        <v>197</v>
      </c>
      <c r="B11" s="211" t="s">
        <v>70</v>
      </c>
      <c r="C11" s="211" t="s">
        <v>198</v>
      </c>
      <c r="D11" s="211" t="s">
        <v>199</v>
      </c>
      <c r="E11" s="211" t="s">
        <v>115</v>
      </c>
      <c r="F11" s="211" t="s">
        <v>116</v>
      </c>
      <c r="G11" s="211" t="s">
        <v>202</v>
      </c>
      <c r="H11" s="211" t="s">
        <v>203</v>
      </c>
      <c r="I11" s="124">
        <v>171360</v>
      </c>
      <c r="J11" s="124">
        <v>171360</v>
      </c>
      <c r="K11" s="218"/>
      <c r="L11" s="218"/>
      <c r="M11" s="218"/>
      <c r="N11" s="124">
        <v>171360</v>
      </c>
      <c r="O11" s="218"/>
      <c r="P11" s="124"/>
      <c r="Q11" s="124"/>
      <c r="R11" s="124"/>
      <c r="S11" s="124"/>
      <c r="T11" s="124"/>
      <c r="U11" s="124"/>
      <c r="V11" s="124"/>
      <c r="W11" s="124"/>
      <c r="X11" s="124"/>
      <c r="Y11" s="124"/>
    </row>
    <row r="12" ht="20.25" customHeight="1" spans="1:25">
      <c r="A12" s="211" t="s">
        <v>197</v>
      </c>
      <c r="B12" s="211" t="s">
        <v>70</v>
      </c>
      <c r="C12" s="211" t="s">
        <v>198</v>
      </c>
      <c r="D12" s="211" t="s">
        <v>199</v>
      </c>
      <c r="E12" s="211" t="s">
        <v>115</v>
      </c>
      <c r="F12" s="211" t="s">
        <v>116</v>
      </c>
      <c r="G12" s="211" t="s">
        <v>202</v>
      </c>
      <c r="H12" s="211" t="s">
        <v>203</v>
      </c>
      <c r="I12" s="124">
        <v>121536</v>
      </c>
      <c r="J12" s="124">
        <v>121536</v>
      </c>
      <c r="K12" s="218"/>
      <c r="L12" s="218"/>
      <c r="M12" s="218"/>
      <c r="N12" s="124">
        <v>121536</v>
      </c>
      <c r="O12" s="218"/>
      <c r="P12" s="124"/>
      <c r="Q12" s="124"/>
      <c r="R12" s="124"/>
      <c r="S12" s="124"/>
      <c r="T12" s="124"/>
      <c r="U12" s="124"/>
      <c r="V12" s="124"/>
      <c r="W12" s="124"/>
      <c r="X12" s="124"/>
      <c r="Y12" s="124"/>
    </row>
    <row r="13" ht="20.25" customHeight="1" spans="1:25">
      <c r="A13" s="211" t="s">
        <v>197</v>
      </c>
      <c r="B13" s="211" t="s">
        <v>70</v>
      </c>
      <c r="C13" s="211" t="s">
        <v>198</v>
      </c>
      <c r="D13" s="211" t="s">
        <v>199</v>
      </c>
      <c r="E13" s="211" t="s">
        <v>115</v>
      </c>
      <c r="F13" s="211" t="s">
        <v>116</v>
      </c>
      <c r="G13" s="211" t="s">
        <v>204</v>
      </c>
      <c r="H13" s="211" t="s">
        <v>205</v>
      </c>
      <c r="I13" s="124">
        <v>144758</v>
      </c>
      <c r="J13" s="124">
        <v>144758</v>
      </c>
      <c r="K13" s="218"/>
      <c r="L13" s="218"/>
      <c r="M13" s="218"/>
      <c r="N13" s="124">
        <v>144758</v>
      </c>
      <c r="O13" s="218"/>
      <c r="P13" s="124"/>
      <c r="Q13" s="124"/>
      <c r="R13" s="124"/>
      <c r="S13" s="124"/>
      <c r="T13" s="124"/>
      <c r="U13" s="124"/>
      <c r="V13" s="124"/>
      <c r="W13" s="124"/>
      <c r="X13" s="124"/>
      <c r="Y13" s="124"/>
    </row>
    <row r="14" ht="20.25" customHeight="1" spans="1:25">
      <c r="A14" s="211" t="s">
        <v>197</v>
      </c>
      <c r="B14" s="211" t="s">
        <v>70</v>
      </c>
      <c r="C14" s="211" t="s">
        <v>198</v>
      </c>
      <c r="D14" s="211" t="s">
        <v>199</v>
      </c>
      <c r="E14" s="211" t="s">
        <v>115</v>
      </c>
      <c r="F14" s="211" t="s">
        <v>116</v>
      </c>
      <c r="G14" s="211" t="s">
        <v>206</v>
      </c>
      <c r="H14" s="211" t="s">
        <v>207</v>
      </c>
      <c r="I14" s="124">
        <v>1588812</v>
      </c>
      <c r="J14" s="124">
        <v>1588812</v>
      </c>
      <c r="K14" s="218"/>
      <c r="L14" s="218"/>
      <c r="M14" s="218"/>
      <c r="N14" s="124">
        <v>1588812</v>
      </c>
      <c r="O14" s="218"/>
      <c r="P14" s="124"/>
      <c r="Q14" s="124"/>
      <c r="R14" s="124"/>
      <c r="S14" s="124"/>
      <c r="T14" s="124"/>
      <c r="U14" s="124"/>
      <c r="V14" s="124"/>
      <c r="W14" s="124"/>
      <c r="X14" s="124"/>
      <c r="Y14" s="124"/>
    </row>
    <row r="15" ht="20.25" customHeight="1" spans="1:25">
      <c r="A15" s="211" t="s">
        <v>197</v>
      </c>
      <c r="B15" s="211" t="s">
        <v>70</v>
      </c>
      <c r="C15" s="211" t="s">
        <v>198</v>
      </c>
      <c r="D15" s="211" t="s">
        <v>199</v>
      </c>
      <c r="E15" s="211" t="s">
        <v>115</v>
      </c>
      <c r="F15" s="211" t="s">
        <v>116</v>
      </c>
      <c r="G15" s="211" t="s">
        <v>206</v>
      </c>
      <c r="H15" s="211" t="s">
        <v>207</v>
      </c>
      <c r="I15" s="124">
        <v>404388</v>
      </c>
      <c r="J15" s="124">
        <v>404388</v>
      </c>
      <c r="K15" s="218"/>
      <c r="L15" s="218"/>
      <c r="M15" s="218"/>
      <c r="N15" s="124">
        <v>404388</v>
      </c>
      <c r="O15" s="218"/>
      <c r="P15" s="124"/>
      <c r="Q15" s="124"/>
      <c r="R15" s="124"/>
      <c r="S15" s="124"/>
      <c r="T15" s="124"/>
      <c r="U15" s="124"/>
      <c r="V15" s="124"/>
      <c r="W15" s="124"/>
      <c r="X15" s="124"/>
      <c r="Y15" s="124"/>
    </row>
    <row r="16" ht="20.25" customHeight="1" spans="1:25">
      <c r="A16" s="211" t="s">
        <v>197</v>
      </c>
      <c r="B16" s="211" t="s">
        <v>70</v>
      </c>
      <c r="C16" s="211" t="s">
        <v>208</v>
      </c>
      <c r="D16" s="211" t="s">
        <v>209</v>
      </c>
      <c r="E16" s="211" t="s">
        <v>103</v>
      </c>
      <c r="F16" s="211" t="s">
        <v>104</v>
      </c>
      <c r="G16" s="211" t="s">
        <v>210</v>
      </c>
      <c r="H16" s="211" t="s">
        <v>211</v>
      </c>
      <c r="I16" s="124">
        <v>690235</v>
      </c>
      <c r="J16" s="124">
        <v>690235</v>
      </c>
      <c r="K16" s="218"/>
      <c r="L16" s="218"/>
      <c r="M16" s="218"/>
      <c r="N16" s="124">
        <v>690235</v>
      </c>
      <c r="O16" s="218"/>
      <c r="P16" s="124"/>
      <c r="Q16" s="124"/>
      <c r="R16" s="124"/>
      <c r="S16" s="124"/>
      <c r="T16" s="124"/>
      <c r="U16" s="124"/>
      <c r="V16" s="124"/>
      <c r="W16" s="124"/>
      <c r="X16" s="124"/>
      <c r="Y16" s="124"/>
    </row>
    <row r="17" ht="20.25" customHeight="1" spans="1:25">
      <c r="A17" s="211" t="s">
        <v>197</v>
      </c>
      <c r="B17" s="211" t="s">
        <v>70</v>
      </c>
      <c r="C17" s="211" t="s">
        <v>208</v>
      </c>
      <c r="D17" s="211" t="s">
        <v>209</v>
      </c>
      <c r="E17" s="211" t="s">
        <v>105</v>
      </c>
      <c r="F17" s="211" t="s">
        <v>106</v>
      </c>
      <c r="G17" s="211" t="s">
        <v>212</v>
      </c>
      <c r="H17" s="211" t="s">
        <v>213</v>
      </c>
      <c r="I17" s="124">
        <v>99789.32</v>
      </c>
      <c r="J17" s="124">
        <v>99789.32</v>
      </c>
      <c r="K17" s="218"/>
      <c r="L17" s="218"/>
      <c r="M17" s="218"/>
      <c r="N17" s="124">
        <v>99789.32</v>
      </c>
      <c r="O17" s="218"/>
      <c r="P17" s="124"/>
      <c r="Q17" s="124"/>
      <c r="R17" s="124"/>
      <c r="S17" s="124"/>
      <c r="T17" s="124"/>
      <c r="U17" s="124"/>
      <c r="V17" s="124"/>
      <c r="W17" s="124"/>
      <c r="X17" s="124"/>
      <c r="Y17" s="124"/>
    </row>
    <row r="18" ht="20.25" customHeight="1" spans="1:25">
      <c r="A18" s="211" t="s">
        <v>197</v>
      </c>
      <c r="B18" s="211" t="s">
        <v>70</v>
      </c>
      <c r="C18" s="211" t="s">
        <v>208</v>
      </c>
      <c r="D18" s="211" t="s">
        <v>209</v>
      </c>
      <c r="E18" s="211" t="s">
        <v>119</v>
      </c>
      <c r="F18" s="211" t="s">
        <v>120</v>
      </c>
      <c r="G18" s="211" t="s">
        <v>214</v>
      </c>
      <c r="H18" s="211" t="s">
        <v>215</v>
      </c>
      <c r="I18" s="124">
        <v>334806</v>
      </c>
      <c r="J18" s="124">
        <v>334806</v>
      </c>
      <c r="K18" s="218"/>
      <c r="L18" s="218"/>
      <c r="M18" s="218"/>
      <c r="N18" s="124">
        <v>334806</v>
      </c>
      <c r="O18" s="218"/>
      <c r="P18" s="124"/>
      <c r="Q18" s="124"/>
      <c r="R18" s="124"/>
      <c r="S18" s="124"/>
      <c r="T18" s="124"/>
      <c r="U18" s="124"/>
      <c r="V18" s="124"/>
      <c r="W18" s="124"/>
      <c r="X18" s="124"/>
      <c r="Y18" s="124"/>
    </row>
    <row r="19" ht="20.25" customHeight="1" spans="1:25">
      <c r="A19" s="211" t="s">
        <v>197</v>
      </c>
      <c r="B19" s="211" t="s">
        <v>70</v>
      </c>
      <c r="C19" s="211" t="s">
        <v>208</v>
      </c>
      <c r="D19" s="211" t="s">
        <v>209</v>
      </c>
      <c r="E19" s="211" t="s">
        <v>119</v>
      </c>
      <c r="F19" s="211" t="s">
        <v>120</v>
      </c>
      <c r="G19" s="211" t="s">
        <v>214</v>
      </c>
      <c r="H19" s="211" t="s">
        <v>215</v>
      </c>
      <c r="I19" s="124">
        <v>25850</v>
      </c>
      <c r="J19" s="124">
        <v>25850</v>
      </c>
      <c r="K19" s="218"/>
      <c r="L19" s="218"/>
      <c r="M19" s="218"/>
      <c r="N19" s="124">
        <v>25850</v>
      </c>
      <c r="O19" s="218"/>
      <c r="P19" s="124"/>
      <c r="Q19" s="124"/>
      <c r="R19" s="124"/>
      <c r="S19" s="124"/>
      <c r="T19" s="124"/>
      <c r="U19" s="124"/>
      <c r="V19" s="124"/>
      <c r="W19" s="124"/>
      <c r="X19" s="124"/>
      <c r="Y19" s="124"/>
    </row>
    <row r="20" ht="20.25" customHeight="1" spans="1:25">
      <c r="A20" s="211" t="s">
        <v>197</v>
      </c>
      <c r="B20" s="211" t="s">
        <v>70</v>
      </c>
      <c r="C20" s="211" t="s">
        <v>208</v>
      </c>
      <c r="D20" s="211" t="s">
        <v>209</v>
      </c>
      <c r="E20" s="211" t="s">
        <v>121</v>
      </c>
      <c r="F20" s="211" t="s">
        <v>122</v>
      </c>
      <c r="G20" s="211" t="s">
        <v>216</v>
      </c>
      <c r="H20" s="211" t="s">
        <v>217</v>
      </c>
      <c r="I20" s="124">
        <v>198481</v>
      </c>
      <c r="J20" s="124">
        <v>198481</v>
      </c>
      <c r="K20" s="218"/>
      <c r="L20" s="218"/>
      <c r="M20" s="218"/>
      <c r="N20" s="124">
        <v>198481</v>
      </c>
      <c r="O20" s="218"/>
      <c r="P20" s="124"/>
      <c r="Q20" s="124"/>
      <c r="R20" s="124"/>
      <c r="S20" s="124"/>
      <c r="T20" s="124"/>
      <c r="U20" s="124"/>
      <c r="V20" s="124"/>
      <c r="W20" s="124"/>
      <c r="X20" s="124"/>
      <c r="Y20" s="124"/>
    </row>
    <row r="21" ht="20.25" customHeight="1" spans="1:25">
      <c r="A21" s="211" t="s">
        <v>197</v>
      </c>
      <c r="B21" s="211" t="s">
        <v>70</v>
      </c>
      <c r="C21" s="211" t="s">
        <v>208</v>
      </c>
      <c r="D21" s="211" t="s">
        <v>209</v>
      </c>
      <c r="E21" s="211" t="s">
        <v>121</v>
      </c>
      <c r="F21" s="211" t="s">
        <v>122</v>
      </c>
      <c r="G21" s="211" t="s">
        <v>216</v>
      </c>
      <c r="H21" s="211" t="s">
        <v>217</v>
      </c>
      <c r="I21" s="124">
        <v>194500</v>
      </c>
      <c r="J21" s="124">
        <v>194500</v>
      </c>
      <c r="K21" s="218"/>
      <c r="L21" s="218"/>
      <c r="M21" s="218"/>
      <c r="N21" s="124">
        <v>194500</v>
      </c>
      <c r="O21" s="218"/>
      <c r="P21" s="124"/>
      <c r="Q21" s="124"/>
      <c r="R21" s="124"/>
      <c r="S21" s="124"/>
      <c r="T21" s="124"/>
      <c r="U21" s="124"/>
      <c r="V21" s="124"/>
      <c r="W21" s="124"/>
      <c r="X21" s="124"/>
      <c r="Y21" s="124"/>
    </row>
    <row r="22" ht="20.25" customHeight="1" spans="1:25">
      <c r="A22" s="211" t="s">
        <v>197</v>
      </c>
      <c r="B22" s="211" t="s">
        <v>70</v>
      </c>
      <c r="C22" s="211" t="s">
        <v>208</v>
      </c>
      <c r="D22" s="211" t="s">
        <v>209</v>
      </c>
      <c r="E22" s="211" t="s">
        <v>115</v>
      </c>
      <c r="F22" s="211" t="s">
        <v>116</v>
      </c>
      <c r="G22" s="211" t="s">
        <v>218</v>
      </c>
      <c r="H22" s="211" t="s">
        <v>219</v>
      </c>
      <c r="I22" s="124">
        <v>27798</v>
      </c>
      <c r="J22" s="124">
        <v>27798</v>
      </c>
      <c r="K22" s="218"/>
      <c r="L22" s="218"/>
      <c r="M22" s="218"/>
      <c r="N22" s="124">
        <v>27798</v>
      </c>
      <c r="O22" s="218"/>
      <c r="P22" s="124"/>
      <c r="Q22" s="124"/>
      <c r="R22" s="124"/>
      <c r="S22" s="124"/>
      <c r="T22" s="124"/>
      <c r="U22" s="124"/>
      <c r="V22" s="124"/>
      <c r="W22" s="124"/>
      <c r="X22" s="124"/>
      <c r="Y22" s="124"/>
    </row>
    <row r="23" ht="20.25" customHeight="1" spans="1:25">
      <c r="A23" s="211" t="s">
        <v>197</v>
      </c>
      <c r="B23" s="211" t="s">
        <v>70</v>
      </c>
      <c r="C23" s="211" t="s">
        <v>208</v>
      </c>
      <c r="D23" s="211" t="s">
        <v>209</v>
      </c>
      <c r="E23" s="211" t="s">
        <v>123</v>
      </c>
      <c r="F23" s="211" t="s">
        <v>124</v>
      </c>
      <c r="G23" s="211" t="s">
        <v>218</v>
      </c>
      <c r="H23" s="211" t="s">
        <v>219</v>
      </c>
      <c r="I23" s="124">
        <v>15908</v>
      </c>
      <c r="J23" s="124">
        <v>15908</v>
      </c>
      <c r="K23" s="218"/>
      <c r="L23" s="218"/>
      <c r="M23" s="218"/>
      <c r="N23" s="124">
        <v>15908</v>
      </c>
      <c r="O23" s="218"/>
      <c r="P23" s="124"/>
      <c r="Q23" s="124"/>
      <c r="R23" s="124"/>
      <c r="S23" s="124"/>
      <c r="T23" s="124"/>
      <c r="U23" s="124"/>
      <c r="V23" s="124"/>
      <c r="W23" s="124"/>
      <c r="X23" s="124"/>
      <c r="Y23" s="124"/>
    </row>
    <row r="24" ht="20.25" customHeight="1" spans="1:25">
      <c r="A24" s="211" t="s">
        <v>197</v>
      </c>
      <c r="B24" s="211" t="s">
        <v>70</v>
      </c>
      <c r="C24" s="211" t="s">
        <v>220</v>
      </c>
      <c r="D24" s="211" t="s">
        <v>130</v>
      </c>
      <c r="E24" s="211" t="s">
        <v>129</v>
      </c>
      <c r="F24" s="211" t="s">
        <v>130</v>
      </c>
      <c r="G24" s="211" t="s">
        <v>221</v>
      </c>
      <c r="H24" s="211" t="s">
        <v>130</v>
      </c>
      <c r="I24" s="124">
        <v>522171</v>
      </c>
      <c r="J24" s="124">
        <v>522171</v>
      </c>
      <c r="K24" s="218"/>
      <c r="L24" s="218"/>
      <c r="M24" s="218"/>
      <c r="N24" s="124">
        <v>522171</v>
      </c>
      <c r="O24" s="218"/>
      <c r="P24" s="124"/>
      <c r="Q24" s="124"/>
      <c r="R24" s="124"/>
      <c r="S24" s="124"/>
      <c r="T24" s="124"/>
      <c r="U24" s="124"/>
      <c r="V24" s="124"/>
      <c r="W24" s="124"/>
      <c r="X24" s="124"/>
      <c r="Y24" s="124"/>
    </row>
    <row r="25" ht="20.25" customHeight="1" spans="1:25">
      <c r="A25" s="211" t="s">
        <v>197</v>
      </c>
      <c r="B25" s="211" t="s">
        <v>70</v>
      </c>
      <c r="C25" s="211" t="s">
        <v>222</v>
      </c>
      <c r="D25" s="211" t="s">
        <v>174</v>
      </c>
      <c r="E25" s="211" t="s">
        <v>115</v>
      </c>
      <c r="F25" s="211" t="s">
        <v>116</v>
      </c>
      <c r="G25" s="211" t="s">
        <v>223</v>
      </c>
      <c r="H25" s="211" t="s">
        <v>174</v>
      </c>
      <c r="I25" s="124">
        <v>8200</v>
      </c>
      <c r="J25" s="124">
        <v>8200</v>
      </c>
      <c r="K25" s="218"/>
      <c r="L25" s="218"/>
      <c r="M25" s="218"/>
      <c r="N25" s="124">
        <v>8200</v>
      </c>
      <c r="O25" s="218"/>
      <c r="P25" s="124"/>
      <c r="Q25" s="124"/>
      <c r="R25" s="124"/>
      <c r="S25" s="124"/>
      <c r="T25" s="124"/>
      <c r="U25" s="124"/>
      <c r="V25" s="124"/>
      <c r="W25" s="124"/>
      <c r="X25" s="124"/>
      <c r="Y25" s="124"/>
    </row>
    <row r="26" ht="20.25" customHeight="1" spans="1:25">
      <c r="A26" s="211" t="s">
        <v>197</v>
      </c>
      <c r="B26" s="211" t="s">
        <v>70</v>
      </c>
      <c r="C26" s="211" t="s">
        <v>224</v>
      </c>
      <c r="D26" s="211" t="s">
        <v>225</v>
      </c>
      <c r="E26" s="211" t="s">
        <v>115</v>
      </c>
      <c r="F26" s="211" t="s">
        <v>116</v>
      </c>
      <c r="G26" s="211" t="s">
        <v>226</v>
      </c>
      <c r="H26" s="211" t="s">
        <v>225</v>
      </c>
      <c r="I26" s="124">
        <v>12300</v>
      </c>
      <c r="J26" s="124">
        <v>12300</v>
      </c>
      <c r="K26" s="218"/>
      <c r="L26" s="218"/>
      <c r="M26" s="218"/>
      <c r="N26" s="124">
        <v>12300</v>
      </c>
      <c r="O26" s="218"/>
      <c r="P26" s="124"/>
      <c r="Q26" s="124"/>
      <c r="R26" s="124"/>
      <c r="S26" s="124"/>
      <c r="T26" s="124"/>
      <c r="U26" s="124"/>
      <c r="V26" s="124"/>
      <c r="W26" s="124"/>
      <c r="X26" s="124"/>
      <c r="Y26" s="124"/>
    </row>
    <row r="27" ht="20.25" customHeight="1" spans="1:25">
      <c r="A27" s="211" t="s">
        <v>197</v>
      </c>
      <c r="B27" s="211" t="s">
        <v>70</v>
      </c>
      <c r="C27" s="211" t="s">
        <v>227</v>
      </c>
      <c r="D27" s="211" t="s">
        <v>228</v>
      </c>
      <c r="E27" s="211" t="s">
        <v>115</v>
      </c>
      <c r="F27" s="211" t="s">
        <v>116</v>
      </c>
      <c r="G27" s="211" t="s">
        <v>229</v>
      </c>
      <c r="H27" s="211" t="s">
        <v>230</v>
      </c>
      <c r="I27" s="124">
        <v>36900</v>
      </c>
      <c r="J27" s="124">
        <v>36900</v>
      </c>
      <c r="K27" s="218"/>
      <c r="L27" s="218"/>
      <c r="M27" s="218"/>
      <c r="N27" s="124">
        <v>36900</v>
      </c>
      <c r="O27" s="218"/>
      <c r="P27" s="124"/>
      <c r="Q27" s="124"/>
      <c r="R27" s="124"/>
      <c r="S27" s="124"/>
      <c r="T27" s="124"/>
      <c r="U27" s="124"/>
      <c r="V27" s="124"/>
      <c r="W27" s="124"/>
      <c r="X27" s="124"/>
      <c r="Y27" s="124"/>
    </row>
    <row r="28" ht="20.25" customHeight="1" spans="1:25">
      <c r="A28" s="211" t="s">
        <v>197</v>
      </c>
      <c r="B28" s="211" t="s">
        <v>70</v>
      </c>
      <c r="C28" s="211" t="s">
        <v>227</v>
      </c>
      <c r="D28" s="211" t="s">
        <v>228</v>
      </c>
      <c r="E28" s="211" t="s">
        <v>115</v>
      </c>
      <c r="F28" s="211" t="s">
        <v>116</v>
      </c>
      <c r="G28" s="211" t="s">
        <v>231</v>
      </c>
      <c r="H28" s="211" t="s">
        <v>232</v>
      </c>
      <c r="I28" s="124">
        <v>8200</v>
      </c>
      <c r="J28" s="124">
        <v>8200</v>
      </c>
      <c r="K28" s="218"/>
      <c r="L28" s="218"/>
      <c r="M28" s="218"/>
      <c r="N28" s="124">
        <v>8200</v>
      </c>
      <c r="O28" s="218"/>
      <c r="P28" s="124"/>
      <c r="Q28" s="124"/>
      <c r="R28" s="124"/>
      <c r="S28" s="124"/>
      <c r="T28" s="124"/>
      <c r="U28" s="124"/>
      <c r="V28" s="124"/>
      <c r="W28" s="124"/>
      <c r="X28" s="124"/>
      <c r="Y28" s="124"/>
    </row>
    <row r="29" ht="20.25" customHeight="1" spans="1:25">
      <c r="A29" s="211" t="s">
        <v>197</v>
      </c>
      <c r="B29" s="211" t="s">
        <v>70</v>
      </c>
      <c r="C29" s="211" t="s">
        <v>227</v>
      </c>
      <c r="D29" s="211" t="s">
        <v>228</v>
      </c>
      <c r="E29" s="211" t="s">
        <v>115</v>
      </c>
      <c r="F29" s="211" t="s">
        <v>116</v>
      </c>
      <c r="G29" s="211" t="s">
        <v>233</v>
      </c>
      <c r="H29" s="211" t="s">
        <v>234</v>
      </c>
      <c r="I29" s="124">
        <v>8200</v>
      </c>
      <c r="J29" s="124">
        <v>8200</v>
      </c>
      <c r="K29" s="218"/>
      <c r="L29" s="218"/>
      <c r="M29" s="218"/>
      <c r="N29" s="124">
        <v>8200</v>
      </c>
      <c r="O29" s="218"/>
      <c r="P29" s="124"/>
      <c r="Q29" s="124"/>
      <c r="R29" s="124"/>
      <c r="S29" s="124"/>
      <c r="T29" s="124"/>
      <c r="U29" s="124"/>
      <c r="V29" s="124"/>
      <c r="W29" s="124"/>
      <c r="X29" s="124"/>
      <c r="Y29" s="124"/>
    </row>
    <row r="30" ht="20.25" customHeight="1" spans="1:25">
      <c r="A30" s="211" t="s">
        <v>197</v>
      </c>
      <c r="B30" s="211" t="s">
        <v>70</v>
      </c>
      <c r="C30" s="211" t="s">
        <v>227</v>
      </c>
      <c r="D30" s="211" t="s">
        <v>228</v>
      </c>
      <c r="E30" s="211" t="s">
        <v>115</v>
      </c>
      <c r="F30" s="211" t="s">
        <v>116</v>
      </c>
      <c r="G30" s="211" t="s">
        <v>235</v>
      </c>
      <c r="H30" s="211" t="s">
        <v>236</v>
      </c>
      <c r="I30" s="124">
        <v>28700</v>
      </c>
      <c r="J30" s="124">
        <v>28700</v>
      </c>
      <c r="K30" s="218"/>
      <c r="L30" s="218"/>
      <c r="M30" s="218"/>
      <c r="N30" s="124">
        <v>28700</v>
      </c>
      <c r="O30" s="218"/>
      <c r="P30" s="124"/>
      <c r="Q30" s="124"/>
      <c r="R30" s="124"/>
      <c r="S30" s="124"/>
      <c r="T30" s="124"/>
      <c r="U30" s="124"/>
      <c r="V30" s="124"/>
      <c r="W30" s="124"/>
      <c r="X30" s="124"/>
      <c r="Y30" s="124"/>
    </row>
    <row r="31" ht="20.25" customHeight="1" spans="1:25">
      <c r="A31" s="211" t="s">
        <v>197</v>
      </c>
      <c r="B31" s="211" t="s">
        <v>70</v>
      </c>
      <c r="C31" s="211" t="s">
        <v>227</v>
      </c>
      <c r="D31" s="211" t="s">
        <v>228</v>
      </c>
      <c r="E31" s="211" t="s">
        <v>115</v>
      </c>
      <c r="F31" s="211" t="s">
        <v>116</v>
      </c>
      <c r="G31" s="211" t="s">
        <v>237</v>
      </c>
      <c r="H31" s="211" t="s">
        <v>238</v>
      </c>
      <c r="I31" s="124">
        <v>52480</v>
      </c>
      <c r="J31" s="124">
        <v>52480</v>
      </c>
      <c r="K31" s="218"/>
      <c r="L31" s="218"/>
      <c r="M31" s="218"/>
      <c r="N31" s="124">
        <v>52480</v>
      </c>
      <c r="O31" s="218"/>
      <c r="P31" s="124"/>
      <c r="Q31" s="124"/>
      <c r="R31" s="124"/>
      <c r="S31" s="124"/>
      <c r="T31" s="124"/>
      <c r="U31" s="124"/>
      <c r="V31" s="124"/>
      <c r="W31" s="124"/>
      <c r="X31" s="124"/>
      <c r="Y31" s="124"/>
    </row>
    <row r="32" ht="20.25" customHeight="1" spans="1:25">
      <c r="A32" s="211" t="s">
        <v>197</v>
      </c>
      <c r="B32" s="211" t="s">
        <v>70</v>
      </c>
      <c r="C32" s="211" t="s">
        <v>227</v>
      </c>
      <c r="D32" s="211" t="s">
        <v>228</v>
      </c>
      <c r="E32" s="211" t="s">
        <v>115</v>
      </c>
      <c r="F32" s="211" t="s">
        <v>116</v>
      </c>
      <c r="G32" s="211" t="s">
        <v>239</v>
      </c>
      <c r="H32" s="211" t="s">
        <v>240</v>
      </c>
      <c r="I32" s="124">
        <v>6150</v>
      </c>
      <c r="J32" s="124">
        <v>6150</v>
      </c>
      <c r="K32" s="218"/>
      <c r="L32" s="218"/>
      <c r="M32" s="218"/>
      <c r="N32" s="124">
        <v>6150</v>
      </c>
      <c r="O32" s="218"/>
      <c r="P32" s="124"/>
      <c r="Q32" s="124"/>
      <c r="R32" s="124"/>
      <c r="S32" s="124"/>
      <c r="T32" s="124"/>
      <c r="U32" s="124"/>
      <c r="V32" s="124"/>
      <c r="W32" s="124"/>
      <c r="X32" s="124"/>
      <c r="Y32" s="124"/>
    </row>
    <row r="33" ht="20.25" customHeight="1" spans="1:25">
      <c r="A33" s="211" t="s">
        <v>197</v>
      </c>
      <c r="B33" s="211" t="s">
        <v>70</v>
      </c>
      <c r="C33" s="211" t="s">
        <v>227</v>
      </c>
      <c r="D33" s="211" t="s">
        <v>228</v>
      </c>
      <c r="E33" s="211" t="s">
        <v>115</v>
      </c>
      <c r="F33" s="211" t="s">
        <v>116</v>
      </c>
      <c r="G33" s="211" t="s">
        <v>241</v>
      </c>
      <c r="H33" s="211" t="s">
        <v>242</v>
      </c>
      <c r="I33" s="124">
        <v>2050</v>
      </c>
      <c r="J33" s="124">
        <v>2050</v>
      </c>
      <c r="K33" s="218"/>
      <c r="L33" s="218"/>
      <c r="M33" s="218"/>
      <c r="N33" s="124">
        <v>2050</v>
      </c>
      <c r="O33" s="218"/>
      <c r="P33" s="124"/>
      <c r="Q33" s="124"/>
      <c r="R33" s="124"/>
      <c r="S33" s="124"/>
      <c r="T33" s="124"/>
      <c r="U33" s="124"/>
      <c r="V33" s="124"/>
      <c r="W33" s="124"/>
      <c r="X33" s="124"/>
      <c r="Y33" s="124"/>
    </row>
    <row r="34" ht="20.25" customHeight="1" spans="1:25">
      <c r="A34" s="211" t="s">
        <v>197</v>
      </c>
      <c r="B34" s="211" t="s">
        <v>70</v>
      </c>
      <c r="C34" s="211" t="s">
        <v>227</v>
      </c>
      <c r="D34" s="211" t="s">
        <v>228</v>
      </c>
      <c r="E34" s="211" t="s">
        <v>115</v>
      </c>
      <c r="F34" s="211" t="s">
        <v>116</v>
      </c>
      <c r="G34" s="211" t="s">
        <v>243</v>
      </c>
      <c r="H34" s="211" t="s">
        <v>244</v>
      </c>
      <c r="I34" s="124">
        <v>2050</v>
      </c>
      <c r="J34" s="124">
        <v>2050</v>
      </c>
      <c r="K34" s="218"/>
      <c r="L34" s="218"/>
      <c r="M34" s="218"/>
      <c r="N34" s="124">
        <v>2050</v>
      </c>
      <c r="O34" s="218"/>
      <c r="P34" s="124"/>
      <c r="Q34" s="124"/>
      <c r="R34" s="124"/>
      <c r="S34" s="124"/>
      <c r="T34" s="124"/>
      <c r="U34" s="124"/>
      <c r="V34" s="124"/>
      <c r="W34" s="124"/>
      <c r="X34" s="124"/>
      <c r="Y34" s="124"/>
    </row>
    <row r="35" ht="20.25" customHeight="1" spans="1:25">
      <c r="A35" s="211" t="s">
        <v>197</v>
      </c>
      <c r="B35" s="211" t="s">
        <v>70</v>
      </c>
      <c r="C35" s="211" t="s">
        <v>227</v>
      </c>
      <c r="D35" s="211" t="s">
        <v>228</v>
      </c>
      <c r="E35" s="211" t="s">
        <v>115</v>
      </c>
      <c r="F35" s="211" t="s">
        <v>116</v>
      </c>
      <c r="G35" s="211" t="s">
        <v>245</v>
      </c>
      <c r="H35" s="211" t="s">
        <v>246</v>
      </c>
      <c r="I35" s="124">
        <v>98400</v>
      </c>
      <c r="J35" s="124">
        <v>98400</v>
      </c>
      <c r="K35" s="218"/>
      <c r="L35" s="218"/>
      <c r="M35" s="218"/>
      <c r="N35" s="124">
        <v>98400</v>
      </c>
      <c r="O35" s="218"/>
      <c r="P35" s="124"/>
      <c r="Q35" s="124"/>
      <c r="R35" s="124"/>
      <c r="S35" s="124"/>
      <c r="T35" s="124"/>
      <c r="U35" s="124"/>
      <c r="V35" s="124"/>
      <c r="W35" s="124"/>
      <c r="X35" s="124"/>
      <c r="Y35" s="124"/>
    </row>
    <row r="36" ht="20.25" customHeight="1" spans="1:25">
      <c r="A36" s="211" t="s">
        <v>197</v>
      </c>
      <c r="B36" s="211" t="s">
        <v>70</v>
      </c>
      <c r="C36" s="211" t="s">
        <v>247</v>
      </c>
      <c r="D36" s="211" t="s">
        <v>248</v>
      </c>
      <c r="E36" s="211" t="s">
        <v>101</v>
      </c>
      <c r="F36" s="211" t="s">
        <v>102</v>
      </c>
      <c r="G36" s="211" t="s">
        <v>249</v>
      </c>
      <c r="H36" s="211" t="s">
        <v>250</v>
      </c>
      <c r="I36" s="124">
        <v>734400</v>
      </c>
      <c r="J36" s="124">
        <v>734400</v>
      </c>
      <c r="K36" s="218"/>
      <c r="L36" s="218"/>
      <c r="M36" s="218"/>
      <c r="N36" s="124">
        <v>734400</v>
      </c>
      <c r="O36" s="218"/>
      <c r="P36" s="124"/>
      <c r="Q36" s="124"/>
      <c r="R36" s="124"/>
      <c r="S36" s="124"/>
      <c r="T36" s="124"/>
      <c r="U36" s="124"/>
      <c r="V36" s="124"/>
      <c r="W36" s="124"/>
      <c r="X36" s="124"/>
      <c r="Y36" s="124"/>
    </row>
    <row r="37" ht="20.25" customHeight="1" spans="1:25">
      <c r="A37" s="211" t="s">
        <v>197</v>
      </c>
      <c r="B37" s="211" t="s">
        <v>70</v>
      </c>
      <c r="C37" s="211" t="s">
        <v>251</v>
      </c>
      <c r="D37" s="211" t="s">
        <v>252</v>
      </c>
      <c r="E37" s="211" t="s">
        <v>109</v>
      </c>
      <c r="F37" s="211" t="s">
        <v>110</v>
      </c>
      <c r="G37" s="211" t="s">
        <v>249</v>
      </c>
      <c r="H37" s="211" t="s">
        <v>250</v>
      </c>
      <c r="I37" s="124">
        <v>34416</v>
      </c>
      <c r="J37" s="124">
        <v>34416</v>
      </c>
      <c r="K37" s="218"/>
      <c r="L37" s="218"/>
      <c r="M37" s="218"/>
      <c r="N37" s="124">
        <v>34416</v>
      </c>
      <c r="O37" s="218"/>
      <c r="P37" s="124"/>
      <c r="Q37" s="124"/>
      <c r="R37" s="124"/>
      <c r="S37" s="124"/>
      <c r="T37" s="124"/>
      <c r="U37" s="124"/>
      <c r="V37" s="124"/>
      <c r="W37" s="124"/>
      <c r="X37" s="124"/>
      <c r="Y37" s="124"/>
    </row>
    <row r="38" ht="20.25" customHeight="1" spans="1:25">
      <c r="A38" s="211" t="s">
        <v>197</v>
      </c>
      <c r="B38" s="211" t="s">
        <v>70</v>
      </c>
      <c r="C38" s="211" t="s">
        <v>251</v>
      </c>
      <c r="D38" s="211" t="s">
        <v>252</v>
      </c>
      <c r="E38" s="211" t="s">
        <v>109</v>
      </c>
      <c r="F38" s="211" t="s">
        <v>110</v>
      </c>
      <c r="G38" s="211" t="s">
        <v>249</v>
      </c>
      <c r="H38" s="211" t="s">
        <v>250</v>
      </c>
      <c r="I38" s="124">
        <v>8328</v>
      </c>
      <c r="J38" s="124">
        <v>8328</v>
      </c>
      <c r="K38" s="218"/>
      <c r="L38" s="218"/>
      <c r="M38" s="218"/>
      <c r="N38" s="124">
        <v>8328</v>
      </c>
      <c r="O38" s="218"/>
      <c r="P38" s="124"/>
      <c r="Q38" s="124"/>
      <c r="R38" s="124"/>
      <c r="S38" s="124"/>
      <c r="T38" s="124"/>
      <c r="U38" s="124"/>
      <c r="V38" s="124"/>
      <c r="W38" s="124"/>
      <c r="X38" s="124"/>
      <c r="Y38" s="124"/>
    </row>
    <row r="39" ht="20.25" customHeight="1" spans="1:25">
      <c r="A39" s="211" t="s">
        <v>197</v>
      </c>
      <c r="B39" s="211" t="s">
        <v>70</v>
      </c>
      <c r="C39" s="211" t="s">
        <v>253</v>
      </c>
      <c r="D39" s="211" t="s">
        <v>254</v>
      </c>
      <c r="E39" s="211" t="s">
        <v>115</v>
      </c>
      <c r="F39" s="211" t="s">
        <v>116</v>
      </c>
      <c r="G39" s="211" t="s">
        <v>206</v>
      </c>
      <c r="H39" s="211" t="s">
        <v>207</v>
      </c>
      <c r="I39" s="124">
        <v>344400</v>
      </c>
      <c r="J39" s="124">
        <v>344400</v>
      </c>
      <c r="K39" s="218"/>
      <c r="L39" s="218"/>
      <c r="M39" s="218"/>
      <c r="N39" s="124">
        <v>344400</v>
      </c>
      <c r="O39" s="218"/>
      <c r="P39" s="124"/>
      <c r="Q39" s="124"/>
      <c r="R39" s="124"/>
      <c r="S39" s="124"/>
      <c r="T39" s="124"/>
      <c r="U39" s="124"/>
      <c r="V39" s="124"/>
      <c r="W39" s="124"/>
      <c r="X39" s="124"/>
      <c r="Y39" s="124"/>
    </row>
    <row r="40" ht="20.25" customHeight="1" spans="1:25">
      <c r="A40" s="211" t="s">
        <v>197</v>
      </c>
      <c r="B40" s="211" t="s">
        <v>70</v>
      </c>
      <c r="C40" s="211" t="s">
        <v>255</v>
      </c>
      <c r="D40" s="211" t="s">
        <v>256</v>
      </c>
      <c r="E40" s="211" t="s">
        <v>101</v>
      </c>
      <c r="F40" s="211" t="s">
        <v>102</v>
      </c>
      <c r="G40" s="211" t="s">
        <v>257</v>
      </c>
      <c r="H40" s="211" t="s">
        <v>258</v>
      </c>
      <c r="I40" s="124">
        <v>30000</v>
      </c>
      <c r="J40" s="124">
        <v>30000</v>
      </c>
      <c r="K40" s="218"/>
      <c r="L40" s="218"/>
      <c r="M40" s="218"/>
      <c r="N40" s="124">
        <v>30000</v>
      </c>
      <c r="O40" s="218"/>
      <c r="P40" s="124"/>
      <c r="Q40" s="124"/>
      <c r="R40" s="124"/>
      <c r="S40" s="124"/>
      <c r="T40" s="124"/>
      <c r="U40" s="124"/>
      <c r="V40" s="124"/>
      <c r="W40" s="124"/>
      <c r="X40" s="124"/>
      <c r="Y40" s="124"/>
    </row>
    <row r="41" ht="17.25" customHeight="1" spans="1:25">
      <c r="A41" s="78" t="s">
        <v>169</v>
      </c>
      <c r="B41" s="79"/>
      <c r="C41" s="212"/>
      <c r="D41" s="212"/>
      <c r="E41" s="212"/>
      <c r="F41" s="212"/>
      <c r="G41" s="212"/>
      <c r="H41" s="213"/>
      <c r="I41" s="124">
        <v>7938662.32</v>
      </c>
      <c r="J41" s="124">
        <v>7938662.32</v>
      </c>
      <c r="K41" s="124"/>
      <c r="L41" s="124"/>
      <c r="M41" s="124"/>
      <c r="N41" s="124">
        <v>7938662.32</v>
      </c>
      <c r="O41" s="124"/>
      <c r="P41" s="124"/>
      <c r="Q41" s="124"/>
      <c r="R41" s="124"/>
      <c r="S41" s="124"/>
      <c r="T41" s="124"/>
      <c r="U41" s="124"/>
      <c r="V41" s="124"/>
      <c r="W41" s="124"/>
      <c r="X41" s="124"/>
      <c r="Y41" s="124"/>
    </row>
  </sheetData>
  <mergeCells count="31">
    <mergeCell ref="A2:Y2"/>
    <mergeCell ref="A3:H3"/>
    <mergeCell ref="I4:Y4"/>
    <mergeCell ref="J5:O5"/>
    <mergeCell ref="P5:R5"/>
    <mergeCell ref="T5:Y5"/>
    <mergeCell ref="J6:K6"/>
    <mergeCell ref="A41:H41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L6:L7"/>
    <mergeCell ref="M6:M7"/>
    <mergeCell ref="N6:N7"/>
    <mergeCell ref="O6:O7"/>
    <mergeCell ref="P6:P7"/>
    <mergeCell ref="Q6:Q7"/>
    <mergeCell ref="R6:R7"/>
    <mergeCell ref="S5:S7"/>
    <mergeCell ref="T6:T7"/>
    <mergeCell ref="U6:U7"/>
    <mergeCell ref="V6:V7"/>
    <mergeCell ref="W6:W7"/>
    <mergeCell ref="X6:X7"/>
    <mergeCell ref="Y6:Y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35"/>
  <sheetViews>
    <sheetView showZeros="0" workbookViewId="0">
      <pane ySplit="1" topLeftCell="A22" activePane="bottomLeft" state="frozen"/>
      <selection/>
      <selection pane="bottomLeft" activeCell="A15" sqref="$A15:$XFD15"/>
    </sheetView>
  </sheetViews>
  <sheetFormatPr defaultColWidth="9.14166666666667" defaultRowHeight="14.25" customHeight="1"/>
  <cols>
    <col min="1" max="1" width="10.2833333333333" customWidth="1"/>
    <col min="2" max="2" width="13.425" customWidth="1"/>
    <col min="3" max="3" width="32.85" customWidth="1"/>
    <col min="4" max="4" width="23.85" customWidth="1"/>
    <col min="5" max="5" width="11.1416666666667" customWidth="1"/>
    <col min="6" max="6" width="17.7166666666667" customWidth="1"/>
    <col min="7" max="7" width="9.85" customWidth="1"/>
    <col min="8" max="8" width="17.7166666666667" customWidth="1"/>
    <col min="9" max="13" width="20" customWidth="1"/>
    <col min="14" max="14" width="12.2833333333333" customWidth="1"/>
    <col min="15" max="15" width="12.7" customWidth="1"/>
    <col min="16" max="16" width="11.1416666666667" customWidth="1"/>
    <col min="17" max="21" width="19.85" customWidth="1"/>
    <col min="22" max="22" width="20" customWidth="1"/>
    <col min="23" max="23" width="19.85" customWidth="1"/>
  </cols>
  <sheetData>
    <row r="1" ht="13.5" customHeight="1" spans="2:23">
      <c r="B1" s="201"/>
      <c r="E1" s="47"/>
      <c r="F1" s="47"/>
      <c r="G1" s="47"/>
      <c r="H1" s="47"/>
      <c r="U1" s="201"/>
      <c r="W1" s="206" t="s">
        <v>259</v>
      </c>
    </row>
    <row r="2" ht="46.5" customHeight="1" spans="1:23">
      <c r="A2" s="49" t="str">
        <f>"2025"&amp;"年部门项目支出预算表"</f>
        <v>2025年部门项目支出预算表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</row>
    <row r="3" ht="13.5" customHeight="1" spans="1:23">
      <c r="A3" s="50" t="str">
        <f>"单位名称："&amp;"昆明市东川区铜都街道中心卫生院"</f>
        <v>单位名称：昆明市东川区铜都街道中心卫生院</v>
      </c>
      <c r="B3" s="51"/>
      <c r="C3" s="51"/>
      <c r="D3" s="51"/>
      <c r="E3" s="51"/>
      <c r="F3" s="51"/>
      <c r="G3" s="51"/>
      <c r="H3" s="51"/>
      <c r="I3" s="52"/>
      <c r="J3" s="52"/>
      <c r="K3" s="52"/>
      <c r="L3" s="52"/>
      <c r="M3" s="52"/>
      <c r="N3" s="52"/>
      <c r="O3" s="52"/>
      <c r="P3" s="52"/>
      <c r="Q3" s="52"/>
      <c r="U3" s="201"/>
      <c r="W3" s="183" t="s">
        <v>1</v>
      </c>
    </row>
    <row r="4" ht="21.75" customHeight="1" spans="1:23">
      <c r="A4" s="54" t="s">
        <v>260</v>
      </c>
      <c r="B4" s="55" t="s">
        <v>180</v>
      </c>
      <c r="C4" s="54" t="s">
        <v>181</v>
      </c>
      <c r="D4" s="54" t="s">
        <v>261</v>
      </c>
      <c r="E4" s="55" t="s">
        <v>182</v>
      </c>
      <c r="F4" s="55" t="s">
        <v>183</v>
      </c>
      <c r="G4" s="55" t="s">
        <v>262</v>
      </c>
      <c r="H4" s="55" t="s">
        <v>263</v>
      </c>
      <c r="I4" s="73" t="s">
        <v>55</v>
      </c>
      <c r="J4" s="56" t="s">
        <v>264</v>
      </c>
      <c r="K4" s="57"/>
      <c r="L4" s="57"/>
      <c r="M4" s="58"/>
      <c r="N4" s="56" t="s">
        <v>188</v>
      </c>
      <c r="O4" s="57"/>
      <c r="P4" s="58"/>
      <c r="Q4" s="55" t="s">
        <v>61</v>
      </c>
      <c r="R4" s="56" t="s">
        <v>62</v>
      </c>
      <c r="S4" s="57"/>
      <c r="T4" s="57"/>
      <c r="U4" s="57"/>
      <c r="V4" s="57"/>
      <c r="W4" s="58"/>
    </row>
    <row r="5" ht="21.75" customHeight="1" spans="1:23">
      <c r="A5" s="59"/>
      <c r="B5" s="74"/>
      <c r="C5" s="59"/>
      <c r="D5" s="59"/>
      <c r="E5" s="60"/>
      <c r="F5" s="60"/>
      <c r="G5" s="60"/>
      <c r="H5" s="60"/>
      <c r="I5" s="74"/>
      <c r="J5" s="202" t="s">
        <v>58</v>
      </c>
      <c r="K5" s="203"/>
      <c r="L5" s="55" t="s">
        <v>59</v>
      </c>
      <c r="M5" s="55" t="s">
        <v>60</v>
      </c>
      <c r="N5" s="55" t="s">
        <v>58</v>
      </c>
      <c r="O5" s="55" t="s">
        <v>59</v>
      </c>
      <c r="P5" s="55" t="s">
        <v>60</v>
      </c>
      <c r="Q5" s="60"/>
      <c r="R5" s="55" t="s">
        <v>57</v>
      </c>
      <c r="S5" s="55" t="s">
        <v>64</v>
      </c>
      <c r="T5" s="55" t="s">
        <v>194</v>
      </c>
      <c r="U5" s="55" t="s">
        <v>66</v>
      </c>
      <c r="V5" s="55" t="s">
        <v>67</v>
      </c>
      <c r="W5" s="55" t="s">
        <v>68</v>
      </c>
    </row>
    <row r="6" ht="21" customHeight="1" spans="1:23">
      <c r="A6" s="74"/>
      <c r="B6" s="74"/>
      <c r="C6" s="74"/>
      <c r="D6" s="74"/>
      <c r="E6" s="74"/>
      <c r="F6" s="74"/>
      <c r="G6" s="74"/>
      <c r="H6" s="74"/>
      <c r="I6" s="74"/>
      <c r="J6" s="204" t="s">
        <v>57</v>
      </c>
      <c r="K6" s="205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</row>
    <row r="7" ht="39.75" customHeight="1" spans="1:23">
      <c r="A7" s="62"/>
      <c r="B7" s="64"/>
      <c r="C7" s="62"/>
      <c r="D7" s="62"/>
      <c r="E7" s="63"/>
      <c r="F7" s="63"/>
      <c r="G7" s="63"/>
      <c r="H7" s="63"/>
      <c r="I7" s="64"/>
      <c r="J7" s="111" t="s">
        <v>57</v>
      </c>
      <c r="K7" s="111" t="s">
        <v>265</v>
      </c>
      <c r="L7" s="63"/>
      <c r="M7" s="63"/>
      <c r="N7" s="63"/>
      <c r="O7" s="63"/>
      <c r="P7" s="63"/>
      <c r="Q7" s="63"/>
      <c r="R7" s="63"/>
      <c r="S7" s="63"/>
      <c r="T7" s="63"/>
      <c r="U7" s="64"/>
      <c r="V7" s="63"/>
      <c r="W7" s="63"/>
    </row>
    <row r="8" ht="15" customHeight="1" spans="1:23">
      <c r="A8" s="65">
        <v>1</v>
      </c>
      <c r="B8" s="65">
        <v>2</v>
      </c>
      <c r="C8" s="65">
        <v>3</v>
      </c>
      <c r="D8" s="65">
        <v>4</v>
      </c>
      <c r="E8" s="65">
        <v>5</v>
      </c>
      <c r="F8" s="65">
        <v>6</v>
      </c>
      <c r="G8" s="65">
        <v>7</v>
      </c>
      <c r="H8" s="65">
        <v>8</v>
      </c>
      <c r="I8" s="65">
        <v>9</v>
      </c>
      <c r="J8" s="65">
        <v>10</v>
      </c>
      <c r="K8" s="65">
        <v>11</v>
      </c>
      <c r="L8" s="81">
        <v>12</v>
      </c>
      <c r="M8" s="81">
        <v>13</v>
      </c>
      <c r="N8" s="81">
        <v>14</v>
      </c>
      <c r="O8" s="81">
        <v>15</v>
      </c>
      <c r="P8" s="81">
        <v>16</v>
      </c>
      <c r="Q8" s="81">
        <v>17</v>
      </c>
      <c r="R8" s="81">
        <v>18</v>
      </c>
      <c r="S8" s="81">
        <v>19</v>
      </c>
      <c r="T8" s="81">
        <v>20</v>
      </c>
      <c r="U8" s="65">
        <v>21</v>
      </c>
      <c r="V8" s="81">
        <v>22</v>
      </c>
      <c r="W8" s="65">
        <v>23</v>
      </c>
    </row>
    <row r="9" ht="21.75" customHeight="1" spans="1:23">
      <c r="A9" s="113" t="s">
        <v>266</v>
      </c>
      <c r="B9" s="113" t="s">
        <v>267</v>
      </c>
      <c r="C9" s="113" t="s">
        <v>268</v>
      </c>
      <c r="D9" s="113" t="s">
        <v>70</v>
      </c>
      <c r="E9" s="113" t="s">
        <v>115</v>
      </c>
      <c r="F9" s="113" t="s">
        <v>116</v>
      </c>
      <c r="G9" s="113" t="s">
        <v>229</v>
      </c>
      <c r="H9" s="113" t="s">
        <v>230</v>
      </c>
      <c r="I9" s="124">
        <v>300000</v>
      </c>
      <c r="J9" s="124"/>
      <c r="K9" s="124"/>
      <c r="L9" s="124"/>
      <c r="M9" s="124"/>
      <c r="N9" s="124"/>
      <c r="O9" s="124"/>
      <c r="P9" s="124"/>
      <c r="Q9" s="124"/>
      <c r="R9" s="124">
        <v>300000</v>
      </c>
      <c r="S9" s="124">
        <v>300000</v>
      </c>
      <c r="T9" s="124"/>
      <c r="U9" s="124"/>
      <c r="V9" s="124"/>
      <c r="W9" s="124"/>
    </row>
    <row r="10" ht="21.75" customHeight="1" spans="1:23">
      <c r="A10" s="113" t="s">
        <v>266</v>
      </c>
      <c r="B10" s="113" t="s">
        <v>267</v>
      </c>
      <c r="C10" s="113" t="s">
        <v>268</v>
      </c>
      <c r="D10" s="113" t="s">
        <v>70</v>
      </c>
      <c r="E10" s="113" t="s">
        <v>115</v>
      </c>
      <c r="F10" s="113" t="s">
        <v>116</v>
      </c>
      <c r="G10" s="113" t="s">
        <v>269</v>
      </c>
      <c r="H10" s="113" t="s">
        <v>270</v>
      </c>
      <c r="I10" s="124">
        <v>100000</v>
      </c>
      <c r="J10" s="124"/>
      <c r="K10" s="124"/>
      <c r="L10" s="124"/>
      <c r="M10" s="124"/>
      <c r="N10" s="124"/>
      <c r="O10" s="124"/>
      <c r="P10" s="124"/>
      <c r="Q10" s="124"/>
      <c r="R10" s="124">
        <v>100000</v>
      </c>
      <c r="S10" s="124">
        <v>100000</v>
      </c>
      <c r="T10" s="124"/>
      <c r="U10" s="124"/>
      <c r="V10" s="124"/>
      <c r="W10" s="124"/>
    </row>
    <row r="11" ht="21.75" customHeight="1" spans="1:23">
      <c r="A11" s="113" t="s">
        <v>266</v>
      </c>
      <c r="B11" s="113" t="s">
        <v>267</v>
      </c>
      <c r="C11" s="113" t="s">
        <v>268</v>
      </c>
      <c r="D11" s="113" t="s">
        <v>70</v>
      </c>
      <c r="E11" s="113" t="s">
        <v>115</v>
      </c>
      <c r="F11" s="113" t="s">
        <v>116</v>
      </c>
      <c r="G11" s="113" t="s">
        <v>271</v>
      </c>
      <c r="H11" s="113" t="s">
        <v>272</v>
      </c>
      <c r="I11" s="124">
        <v>5000</v>
      </c>
      <c r="J11" s="124"/>
      <c r="K11" s="124"/>
      <c r="L11" s="124"/>
      <c r="M11" s="124"/>
      <c r="N11" s="124"/>
      <c r="O11" s="124"/>
      <c r="P11" s="124"/>
      <c r="Q11" s="124"/>
      <c r="R11" s="124">
        <v>5000</v>
      </c>
      <c r="S11" s="124">
        <v>5000</v>
      </c>
      <c r="T11" s="124"/>
      <c r="U11" s="124"/>
      <c r="V11" s="124"/>
      <c r="W11" s="124"/>
    </row>
    <row r="12" ht="21.75" customHeight="1" spans="1:23">
      <c r="A12" s="113" t="s">
        <v>266</v>
      </c>
      <c r="B12" s="113" t="s">
        <v>267</v>
      </c>
      <c r="C12" s="113" t="s">
        <v>268</v>
      </c>
      <c r="D12" s="113" t="s">
        <v>70</v>
      </c>
      <c r="E12" s="113" t="s">
        <v>115</v>
      </c>
      <c r="F12" s="113" t="s">
        <v>116</v>
      </c>
      <c r="G12" s="113" t="s">
        <v>231</v>
      </c>
      <c r="H12" s="113" t="s">
        <v>232</v>
      </c>
      <c r="I12" s="124">
        <v>15000</v>
      </c>
      <c r="J12" s="124"/>
      <c r="K12" s="124"/>
      <c r="L12" s="124"/>
      <c r="M12" s="124"/>
      <c r="N12" s="124"/>
      <c r="O12" s="124"/>
      <c r="P12" s="124"/>
      <c r="Q12" s="124"/>
      <c r="R12" s="124">
        <v>15000</v>
      </c>
      <c r="S12" s="124">
        <v>15000</v>
      </c>
      <c r="T12" s="124"/>
      <c r="U12" s="124"/>
      <c r="V12" s="124"/>
      <c r="W12" s="124"/>
    </row>
    <row r="13" ht="21.75" customHeight="1" spans="1:23">
      <c r="A13" s="113" t="s">
        <v>266</v>
      </c>
      <c r="B13" s="113" t="s">
        <v>267</v>
      </c>
      <c r="C13" s="113" t="s">
        <v>268</v>
      </c>
      <c r="D13" s="113" t="s">
        <v>70</v>
      </c>
      <c r="E13" s="113" t="s">
        <v>115</v>
      </c>
      <c r="F13" s="113" t="s">
        <v>116</v>
      </c>
      <c r="G13" s="113" t="s">
        <v>233</v>
      </c>
      <c r="H13" s="113" t="s">
        <v>234</v>
      </c>
      <c r="I13" s="124">
        <v>60000</v>
      </c>
      <c r="J13" s="124"/>
      <c r="K13" s="124"/>
      <c r="L13" s="124"/>
      <c r="M13" s="124"/>
      <c r="N13" s="124"/>
      <c r="O13" s="124"/>
      <c r="P13" s="124"/>
      <c r="Q13" s="124"/>
      <c r="R13" s="124">
        <v>60000</v>
      </c>
      <c r="S13" s="124">
        <v>60000</v>
      </c>
      <c r="T13" s="124"/>
      <c r="U13" s="124"/>
      <c r="V13" s="124"/>
      <c r="W13" s="124"/>
    </row>
    <row r="14" ht="21.75" customHeight="1" spans="1:23">
      <c r="A14" s="113" t="s">
        <v>266</v>
      </c>
      <c r="B14" s="113" t="s">
        <v>267</v>
      </c>
      <c r="C14" s="113" t="s">
        <v>268</v>
      </c>
      <c r="D14" s="113" t="s">
        <v>70</v>
      </c>
      <c r="E14" s="113" t="s">
        <v>115</v>
      </c>
      <c r="F14" s="113" t="s">
        <v>116</v>
      </c>
      <c r="G14" s="113" t="s">
        <v>235</v>
      </c>
      <c r="H14" s="113" t="s">
        <v>236</v>
      </c>
      <c r="I14" s="124">
        <v>150000</v>
      </c>
      <c r="J14" s="124"/>
      <c r="K14" s="124"/>
      <c r="L14" s="124"/>
      <c r="M14" s="124"/>
      <c r="N14" s="124"/>
      <c r="O14" s="124"/>
      <c r="P14" s="124"/>
      <c r="Q14" s="124"/>
      <c r="R14" s="124">
        <v>150000</v>
      </c>
      <c r="S14" s="124">
        <v>150000</v>
      </c>
      <c r="T14" s="124"/>
      <c r="U14" s="124"/>
      <c r="V14" s="124"/>
      <c r="W14" s="124"/>
    </row>
    <row r="15" ht="21.75" customHeight="1" spans="1:23">
      <c r="A15" s="113" t="s">
        <v>266</v>
      </c>
      <c r="B15" s="113" t="s">
        <v>267</v>
      </c>
      <c r="C15" s="113" t="s">
        <v>268</v>
      </c>
      <c r="D15" s="113" t="s">
        <v>70</v>
      </c>
      <c r="E15" s="113" t="s">
        <v>115</v>
      </c>
      <c r="F15" s="113" t="s">
        <v>116</v>
      </c>
      <c r="G15" s="113" t="s">
        <v>273</v>
      </c>
      <c r="H15" s="113" t="s">
        <v>274</v>
      </c>
      <c r="I15" s="124">
        <v>200000</v>
      </c>
      <c r="J15" s="124"/>
      <c r="K15" s="124"/>
      <c r="L15" s="124"/>
      <c r="M15" s="124"/>
      <c r="N15" s="124"/>
      <c r="O15" s="124"/>
      <c r="P15" s="124"/>
      <c r="Q15" s="124"/>
      <c r="R15" s="124">
        <v>200000</v>
      </c>
      <c r="S15" s="124">
        <v>200000</v>
      </c>
      <c r="T15" s="124"/>
      <c r="U15" s="124"/>
      <c r="V15" s="124"/>
      <c r="W15" s="124"/>
    </row>
    <row r="16" ht="21.75" customHeight="1" spans="1:23">
      <c r="A16" s="113" t="s">
        <v>266</v>
      </c>
      <c r="B16" s="113" t="s">
        <v>267</v>
      </c>
      <c r="C16" s="113" t="s">
        <v>268</v>
      </c>
      <c r="D16" s="113" t="s">
        <v>70</v>
      </c>
      <c r="E16" s="113" t="s">
        <v>115</v>
      </c>
      <c r="F16" s="113" t="s">
        <v>116</v>
      </c>
      <c r="G16" s="113" t="s">
        <v>237</v>
      </c>
      <c r="H16" s="113" t="s">
        <v>238</v>
      </c>
      <c r="I16" s="124">
        <v>60000</v>
      </c>
      <c r="J16" s="124"/>
      <c r="K16" s="124"/>
      <c r="L16" s="124"/>
      <c r="M16" s="124"/>
      <c r="N16" s="124"/>
      <c r="O16" s="124"/>
      <c r="P16" s="124"/>
      <c r="Q16" s="124"/>
      <c r="R16" s="124">
        <v>60000</v>
      </c>
      <c r="S16" s="124">
        <v>60000</v>
      </c>
      <c r="T16" s="124"/>
      <c r="U16" s="124"/>
      <c r="V16" s="124"/>
      <c r="W16" s="124"/>
    </row>
    <row r="17" ht="21.75" customHeight="1" spans="1:23">
      <c r="A17" s="113" t="s">
        <v>266</v>
      </c>
      <c r="B17" s="113" t="s">
        <v>267</v>
      </c>
      <c r="C17" s="113" t="s">
        <v>268</v>
      </c>
      <c r="D17" s="113" t="s">
        <v>70</v>
      </c>
      <c r="E17" s="113" t="s">
        <v>115</v>
      </c>
      <c r="F17" s="113" t="s">
        <v>116</v>
      </c>
      <c r="G17" s="113" t="s">
        <v>239</v>
      </c>
      <c r="H17" s="113" t="s">
        <v>240</v>
      </c>
      <c r="I17" s="124">
        <v>300000</v>
      </c>
      <c r="J17" s="124"/>
      <c r="K17" s="124"/>
      <c r="L17" s="124"/>
      <c r="M17" s="124"/>
      <c r="N17" s="124"/>
      <c r="O17" s="124"/>
      <c r="P17" s="124"/>
      <c r="Q17" s="124"/>
      <c r="R17" s="124">
        <v>300000</v>
      </c>
      <c r="S17" s="124">
        <v>300000</v>
      </c>
      <c r="T17" s="124"/>
      <c r="U17" s="124"/>
      <c r="V17" s="124"/>
      <c r="W17" s="124"/>
    </row>
    <row r="18" ht="21.75" customHeight="1" spans="1:23">
      <c r="A18" s="113" t="s">
        <v>266</v>
      </c>
      <c r="B18" s="113" t="s">
        <v>267</v>
      </c>
      <c r="C18" s="113" t="s">
        <v>268</v>
      </c>
      <c r="D18" s="113" t="s">
        <v>70</v>
      </c>
      <c r="E18" s="113" t="s">
        <v>115</v>
      </c>
      <c r="F18" s="113" t="s">
        <v>116</v>
      </c>
      <c r="G18" s="113" t="s">
        <v>275</v>
      </c>
      <c r="H18" s="113" t="s">
        <v>276</v>
      </c>
      <c r="I18" s="124">
        <v>30600</v>
      </c>
      <c r="J18" s="124"/>
      <c r="K18" s="124"/>
      <c r="L18" s="124"/>
      <c r="M18" s="124"/>
      <c r="N18" s="124"/>
      <c r="O18" s="124"/>
      <c r="P18" s="124"/>
      <c r="Q18" s="124"/>
      <c r="R18" s="124">
        <v>30600</v>
      </c>
      <c r="S18" s="124">
        <v>30600</v>
      </c>
      <c r="T18" s="124"/>
      <c r="U18" s="124"/>
      <c r="V18" s="124"/>
      <c r="W18" s="124"/>
    </row>
    <row r="19" ht="21.75" customHeight="1" spans="1:23">
      <c r="A19" s="113" t="s">
        <v>266</v>
      </c>
      <c r="B19" s="113" t="s">
        <v>267</v>
      </c>
      <c r="C19" s="113" t="s">
        <v>268</v>
      </c>
      <c r="D19" s="113" t="s">
        <v>70</v>
      </c>
      <c r="E19" s="113" t="s">
        <v>115</v>
      </c>
      <c r="F19" s="113" t="s">
        <v>116</v>
      </c>
      <c r="G19" s="113" t="s">
        <v>241</v>
      </c>
      <c r="H19" s="113" t="s">
        <v>242</v>
      </c>
      <c r="I19" s="124">
        <v>20000</v>
      </c>
      <c r="J19" s="124"/>
      <c r="K19" s="124"/>
      <c r="L19" s="124"/>
      <c r="M19" s="124"/>
      <c r="N19" s="124"/>
      <c r="O19" s="124"/>
      <c r="P19" s="124"/>
      <c r="Q19" s="124"/>
      <c r="R19" s="124">
        <v>20000</v>
      </c>
      <c r="S19" s="124">
        <v>20000</v>
      </c>
      <c r="T19" s="124"/>
      <c r="U19" s="124"/>
      <c r="V19" s="124"/>
      <c r="W19" s="124"/>
    </row>
    <row r="20" ht="21.75" customHeight="1" spans="1:23">
      <c r="A20" s="113" t="s">
        <v>266</v>
      </c>
      <c r="B20" s="113" t="s">
        <v>267</v>
      </c>
      <c r="C20" s="113" t="s">
        <v>268</v>
      </c>
      <c r="D20" s="113" t="s">
        <v>70</v>
      </c>
      <c r="E20" s="113" t="s">
        <v>115</v>
      </c>
      <c r="F20" s="113" t="s">
        <v>116</v>
      </c>
      <c r="G20" s="113" t="s">
        <v>243</v>
      </c>
      <c r="H20" s="113" t="s">
        <v>244</v>
      </c>
      <c r="I20" s="124">
        <v>60000</v>
      </c>
      <c r="J20" s="124"/>
      <c r="K20" s="124"/>
      <c r="L20" s="124"/>
      <c r="M20" s="124"/>
      <c r="N20" s="124"/>
      <c r="O20" s="124"/>
      <c r="P20" s="124"/>
      <c r="Q20" s="124"/>
      <c r="R20" s="124">
        <v>60000</v>
      </c>
      <c r="S20" s="124">
        <v>60000</v>
      </c>
      <c r="T20" s="124"/>
      <c r="U20" s="124"/>
      <c r="V20" s="124"/>
      <c r="W20" s="124"/>
    </row>
    <row r="21" ht="21.75" customHeight="1" spans="1:23">
      <c r="A21" s="113" t="s">
        <v>266</v>
      </c>
      <c r="B21" s="113" t="s">
        <v>267</v>
      </c>
      <c r="C21" s="113" t="s">
        <v>268</v>
      </c>
      <c r="D21" s="113" t="s">
        <v>70</v>
      </c>
      <c r="E21" s="113" t="s">
        <v>115</v>
      </c>
      <c r="F21" s="113" t="s">
        <v>116</v>
      </c>
      <c r="G21" s="113" t="s">
        <v>223</v>
      </c>
      <c r="H21" s="113" t="s">
        <v>174</v>
      </c>
      <c r="I21" s="124">
        <v>30000</v>
      </c>
      <c r="J21" s="124"/>
      <c r="K21" s="124"/>
      <c r="L21" s="124"/>
      <c r="M21" s="124"/>
      <c r="N21" s="124"/>
      <c r="O21" s="124"/>
      <c r="P21" s="124"/>
      <c r="Q21" s="124"/>
      <c r="R21" s="124">
        <v>30000</v>
      </c>
      <c r="S21" s="124">
        <v>30000</v>
      </c>
      <c r="T21" s="124"/>
      <c r="U21" s="124"/>
      <c r="V21" s="124"/>
      <c r="W21" s="124"/>
    </row>
    <row r="22" ht="21.75" customHeight="1" spans="1:23">
      <c r="A22" s="113" t="s">
        <v>266</v>
      </c>
      <c r="B22" s="113" t="s">
        <v>267</v>
      </c>
      <c r="C22" s="113" t="s">
        <v>268</v>
      </c>
      <c r="D22" s="113" t="s">
        <v>70</v>
      </c>
      <c r="E22" s="113" t="s">
        <v>115</v>
      </c>
      <c r="F22" s="113" t="s">
        <v>116</v>
      </c>
      <c r="G22" s="113" t="s">
        <v>277</v>
      </c>
      <c r="H22" s="113" t="s">
        <v>278</v>
      </c>
      <c r="I22" s="124">
        <v>4000000</v>
      </c>
      <c r="J22" s="124"/>
      <c r="K22" s="124"/>
      <c r="L22" s="124"/>
      <c r="M22" s="124"/>
      <c r="N22" s="124"/>
      <c r="O22" s="124"/>
      <c r="P22" s="124"/>
      <c r="Q22" s="124"/>
      <c r="R22" s="124">
        <v>4000000</v>
      </c>
      <c r="S22" s="124">
        <v>4000000</v>
      </c>
      <c r="T22" s="124"/>
      <c r="U22" s="124"/>
      <c r="V22" s="124"/>
      <c r="W22" s="124"/>
    </row>
    <row r="23" ht="21.75" customHeight="1" spans="1:23">
      <c r="A23" s="113" t="s">
        <v>266</v>
      </c>
      <c r="B23" s="113" t="s">
        <v>267</v>
      </c>
      <c r="C23" s="113" t="s">
        <v>268</v>
      </c>
      <c r="D23" s="113" t="s">
        <v>70</v>
      </c>
      <c r="E23" s="113" t="s">
        <v>115</v>
      </c>
      <c r="F23" s="113" t="s">
        <v>116</v>
      </c>
      <c r="G23" s="113" t="s">
        <v>279</v>
      </c>
      <c r="H23" s="113" t="s">
        <v>280</v>
      </c>
      <c r="I23" s="124">
        <v>200000</v>
      </c>
      <c r="J23" s="124"/>
      <c r="K23" s="124"/>
      <c r="L23" s="124"/>
      <c r="M23" s="124"/>
      <c r="N23" s="124"/>
      <c r="O23" s="124"/>
      <c r="P23" s="124"/>
      <c r="Q23" s="124"/>
      <c r="R23" s="124">
        <v>200000</v>
      </c>
      <c r="S23" s="124">
        <v>200000</v>
      </c>
      <c r="T23" s="124"/>
      <c r="U23" s="124"/>
      <c r="V23" s="124"/>
      <c r="W23" s="124"/>
    </row>
    <row r="24" ht="21.75" customHeight="1" spans="1:23">
      <c r="A24" s="113" t="s">
        <v>266</v>
      </c>
      <c r="B24" s="113" t="s">
        <v>267</v>
      </c>
      <c r="C24" s="113" t="s">
        <v>268</v>
      </c>
      <c r="D24" s="113" t="s">
        <v>70</v>
      </c>
      <c r="E24" s="113" t="s">
        <v>115</v>
      </c>
      <c r="F24" s="113" t="s">
        <v>116</v>
      </c>
      <c r="G24" s="113" t="s">
        <v>281</v>
      </c>
      <c r="H24" s="113" t="s">
        <v>282</v>
      </c>
      <c r="I24" s="124">
        <v>500000</v>
      </c>
      <c r="J24" s="124"/>
      <c r="K24" s="124"/>
      <c r="L24" s="124"/>
      <c r="M24" s="124"/>
      <c r="N24" s="124"/>
      <c r="O24" s="124"/>
      <c r="P24" s="124"/>
      <c r="Q24" s="124"/>
      <c r="R24" s="124">
        <v>500000</v>
      </c>
      <c r="S24" s="124">
        <v>500000</v>
      </c>
      <c r="T24" s="124"/>
      <c r="U24" s="124"/>
      <c r="V24" s="124"/>
      <c r="W24" s="124"/>
    </row>
    <row r="25" ht="21.75" customHeight="1" spans="1:23">
      <c r="A25" s="113" t="s">
        <v>266</v>
      </c>
      <c r="B25" s="113" t="s">
        <v>267</v>
      </c>
      <c r="C25" s="113" t="s">
        <v>268</v>
      </c>
      <c r="D25" s="113" t="s">
        <v>70</v>
      </c>
      <c r="E25" s="113" t="s">
        <v>115</v>
      </c>
      <c r="F25" s="113" t="s">
        <v>116</v>
      </c>
      <c r="G25" s="113" t="s">
        <v>226</v>
      </c>
      <c r="H25" s="113" t="s">
        <v>225</v>
      </c>
      <c r="I25" s="124">
        <v>450000</v>
      </c>
      <c r="J25" s="124"/>
      <c r="K25" s="124"/>
      <c r="L25" s="124"/>
      <c r="M25" s="124"/>
      <c r="N25" s="124"/>
      <c r="O25" s="124"/>
      <c r="P25" s="124"/>
      <c r="Q25" s="124"/>
      <c r="R25" s="124">
        <v>450000</v>
      </c>
      <c r="S25" s="124">
        <v>450000</v>
      </c>
      <c r="T25" s="124"/>
      <c r="U25" s="124"/>
      <c r="V25" s="124"/>
      <c r="W25" s="124"/>
    </row>
    <row r="26" ht="21.75" customHeight="1" spans="1:23">
      <c r="A26" s="113" t="s">
        <v>266</v>
      </c>
      <c r="B26" s="113" t="s">
        <v>267</v>
      </c>
      <c r="C26" s="113" t="s">
        <v>268</v>
      </c>
      <c r="D26" s="113" t="s">
        <v>70</v>
      </c>
      <c r="E26" s="113" t="s">
        <v>115</v>
      </c>
      <c r="F26" s="113" t="s">
        <v>116</v>
      </c>
      <c r="G26" s="113" t="s">
        <v>283</v>
      </c>
      <c r="H26" s="113" t="s">
        <v>284</v>
      </c>
      <c r="I26" s="124">
        <v>120000</v>
      </c>
      <c r="J26" s="124"/>
      <c r="K26" s="124"/>
      <c r="L26" s="124"/>
      <c r="M26" s="124"/>
      <c r="N26" s="124"/>
      <c r="O26" s="124"/>
      <c r="P26" s="124"/>
      <c r="Q26" s="124"/>
      <c r="R26" s="124">
        <v>120000</v>
      </c>
      <c r="S26" s="124">
        <v>120000</v>
      </c>
      <c r="T26" s="124"/>
      <c r="U26" s="124"/>
      <c r="V26" s="124"/>
      <c r="W26" s="124"/>
    </row>
    <row r="27" ht="21.75" customHeight="1" spans="1:23">
      <c r="A27" s="113" t="s">
        <v>266</v>
      </c>
      <c r="B27" s="113" t="s">
        <v>267</v>
      </c>
      <c r="C27" s="113" t="s">
        <v>268</v>
      </c>
      <c r="D27" s="113" t="s">
        <v>70</v>
      </c>
      <c r="E27" s="113" t="s">
        <v>115</v>
      </c>
      <c r="F27" s="113" t="s">
        <v>116</v>
      </c>
      <c r="G27" s="113" t="s">
        <v>285</v>
      </c>
      <c r="H27" s="113" t="s">
        <v>286</v>
      </c>
      <c r="I27" s="124">
        <v>20000</v>
      </c>
      <c r="J27" s="124"/>
      <c r="K27" s="124"/>
      <c r="L27" s="124"/>
      <c r="M27" s="124"/>
      <c r="N27" s="124"/>
      <c r="O27" s="124"/>
      <c r="P27" s="124"/>
      <c r="Q27" s="124"/>
      <c r="R27" s="124">
        <v>20000</v>
      </c>
      <c r="S27" s="124">
        <v>20000</v>
      </c>
      <c r="T27" s="124"/>
      <c r="U27" s="124"/>
      <c r="V27" s="124"/>
      <c r="W27" s="124"/>
    </row>
    <row r="28" ht="21.75" customHeight="1" spans="1:23">
      <c r="A28" s="113" t="s">
        <v>266</v>
      </c>
      <c r="B28" s="113" t="s">
        <v>267</v>
      </c>
      <c r="C28" s="113" t="s">
        <v>268</v>
      </c>
      <c r="D28" s="113" t="s">
        <v>70</v>
      </c>
      <c r="E28" s="113" t="s">
        <v>115</v>
      </c>
      <c r="F28" s="113" t="s">
        <v>116</v>
      </c>
      <c r="G28" s="113" t="s">
        <v>287</v>
      </c>
      <c r="H28" s="113" t="s">
        <v>288</v>
      </c>
      <c r="I28" s="124">
        <v>10000</v>
      </c>
      <c r="J28" s="124"/>
      <c r="K28" s="124"/>
      <c r="L28" s="124"/>
      <c r="M28" s="124"/>
      <c r="N28" s="124"/>
      <c r="O28" s="124"/>
      <c r="P28" s="124"/>
      <c r="Q28" s="124"/>
      <c r="R28" s="124">
        <v>10000</v>
      </c>
      <c r="S28" s="124">
        <v>10000</v>
      </c>
      <c r="T28" s="124"/>
      <c r="U28" s="124"/>
      <c r="V28" s="124"/>
      <c r="W28" s="124"/>
    </row>
    <row r="29" ht="21.75" customHeight="1" spans="1:23">
      <c r="A29" s="113" t="s">
        <v>266</v>
      </c>
      <c r="B29" s="113" t="s">
        <v>267</v>
      </c>
      <c r="C29" s="113" t="s">
        <v>268</v>
      </c>
      <c r="D29" s="113" t="s">
        <v>70</v>
      </c>
      <c r="E29" s="113" t="s">
        <v>115</v>
      </c>
      <c r="F29" s="113" t="s">
        <v>116</v>
      </c>
      <c r="G29" s="113" t="s">
        <v>257</v>
      </c>
      <c r="H29" s="113" t="s">
        <v>258</v>
      </c>
      <c r="I29" s="124">
        <v>4000000</v>
      </c>
      <c r="J29" s="124"/>
      <c r="K29" s="124"/>
      <c r="L29" s="124"/>
      <c r="M29" s="124"/>
      <c r="N29" s="124"/>
      <c r="O29" s="124"/>
      <c r="P29" s="124"/>
      <c r="Q29" s="124"/>
      <c r="R29" s="124">
        <v>4000000</v>
      </c>
      <c r="S29" s="124">
        <v>4000000</v>
      </c>
      <c r="T29" s="124"/>
      <c r="U29" s="124"/>
      <c r="V29" s="124"/>
      <c r="W29" s="124"/>
    </row>
    <row r="30" ht="21.75" customHeight="1" spans="1:23">
      <c r="A30" s="113" t="s">
        <v>266</v>
      </c>
      <c r="B30" s="113" t="s">
        <v>267</v>
      </c>
      <c r="C30" s="113" t="s">
        <v>268</v>
      </c>
      <c r="D30" s="113" t="s">
        <v>70</v>
      </c>
      <c r="E30" s="113" t="s">
        <v>115</v>
      </c>
      <c r="F30" s="113" t="s">
        <v>116</v>
      </c>
      <c r="G30" s="113" t="s">
        <v>289</v>
      </c>
      <c r="H30" s="113" t="s">
        <v>290</v>
      </c>
      <c r="I30" s="124">
        <v>300000</v>
      </c>
      <c r="J30" s="124"/>
      <c r="K30" s="124"/>
      <c r="L30" s="124"/>
      <c r="M30" s="124"/>
      <c r="N30" s="124"/>
      <c r="O30" s="124"/>
      <c r="P30" s="124"/>
      <c r="Q30" s="124"/>
      <c r="R30" s="124">
        <v>300000</v>
      </c>
      <c r="S30" s="124">
        <v>300000</v>
      </c>
      <c r="T30" s="124"/>
      <c r="U30" s="124"/>
      <c r="V30" s="124"/>
      <c r="W30" s="124"/>
    </row>
    <row r="31" ht="21.75" customHeight="1" spans="1:23">
      <c r="A31" s="113" t="s">
        <v>266</v>
      </c>
      <c r="B31" s="113" t="s">
        <v>267</v>
      </c>
      <c r="C31" s="113" t="s">
        <v>268</v>
      </c>
      <c r="D31" s="113" t="s">
        <v>70</v>
      </c>
      <c r="E31" s="113" t="s">
        <v>115</v>
      </c>
      <c r="F31" s="113" t="s">
        <v>116</v>
      </c>
      <c r="G31" s="113" t="s">
        <v>291</v>
      </c>
      <c r="H31" s="113" t="s">
        <v>292</v>
      </c>
      <c r="I31" s="124">
        <v>2100000</v>
      </c>
      <c r="J31" s="124"/>
      <c r="K31" s="124"/>
      <c r="L31" s="124"/>
      <c r="M31" s="124"/>
      <c r="N31" s="124"/>
      <c r="O31" s="124"/>
      <c r="P31" s="124"/>
      <c r="Q31" s="124"/>
      <c r="R31" s="124">
        <v>2100000</v>
      </c>
      <c r="S31" s="124">
        <v>2100000</v>
      </c>
      <c r="T31" s="124"/>
      <c r="U31" s="124"/>
      <c r="V31" s="124"/>
      <c r="W31" s="124"/>
    </row>
    <row r="32" ht="21.75" customHeight="1" spans="1:23">
      <c r="A32" s="113" t="s">
        <v>266</v>
      </c>
      <c r="B32" s="113" t="s">
        <v>267</v>
      </c>
      <c r="C32" s="113" t="s">
        <v>268</v>
      </c>
      <c r="D32" s="113" t="s">
        <v>70</v>
      </c>
      <c r="E32" s="113" t="s">
        <v>115</v>
      </c>
      <c r="F32" s="113" t="s">
        <v>116</v>
      </c>
      <c r="G32" s="113" t="s">
        <v>293</v>
      </c>
      <c r="H32" s="113" t="s">
        <v>294</v>
      </c>
      <c r="I32" s="124">
        <v>600000</v>
      </c>
      <c r="J32" s="124"/>
      <c r="K32" s="124"/>
      <c r="L32" s="124"/>
      <c r="M32" s="124"/>
      <c r="N32" s="124"/>
      <c r="O32" s="124"/>
      <c r="P32" s="124"/>
      <c r="Q32" s="124"/>
      <c r="R32" s="124">
        <v>600000</v>
      </c>
      <c r="S32" s="124">
        <v>600000</v>
      </c>
      <c r="T32" s="124"/>
      <c r="U32" s="124"/>
      <c r="V32" s="124"/>
      <c r="W32" s="124"/>
    </row>
    <row r="33" ht="21.75" customHeight="1" spans="1:23">
      <c r="A33" s="113" t="s">
        <v>266</v>
      </c>
      <c r="B33" s="113" t="s">
        <v>267</v>
      </c>
      <c r="C33" s="113" t="s">
        <v>268</v>
      </c>
      <c r="D33" s="113" t="s">
        <v>70</v>
      </c>
      <c r="E33" s="113" t="s">
        <v>115</v>
      </c>
      <c r="F33" s="113" t="s">
        <v>116</v>
      </c>
      <c r="G33" s="113" t="s">
        <v>295</v>
      </c>
      <c r="H33" s="113" t="s">
        <v>296</v>
      </c>
      <c r="I33" s="124">
        <v>170000</v>
      </c>
      <c r="J33" s="124"/>
      <c r="K33" s="124"/>
      <c r="L33" s="124"/>
      <c r="M33" s="124"/>
      <c r="N33" s="124"/>
      <c r="O33" s="124"/>
      <c r="P33" s="124"/>
      <c r="Q33" s="124"/>
      <c r="R33" s="124">
        <v>170000</v>
      </c>
      <c r="S33" s="124">
        <v>170000</v>
      </c>
      <c r="T33" s="124"/>
      <c r="U33" s="124"/>
      <c r="V33" s="124"/>
      <c r="W33" s="124"/>
    </row>
    <row r="34" ht="21.75" customHeight="1" spans="1:23">
      <c r="A34" s="113" t="s">
        <v>266</v>
      </c>
      <c r="B34" s="113" t="s">
        <v>267</v>
      </c>
      <c r="C34" s="113" t="s">
        <v>268</v>
      </c>
      <c r="D34" s="113" t="s">
        <v>70</v>
      </c>
      <c r="E34" s="113" t="s">
        <v>115</v>
      </c>
      <c r="F34" s="113" t="s">
        <v>116</v>
      </c>
      <c r="G34" s="113" t="s">
        <v>297</v>
      </c>
      <c r="H34" s="113" t="s">
        <v>298</v>
      </c>
      <c r="I34" s="124">
        <v>250000</v>
      </c>
      <c r="J34" s="124"/>
      <c r="K34" s="124"/>
      <c r="L34" s="124"/>
      <c r="M34" s="124"/>
      <c r="N34" s="124"/>
      <c r="O34" s="124"/>
      <c r="P34" s="124"/>
      <c r="Q34" s="124"/>
      <c r="R34" s="124">
        <v>250000</v>
      </c>
      <c r="S34" s="124">
        <v>250000</v>
      </c>
      <c r="T34" s="124"/>
      <c r="U34" s="124"/>
      <c r="V34" s="124"/>
      <c r="W34" s="124"/>
    </row>
    <row r="35" ht="18.75" customHeight="1" spans="1:23">
      <c r="A35" s="78" t="s">
        <v>169</v>
      </c>
      <c r="B35" s="79"/>
      <c r="C35" s="79"/>
      <c r="D35" s="79"/>
      <c r="E35" s="79"/>
      <c r="F35" s="79"/>
      <c r="G35" s="79"/>
      <c r="H35" s="80"/>
      <c r="I35" s="124">
        <v>14050600</v>
      </c>
      <c r="J35" s="124"/>
      <c r="K35" s="124"/>
      <c r="L35" s="124"/>
      <c r="M35" s="124"/>
      <c r="N35" s="124"/>
      <c r="O35" s="124"/>
      <c r="P35" s="124"/>
      <c r="Q35" s="124"/>
      <c r="R35" s="124">
        <v>14050600</v>
      </c>
      <c r="S35" s="124">
        <v>14050600</v>
      </c>
      <c r="T35" s="124"/>
      <c r="U35" s="124"/>
      <c r="V35" s="124"/>
      <c r="W35" s="124"/>
    </row>
  </sheetData>
  <mergeCells count="28">
    <mergeCell ref="A2:W2"/>
    <mergeCell ref="A3:H3"/>
    <mergeCell ref="J4:M4"/>
    <mergeCell ref="N4:P4"/>
    <mergeCell ref="R4:W4"/>
    <mergeCell ref="A35:H35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12"/>
  <sheetViews>
    <sheetView showZeros="0" workbookViewId="0">
      <pane ySplit="1" topLeftCell="A2" activePane="bottomLeft" state="frozen"/>
      <selection/>
      <selection pane="bottomLeft" activeCell="C22" sqref="C22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ht="18" customHeight="1" spans="10:10">
      <c r="J1" s="48" t="s">
        <v>299</v>
      </c>
    </row>
    <row r="2" ht="39.75" customHeight="1" spans="1:10">
      <c r="A2" s="109" t="str">
        <f>"2025"&amp;"年部门项目支出绩效目标表"</f>
        <v>2025年部门项目支出绩效目标表</v>
      </c>
      <c r="B2" s="49"/>
      <c r="C2" s="49"/>
      <c r="D2" s="49"/>
      <c r="E2" s="49"/>
      <c r="F2" s="110"/>
      <c r="G2" s="49"/>
      <c r="H2" s="110"/>
      <c r="I2" s="110"/>
      <c r="J2" s="49"/>
    </row>
    <row r="3" ht="17.25" customHeight="1" spans="1:1">
      <c r="A3" s="50" t="str">
        <f>"单位名称："&amp;"昆明市东川区铜都街道中心卫生院"</f>
        <v>单位名称：昆明市东川区铜都街道中心卫生院</v>
      </c>
    </row>
    <row r="4" ht="44.25" customHeight="1" spans="1:10">
      <c r="A4" s="111" t="s">
        <v>181</v>
      </c>
      <c r="B4" s="111" t="s">
        <v>300</v>
      </c>
      <c r="C4" s="111" t="s">
        <v>301</v>
      </c>
      <c r="D4" s="111" t="s">
        <v>302</v>
      </c>
      <c r="E4" s="111" t="s">
        <v>303</v>
      </c>
      <c r="F4" s="112" t="s">
        <v>304</v>
      </c>
      <c r="G4" s="111" t="s">
        <v>305</v>
      </c>
      <c r="H4" s="112" t="s">
        <v>306</v>
      </c>
      <c r="I4" s="112" t="s">
        <v>307</v>
      </c>
      <c r="J4" s="111" t="s">
        <v>308</v>
      </c>
    </row>
    <row r="5" ht="18.75" customHeight="1" spans="1:10">
      <c r="A5" s="199">
        <v>1</v>
      </c>
      <c r="B5" s="199">
        <v>2</v>
      </c>
      <c r="C5" s="199">
        <v>3</v>
      </c>
      <c r="D5" s="199">
        <v>4</v>
      </c>
      <c r="E5" s="199">
        <v>5</v>
      </c>
      <c r="F5" s="81">
        <v>6</v>
      </c>
      <c r="G5" s="199">
        <v>7</v>
      </c>
      <c r="H5" s="81">
        <v>8</v>
      </c>
      <c r="I5" s="81">
        <v>9</v>
      </c>
      <c r="J5" s="199">
        <v>10</v>
      </c>
    </row>
    <row r="6" ht="42" customHeight="1" spans="1:10">
      <c r="A6" s="75" t="s">
        <v>70</v>
      </c>
      <c r="B6" s="113"/>
      <c r="C6" s="113"/>
      <c r="D6" s="113"/>
      <c r="E6" s="99"/>
      <c r="F6" s="114"/>
      <c r="G6" s="99"/>
      <c r="H6" s="114"/>
      <c r="I6" s="114"/>
      <c r="J6" s="99"/>
    </row>
    <row r="7" ht="42" customHeight="1" spans="1:10">
      <c r="A7" s="200" t="s">
        <v>268</v>
      </c>
      <c r="B7" s="66" t="s">
        <v>309</v>
      </c>
      <c r="C7" s="66" t="s">
        <v>310</v>
      </c>
      <c r="D7" s="66" t="s">
        <v>311</v>
      </c>
      <c r="E7" s="75" t="s">
        <v>312</v>
      </c>
      <c r="F7" s="66" t="s">
        <v>313</v>
      </c>
      <c r="G7" s="75" t="s">
        <v>314</v>
      </c>
      <c r="H7" s="66" t="s">
        <v>315</v>
      </c>
      <c r="I7" s="66" t="s">
        <v>316</v>
      </c>
      <c r="J7" s="75" t="s">
        <v>312</v>
      </c>
    </row>
    <row r="8" ht="42" customHeight="1" spans="1:10">
      <c r="A8" s="200" t="s">
        <v>268</v>
      </c>
      <c r="B8" s="66" t="s">
        <v>309</v>
      </c>
      <c r="C8" s="66" t="s">
        <v>310</v>
      </c>
      <c r="D8" s="66" t="s">
        <v>317</v>
      </c>
      <c r="E8" s="75" t="s">
        <v>318</v>
      </c>
      <c r="F8" s="66" t="s">
        <v>319</v>
      </c>
      <c r="G8" s="75" t="s">
        <v>320</v>
      </c>
      <c r="H8" s="66" t="s">
        <v>321</v>
      </c>
      <c r="I8" s="66" t="s">
        <v>322</v>
      </c>
      <c r="J8" s="75" t="s">
        <v>323</v>
      </c>
    </row>
    <row r="9" ht="42" customHeight="1" spans="1:10">
      <c r="A9" s="200" t="s">
        <v>268</v>
      </c>
      <c r="B9" s="66" t="s">
        <v>309</v>
      </c>
      <c r="C9" s="66" t="s">
        <v>310</v>
      </c>
      <c r="D9" s="66" t="s">
        <v>324</v>
      </c>
      <c r="E9" s="75" t="s">
        <v>325</v>
      </c>
      <c r="F9" s="66" t="s">
        <v>326</v>
      </c>
      <c r="G9" s="75" t="s">
        <v>327</v>
      </c>
      <c r="H9" s="66" t="s">
        <v>328</v>
      </c>
      <c r="I9" s="66" t="s">
        <v>322</v>
      </c>
      <c r="J9" s="75" t="s">
        <v>329</v>
      </c>
    </row>
    <row r="10" ht="42" customHeight="1" spans="1:10">
      <c r="A10" s="200" t="s">
        <v>268</v>
      </c>
      <c r="B10" s="66" t="s">
        <v>309</v>
      </c>
      <c r="C10" s="66" t="s">
        <v>330</v>
      </c>
      <c r="D10" s="66" t="s">
        <v>331</v>
      </c>
      <c r="E10" s="75" t="s">
        <v>332</v>
      </c>
      <c r="F10" s="66" t="s">
        <v>313</v>
      </c>
      <c r="G10" s="75" t="s">
        <v>333</v>
      </c>
      <c r="H10" s="66" t="s">
        <v>315</v>
      </c>
      <c r="I10" s="66" t="s">
        <v>316</v>
      </c>
      <c r="J10" s="75" t="s">
        <v>334</v>
      </c>
    </row>
    <row r="11" ht="42" customHeight="1" spans="1:10">
      <c r="A11" s="200" t="s">
        <v>268</v>
      </c>
      <c r="B11" s="66" t="s">
        <v>309</v>
      </c>
      <c r="C11" s="66" t="s">
        <v>330</v>
      </c>
      <c r="D11" s="66" t="s">
        <v>335</v>
      </c>
      <c r="E11" s="75" t="s">
        <v>336</v>
      </c>
      <c r="F11" s="66" t="s">
        <v>337</v>
      </c>
      <c r="G11" s="75" t="s">
        <v>338</v>
      </c>
      <c r="H11" s="66" t="s">
        <v>315</v>
      </c>
      <c r="I11" s="66" t="s">
        <v>316</v>
      </c>
      <c r="J11" s="75" t="s">
        <v>336</v>
      </c>
    </row>
    <row r="12" ht="42" customHeight="1" spans="1:10">
      <c r="A12" s="200" t="s">
        <v>268</v>
      </c>
      <c r="B12" s="66" t="s">
        <v>309</v>
      </c>
      <c r="C12" s="66" t="s">
        <v>339</v>
      </c>
      <c r="D12" s="66" t="s">
        <v>340</v>
      </c>
      <c r="E12" s="75" t="s">
        <v>340</v>
      </c>
      <c r="F12" s="66" t="s">
        <v>313</v>
      </c>
      <c r="G12" s="75" t="s">
        <v>341</v>
      </c>
      <c r="H12" s="66" t="s">
        <v>315</v>
      </c>
      <c r="I12" s="66" t="s">
        <v>322</v>
      </c>
      <c r="J12" s="75" t="s">
        <v>342</v>
      </c>
    </row>
  </sheetData>
  <mergeCells count="4">
    <mergeCell ref="A2:J2"/>
    <mergeCell ref="A3:H3"/>
    <mergeCell ref="A7:A12"/>
    <mergeCell ref="B7:B12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0"/>
  <sheetViews>
    <sheetView showZeros="0" workbookViewId="0">
      <pane ySplit="1" topLeftCell="A2" activePane="bottomLeft" state="frozen"/>
      <selection/>
      <selection pane="bottomLeft" activeCell="F1" sqref="F1"/>
    </sheetView>
  </sheetViews>
  <sheetFormatPr defaultColWidth="9.14166666666667" defaultRowHeight="14.25" customHeight="1" outlineLevelCol="5"/>
  <cols>
    <col min="1" max="1" width="32.1416666666667" customWidth="1"/>
    <col min="2" max="2" width="20.7166666666667" customWidth="1"/>
    <col min="3" max="3" width="32.1416666666667" customWidth="1"/>
    <col min="4" max="4" width="27.7166666666667" customWidth="1"/>
    <col min="5" max="6" width="36.7" customWidth="1"/>
  </cols>
  <sheetData>
    <row r="1" ht="12" customHeight="1" spans="1:6">
      <c r="A1" s="184">
        <v>1</v>
      </c>
      <c r="B1" s="185">
        <v>0</v>
      </c>
      <c r="C1" s="184">
        <v>1</v>
      </c>
      <c r="D1" s="186"/>
      <c r="E1" s="186"/>
      <c r="F1" s="183" t="s">
        <v>343</v>
      </c>
    </row>
    <row r="2" ht="42" customHeight="1" spans="1:6">
      <c r="A2" s="187" t="str">
        <f>"2025"&amp;"年部门政府性基金预算支出预算表"</f>
        <v>2025年部门政府性基金预算支出预算表</v>
      </c>
      <c r="B2" s="187" t="s">
        <v>344</v>
      </c>
      <c r="C2" s="188"/>
      <c r="D2" s="189"/>
      <c r="E2" s="189"/>
      <c r="F2" s="189"/>
    </row>
    <row r="3" ht="13.5" customHeight="1" spans="1:6">
      <c r="A3" s="50" t="str">
        <f>"单位名称："&amp;"昆明市东川区铜都街道中心卫生院"</f>
        <v>单位名称：昆明市东川区铜都街道中心卫生院</v>
      </c>
      <c r="B3" s="50" t="s">
        <v>345</v>
      </c>
      <c r="C3" s="184"/>
      <c r="D3" s="186"/>
      <c r="E3" s="186"/>
      <c r="F3" s="183" t="s">
        <v>1</v>
      </c>
    </row>
    <row r="4" ht="19.5" customHeight="1" spans="1:6">
      <c r="A4" s="190" t="s">
        <v>179</v>
      </c>
      <c r="B4" s="191" t="s">
        <v>72</v>
      </c>
      <c r="C4" s="190" t="s">
        <v>73</v>
      </c>
      <c r="D4" s="56" t="s">
        <v>346</v>
      </c>
      <c r="E4" s="57"/>
      <c r="F4" s="58"/>
    </row>
    <row r="5" ht="18.75" customHeight="1" spans="1:6">
      <c r="A5" s="192"/>
      <c r="B5" s="193"/>
      <c r="C5" s="192"/>
      <c r="D5" s="61" t="s">
        <v>55</v>
      </c>
      <c r="E5" s="56" t="s">
        <v>75</v>
      </c>
      <c r="F5" s="61" t="s">
        <v>76</v>
      </c>
    </row>
    <row r="6" ht="18.75" customHeight="1" spans="1:6">
      <c r="A6" s="112">
        <v>1</v>
      </c>
      <c r="B6" s="194" t="s">
        <v>83</v>
      </c>
      <c r="C6" s="112">
        <v>3</v>
      </c>
      <c r="D6" s="195">
        <v>4</v>
      </c>
      <c r="E6" s="195">
        <v>5</v>
      </c>
      <c r="F6" s="195">
        <v>6</v>
      </c>
    </row>
    <row r="7" ht="21" customHeight="1" spans="1:6">
      <c r="A7" s="66"/>
      <c r="B7" s="66"/>
      <c r="C7" s="66"/>
      <c r="D7" s="124"/>
      <c r="E7" s="124"/>
      <c r="F7" s="124"/>
    </row>
    <row r="8" ht="21" customHeight="1" spans="1:6">
      <c r="A8" s="66"/>
      <c r="B8" s="66"/>
      <c r="C8" s="66"/>
      <c r="D8" s="124"/>
      <c r="E8" s="124"/>
      <c r="F8" s="124"/>
    </row>
    <row r="9" ht="18.75" customHeight="1" spans="1:6">
      <c r="A9" s="196" t="s">
        <v>169</v>
      </c>
      <c r="B9" s="196" t="s">
        <v>169</v>
      </c>
      <c r="C9" s="197" t="s">
        <v>169</v>
      </c>
      <c r="D9" s="124"/>
      <c r="E9" s="124"/>
      <c r="F9" s="124"/>
    </row>
    <row r="10" ht="21" customHeight="1" spans="1:6">
      <c r="A10" s="198" t="s">
        <v>347</v>
      </c>
      <c r="B10" s="198"/>
      <c r="C10" s="198"/>
      <c r="D10" s="198"/>
      <c r="E10" s="198"/>
      <c r="F10" s="198"/>
    </row>
  </sheetData>
  <mergeCells count="8">
    <mergeCell ref="A2:F2"/>
    <mergeCell ref="A3:C3"/>
    <mergeCell ref="D4:F4"/>
    <mergeCell ref="A9:C9"/>
    <mergeCell ref="A10:F10"/>
    <mergeCell ref="A4:A5"/>
    <mergeCell ref="B4:B5"/>
    <mergeCell ref="C4:C5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41"/>
  <sheetViews>
    <sheetView showZeros="0" workbookViewId="0">
      <pane ySplit="1" topLeftCell="A23" activePane="bottomLeft" state="frozen"/>
      <selection/>
      <selection pane="bottomLeft" activeCell="H40" sqref="H40:S40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166666666667" customWidth="1"/>
    <col min="5" max="5" width="35.2833333333333" customWidth="1"/>
    <col min="6" max="6" width="7.71666666666667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ht="15.75" customHeight="1" spans="2:19">
      <c r="B1" s="129"/>
      <c r="C1" s="129"/>
      <c r="R1" s="48"/>
      <c r="S1" s="48" t="s">
        <v>348</v>
      </c>
    </row>
    <row r="2" ht="41.25" customHeight="1" spans="1:19">
      <c r="A2" s="117" t="str">
        <f>"2025"&amp;"年部门政府采购预算表"</f>
        <v>2025年部门政府采购预算表</v>
      </c>
      <c r="B2" s="110"/>
      <c r="C2" s="110"/>
      <c r="D2" s="49"/>
      <c r="E2" s="49"/>
      <c r="F2" s="49"/>
      <c r="G2" s="49"/>
      <c r="H2" s="49"/>
      <c r="I2" s="49"/>
      <c r="J2" s="49"/>
      <c r="K2" s="49"/>
      <c r="L2" s="49"/>
      <c r="M2" s="110"/>
      <c r="N2" s="49"/>
      <c r="O2" s="49"/>
      <c r="P2" s="110"/>
      <c r="Q2" s="49"/>
      <c r="R2" s="110"/>
      <c r="S2" s="110"/>
    </row>
    <row r="3" ht="18.75" customHeight="1" spans="1:19">
      <c r="A3" s="160" t="str">
        <f>"单位名称："&amp;"昆明市东川区铜都街道中心卫生院"</f>
        <v>单位名称：昆明市东川区铜都街道中心卫生院</v>
      </c>
      <c r="B3" s="131"/>
      <c r="C3" s="131"/>
      <c r="D3" s="52"/>
      <c r="E3" s="52"/>
      <c r="F3" s="52"/>
      <c r="G3" s="52"/>
      <c r="H3" s="52"/>
      <c r="I3" s="52"/>
      <c r="J3" s="52"/>
      <c r="K3" s="52"/>
      <c r="L3" s="52"/>
      <c r="R3" s="53"/>
      <c r="S3" s="183" t="s">
        <v>1</v>
      </c>
    </row>
    <row r="4" ht="15.75" customHeight="1" spans="1:19">
      <c r="A4" s="55" t="s">
        <v>178</v>
      </c>
      <c r="B4" s="161" t="s">
        <v>179</v>
      </c>
      <c r="C4" s="161" t="s">
        <v>349</v>
      </c>
      <c r="D4" s="133" t="s">
        <v>350</v>
      </c>
      <c r="E4" s="133" t="s">
        <v>351</v>
      </c>
      <c r="F4" s="133" t="s">
        <v>352</v>
      </c>
      <c r="G4" s="133" t="s">
        <v>353</v>
      </c>
      <c r="H4" s="133" t="s">
        <v>354</v>
      </c>
      <c r="I4" s="150" t="s">
        <v>186</v>
      </c>
      <c r="J4" s="150"/>
      <c r="K4" s="150"/>
      <c r="L4" s="150"/>
      <c r="M4" s="151"/>
      <c r="N4" s="150"/>
      <c r="O4" s="150"/>
      <c r="P4" s="181"/>
      <c r="Q4" s="150"/>
      <c r="R4" s="151"/>
      <c r="S4" s="126"/>
    </row>
    <row r="5" ht="17.25" customHeight="1" spans="1:19">
      <c r="A5" s="60"/>
      <c r="B5" s="162"/>
      <c r="C5" s="162"/>
      <c r="D5" s="135"/>
      <c r="E5" s="135"/>
      <c r="F5" s="135"/>
      <c r="G5" s="135"/>
      <c r="H5" s="135"/>
      <c r="I5" s="135" t="s">
        <v>55</v>
      </c>
      <c r="J5" s="135" t="s">
        <v>58</v>
      </c>
      <c r="K5" s="135" t="s">
        <v>355</v>
      </c>
      <c r="L5" s="135" t="s">
        <v>356</v>
      </c>
      <c r="M5" s="134" t="s">
        <v>357</v>
      </c>
      <c r="N5" s="152" t="s">
        <v>358</v>
      </c>
      <c r="O5" s="152"/>
      <c r="P5" s="182"/>
      <c r="Q5" s="152"/>
      <c r="R5" s="159"/>
      <c r="S5" s="138"/>
    </row>
    <row r="6" ht="54" customHeight="1" spans="1:19">
      <c r="A6" s="63"/>
      <c r="B6" s="138"/>
      <c r="C6" s="138"/>
      <c r="D6" s="137"/>
      <c r="E6" s="137"/>
      <c r="F6" s="137"/>
      <c r="G6" s="137"/>
      <c r="H6" s="137"/>
      <c r="I6" s="137"/>
      <c r="J6" s="137" t="s">
        <v>57</v>
      </c>
      <c r="K6" s="137"/>
      <c r="L6" s="137"/>
      <c r="M6" s="136"/>
      <c r="N6" s="137" t="s">
        <v>57</v>
      </c>
      <c r="O6" s="137" t="s">
        <v>64</v>
      </c>
      <c r="P6" s="138" t="s">
        <v>65</v>
      </c>
      <c r="Q6" s="137" t="s">
        <v>66</v>
      </c>
      <c r="R6" s="136" t="s">
        <v>67</v>
      </c>
      <c r="S6" s="138" t="s">
        <v>68</v>
      </c>
    </row>
    <row r="7" ht="18" customHeight="1" spans="1:19">
      <c r="A7" s="163">
        <v>1</v>
      </c>
      <c r="B7" s="163" t="s">
        <v>83</v>
      </c>
      <c r="C7" s="164">
        <v>3</v>
      </c>
      <c r="D7" s="164">
        <v>4</v>
      </c>
      <c r="E7" s="163">
        <v>5</v>
      </c>
      <c r="F7" s="163">
        <v>6</v>
      </c>
      <c r="G7" s="163">
        <v>7</v>
      </c>
      <c r="H7" s="163">
        <v>8</v>
      </c>
      <c r="I7" s="163">
        <v>9</v>
      </c>
      <c r="J7" s="163">
        <v>10</v>
      </c>
      <c r="K7" s="163">
        <v>11</v>
      </c>
      <c r="L7" s="163">
        <v>12</v>
      </c>
      <c r="M7" s="163">
        <v>13</v>
      </c>
      <c r="N7" s="163">
        <v>14</v>
      </c>
      <c r="O7" s="163">
        <v>15</v>
      </c>
      <c r="P7" s="163">
        <v>16</v>
      </c>
      <c r="Q7" s="163">
        <v>17</v>
      </c>
      <c r="R7" s="163">
        <v>18</v>
      </c>
      <c r="S7" s="163">
        <v>19</v>
      </c>
    </row>
    <row r="8" ht="21" customHeight="1" spans="1:19">
      <c r="A8" s="165" t="s">
        <v>197</v>
      </c>
      <c r="B8" s="166" t="s">
        <v>70</v>
      </c>
      <c r="C8" s="166" t="s">
        <v>268</v>
      </c>
      <c r="D8" s="167" t="s">
        <v>359</v>
      </c>
      <c r="E8" s="167" t="s">
        <v>360</v>
      </c>
      <c r="F8" s="167" t="s">
        <v>361</v>
      </c>
      <c r="G8" s="168">
        <v>4</v>
      </c>
      <c r="H8" s="124">
        <v>40000</v>
      </c>
      <c r="I8" s="124">
        <v>40000</v>
      </c>
      <c r="J8" s="124"/>
      <c r="K8" s="124"/>
      <c r="L8" s="124"/>
      <c r="M8" s="124"/>
      <c r="N8" s="124">
        <v>40000</v>
      </c>
      <c r="O8" s="124">
        <v>40000</v>
      </c>
      <c r="P8" s="124"/>
      <c r="Q8" s="124"/>
      <c r="R8" s="124"/>
      <c r="S8" s="124"/>
    </row>
    <row r="9" ht="21" customHeight="1" spans="1:19">
      <c r="A9" s="165" t="s">
        <v>197</v>
      </c>
      <c r="B9" s="166" t="s">
        <v>70</v>
      </c>
      <c r="C9" s="166" t="s">
        <v>268</v>
      </c>
      <c r="D9" s="167" t="s">
        <v>362</v>
      </c>
      <c r="E9" s="167" t="s">
        <v>363</v>
      </c>
      <c r="F9" s="167" t="s">
        <v>364</v>
      </c>
      <c r="G9" s="168">
        <v>4</v>
      </c>
      <c r="H9" s="124">
        <v>4000</v>
      </c>
      <c r="I9" s="124">
        <v>4000</v>
      </c>
      <c r="J9" s="124"/>
      <c r="K9" s="124"/>
      <c r="L9" s="124"/>
      <c r="M9" s="124"/>
      <c r="N9" s="124">
        <v>4000</v>
      </c>
      <c r="O9" s="124">
        <v>4000</v>
      </c>
      <c r="P9" s="124"/>
      <c r="Q9" s="124"/>
      <c r="R9" s="124"/>
      <c r="S9" s="124"/>
    </row>
    <row r="10" ht="21" customHeight="1" spans="1:19">
      <c r="A10" s="165" t="s">
        <v>197</v>
      </c>
      <c r="B10" s="166" t="s">
        <v>70</v>
      </c>
      <c r="C10" s="166" t="s">
        <v>268</v>
      </c>
      <c r="D10" s="167" t="s">
        <v>365</v>
      </c>
      <c r="E10" s="167" t="s">
        <v>366</v>
      </c>
      <c r="F10" s="167" t="s">
        <v>367</v>
      </c>
      <c r="G10" s="168">
        <v>4</v>
      </c>
      <c r="H10" s="124">
        <v>6000</v>
      </c>
      <c r="I10" s="124">
        <v>6000</v>
      </c>
      <c r="J10" s="124"/>
      <c r="K10" s="124"/>
      <c r="L10" s="124"/>
      <c r="M10" s="124"/>
      <c r="N10" s="124">
        <v>6000</v>
      </c>
      <c r="O10" s="124">
        <v>6000</v>
      </c>
      <c r="P10" s="124"/>
      <c r="Q10" s="124"/>
      <c r="R10" s="124"/>
      <c r="S10" s="124"/>
    </row>
    <row r="11" ht="21" customHeight="1" spans="1:19">
      <c r="A11" s="165" t="s">
        <v>197</v>
      </c>
      <c r="B11" s="166" t="s">
        <v>70</v>
      </c>
      <c r="C11" s="166" t="s">
        <v>268</v>
      </c>
      <c r="D11" s="167" t="s">
        <v>368</v>
      </c>
      <c r="E11" s="167" t="s">
        <v>369</v>
      </c>
      <c r="F11" s="167" t="s">
        <v>361</v>
      </c>
      <c r="G11" s="168">
        <v>4</v>
      </c>
      <c r="H11" s="124">
        <v>20000</v>
      </c>
      <c r="I11" s="124">
        <v>20000</v>
      </c>
      <c r="J11" s="124"/>
      <c r="K11" s="124"/>
      <c r="L11" s="124"/>
      <c r="M11" s="124"/>
      <c r="N11" s="124">
        <v>20000</v>
      </c>
      <c r="O11" s="124">
        <v>20000</v>
      </c>
      <c r="P11" s="124"/>
      <c r="Q11" s="124"/>
      <c r="R11" s="124"/>
      <c r="S11" s="124"/>
    </row>
    <row r="12" ht="21" customHeight="1" spans="1:19">
      <c r="A12" s="165" t="s">
        <v>197</v>
      </c>
      <c r="B12" s="166" t="s">
        <v>70</v>
      </c>
      <c r="C12" s="166" t="s">
        <v>268</v>
      </c>
      <c r="D12" s="167" t="s">
        <v>370</v>
      </c>
      <c r="E12" s="167" t="s">
        <v>371</v>
      </c>
      <c r="F12" s="167" t="s">
        <v>361</v>
      </c>
      <c r="G12" s="168">
        <v>4</v>
      </c>
      <c r="H12" s="124">
        <v>20000</v>
      </c>
      <c r="I12" s="124">
        <v>20000</v>
      </c>
      <c r="J12" s="124"/>
      <c r="K12" s="124"/>
      <c r="L12" s="124"/>
      <c r="M12" s="124"/>
      <c r="N12" s="124">
        <v>20000</v>
      </c>
      <c r="O12" s="124">
        <v>20000</v>
      </c>
      <c r="P12" s="124"/>
      <c r="Q12" s="124"/>
      <c r="R12" s="124"/>
      <c r="S12" s="124"/>
    </row>
    <row r="13" ht="21" customHeight="1" spans="1:19">
      <c r="A13" s="165" t="s">
        <v>197</v>
      </c>
      <c r="B13" s="166" t="s">
        <v>70</v>
      </c>
      <c r="C13" s="166" t="s">
        <v>268</v>
      </c>
      <c r="D13" s="167" t="s">
        <v>372</v>
      </c>
      <c r="E13" s="167" t="s">
        <v>371</v>
      </c>
      <c r="F13" s="167" t="s">
        <v>328</v>
      </c>
      <c r="G13" s="168">
        <v>1</v>
      </c>
      <c r="H13" s="124">
        <v>30000</v>
      </c>
      <c r="I13" s="124">
        <v>30000</v>
      </c>
      <c r="J13" s="124"/>
      <c r="K13" s="124"/>
      <c r="L13" s="124"/>
      <c r="M13" s="124"/>
      <c r="N13" s="124">
        <v>30000</v>
      </c>
      <c r="O13" s="124">
        <v>30000</v>
      </c>
      <c r="P13" s="124"/>
      <c r="Q13" s="124"/>
      <c r="R13" s="124"/>
      <c r="S13" s="124"/>
    </row>
    <row r="14" ht="21" customHeight="1" spans="1:19">
      <c r="A14" s="165" t="s">
        <v>197</v>
      </c>
      <c r="B14" s="166" t="s">
        <v>70</v>
      </c>
      <c r="C14" s="166" t="s">
        <v>268</v>
      </c>
      <c r="D14" s="167" t="s">
        <v>373</v>
      </c>
      <c r="E14" s="167" t="s">
        <v>374</v>
      </c>
      <c r="F14" s="167" t="s">
        <v>328</v>
      </c>
      <c r="G14" s="168">
        <v>1</v>
      </c>
      <c r="H14" s="124">
        <v>600000</v>
      </c>
      <c r="I14" s="124">
        <v>600000</v>
      </c>
      <c r="J14" s="124"/>
      <c r="K14" s="124"/>
      <c r="L14" s="124"/>
      <c r="M14" s="124"/>
      <c r="N14" s="124">
        <v>600000</v>
      </c>
      <c r="O14" s="124">
        <v>600000</v>
      </c>
      <c r="P14" s="124"/>
      <c r="Q14" s="124"/>
      <c r="R14" s="124"/>
      <c r="S14" s="124"/>
    </row>
    <row r="15" ht="21" customHeight="1" spans="1:19">
      <c r="A15" s="165" t="s">
        <v>197</v>
      </c>
      <c r="B15" s="166" t="s">
        <v>70</v>
      </c>
      <c r="C15" s="166" t="s">
        <v>268</v>
      </c>
      <c r="D15" s="167" t="s">
        <v>375</v>
      </c>
      <c r="E15" s="167" t="s">
        <v>376</v>
      </c>
      <c r="F15" s="167" t="s">
        <v>377</v>
      </c>
      <c r="G15" s="168">
        <v>30</v>
      </c>
      <c r="H15" s="124">
        <v>6000</v>
      </c>
      <c r="I15" s="124">
        <v>6000</v>
      </c>
      <c r="J15" s="124"/>
      <c r="K15" s="124"/>
      <c r="L15" s="124"/>
      <c r="M15" s="124"/>
      <c r="N15" s="124">
        <v>6000</v>
      </c>
      <c r="O15" s="124">
        <v>6000</v>
      </c>
      <c r="P15" s="124"/>
      <c r="Q15" s="124"/>
      <c r="R15" s="124"/>
      <c r="S15" s="124"/>
    </row>
    <row r="16" ht="21" customHeight="1" spans="1:19">
      <c r="A16" s="165" t="s">
        <v>197</v>
      </c>
      <c r="B16" s="166" t="s">
        <v>70</v>
      </c>
      <c r="C16" s="166" t="s">
        <v>268</v>
      </c>
      <c r="D16" s="167" t="s">
        <v>378</v>
      </c>
      <c r="E16" s="167" t="s">
        <v>376</v>
      </c>
      <c r="F16" s="167" t="s">
        <v>377</v>
      </c>
      <c r="G16" s="168">
        <v>100</v>
      </c>
      <c r="H16" s="124">
        <v>20000</v>
      </c>
      <c r="I16" s="124">
        <v>20000</v>
      </c>
      <c r="J16" s="124"/>
      <c r="K16" s="124"/>
      <c r="L16" s="124"/>
      <c r="M16" s="124"/>
      <c r="N16" s="124">
        <v>20000</v>
      </c>
      <c r="O16" s="124">
        <v>20000</v>
      </c>
      <c r="P16" s="124"/>
      <c r="Q16" s="124"/>
      <c r="R16" s="124"/>
      <c r="S16" s="124"/>
    </row>
    <row r="17" ht="21" customHeight="1" spans="1:19">
      <c r="A17" s="165" t="s">
        <v>197</v>
      </c>
      <c r="B17" s="166" t="s">
        <v>70</v>
      </c>
      <c r="C17" s="166" t="s">
        <v>268</v>
      </c>
      <c r="D17" s="167" t="s">
        <v>379</v>
      </c>
      <c r="E17" s="167" t="s">
        <v>376</v>
      </c>
      <c r="F17" s="167" t="s">
        <v>377</v>
      </c>
      <c r="G17" s="168">
        <v>30</v>
      </c>
      <c r="H17" s="124">
        <v>6000</v>
      </c>
      <c r="I17" s="124">
        <v>6000</v>
      </c>
      <c r="J17" s="124"/>
      <c r="K17" s="124"/>
      <c r="L17" s="124"/>
      <c r="M17" s="124"/>
      <c r="N17" s="124">
        <v>6000</v>
      </c>
      <c r="O17" s="124">
        <v>6000</v>
      </c>
      <c r="P17" s="124"/>
      <c r="Q17" s="124"/>
      <c r="R17" s="124"/>
      <c r="S17" s="124"/>
    </row>
    <row r="18" ht="21" customHeight="1" spans="1:19">
      <c r="A18" s="165" t="s">
        <v>197</v>
      </c>
      <c r="B18" s="166" t="s">
        <v>70</v>
      </c>
      <c r="C18" s="166" t="s">
        <v>268</v>
      </c>
      <c r="D18" s="167" t="s">
        <v>380</v>
      </c>
      <c r="E18" s="167" t="s">
        <v>376</v>
      </c>
      <c r="F18" s="167" t="s">
        <v>377</v>
      </c>
      <c r="G18" s="168">
        <v>6</v>
      </c>
      <c r="H18" s="124">
        <v>1800</v>
      </c>
      <c r="I18" s="124">
        <v>1800</v>
      </c>
      <c r="J18" s="124"/>
      <c r="K18" s="124"/>
      <c r="L18" s="124"/>
      <c r="M18" s="124"/>
      <c r="N18" s="124">
        <v>1800</v>
      </c>
      <c r="O18" s="124">
        <v>1800</v>
      </c>
      <c r="P18" s="124"/>
      <c r="Q18" s="124"/>
      <c r="R18" s="124"/>
      <c r="S18" s="124"/>
    </row>
    <row r="19" ht="21" customHeight="1" spans="1:19">
      <c r="A19" s="165" t="s">
        <v>197</v>
      </c>
      <c r="B19" s="166" t="s">
        <v>70</v>
      </c>
      <c r="C19" s="166" t="s">
        <v>268</v>
      </c>
      <c r="D19" s="167" t="s">
        <v>381</v>
      </c>
      <c r="E19" s="167" t="s">
        <v>382</v>
      </c>
      <c r="F19" s="167" t="s">
        <v>361</v>
      </c>
      <c r="G19" s="168">
        <v>2</v>
      </c>
      <c r="H19" s="124">
        <v>20000</v>
      </c>
      <c r="I19" s="124">
        <v>20000</v>
      </c>
      <c r="J19" s="124"/>
      <c r="K19" s="124"/>
      <c r="L19" s="124"/>
      <c r="M19" s="124"/>
      <c r="N19" s="124">
        <v>20000</v>
      </c>
      <c r="O19" s="124">
        <v>20000</v>
      </c>
      <c r="P19" s="124"/>
      <c r="Q19" s="124"/>
      <c r="R19" s="124"/>
      <c r="S19" s="124"/>
    </row>
    <row r="20" ht="21" customHeight="1" spans="1:19">
      <c r="A20" s="165" t="s">
        <v>197</v>
      </c>
      <c r="B20" s="166" t="s">
        <v>70</v>
      </c>
      <c r="C20" s="166" t="s">
        <v>268</v>
      </c>
      <c r="D20" s="167" t="s">
        <v>383</v>
      </c>
      <c r="E20" s="167" t="s">
        <v>384</v>
      </c>
      <c r="F20" s="167" t="s">
        <v>361</v>
      </c>
      <c r="G20" s="168">
        <v>2</v>
      </c>
      <c r="H20" s="124">
        <v>4000</v>
      </c>
      <c r="I20" s="124">
        <v>4000</v>
      </c>
      <c r="J20" s="124"/>
      <c r="K20" s="124"/>
      <c r="L20" s="124"/>
      <c r="M20" s="124"/>
      <c r="N20" s="124">
        <v>4000</v>
      </c>
      <c r="O20" s="124">
        <v>4000</v>
      </c>
      <c r="P20" s="124"/>
      <c r="Q20" s="124"/>
      <c r="R20" s="124"/>
      <c r="S20" s="124"/>
    </row>
    <row r="21" ht="21" customHeight="1" spans="1:19">
      <c r="A21" s="165" t="s">
        <v>197</v>
      </c>
      <c r="B21" s="166" t="s">
        <v>70</v>
      </c>
      <c r="C21" s="166" t="s">
        <v>268</v>
      </c>
      <c r="D21" s="167" t="s">
        <v>385</v>
      </c>
      <c r="E21" s="167" t="s">
        <v>386</v>
      </c>
      <c r="F21" s="167" t="s">
        <v>328</v>
      </c>
      <c r="G21" s="168">
        <v>1</v>
      </c>
      <c r="H21" s="124"/>
      <c r="I21" s="124">
        <v>60000</v>
      </c>
      <c r="J21" s="124"/>
      <c r="K21" s="124"/>
      <c r="L21" s="124"/>
      <c r="M21" s="124"/>
      <c r="N21" s="124">
        <v>60000</v>
      </c>
      <c r="O21" s="124">
        <v>60000</v>
      </c>
      <c r="P21" s="124"/>
      <c r="Q21" s="124"/>
      <c r="R21" s="124"/>
      <c r="S21" s="124"/>
    </row>
    <row r="22" ht="21" customHeight="1" spans="1:19">
      <c r="A22" s="165" t="s">
        <v>197</v>
      </c>
      <c r="B22" s="166" t="s">
        <v>70</v>
      </c>
      <c r="C22" s="166" t="s">
        <v>268</v>
      </c>
      <c r="D22" s="167" t="s">
        <v>387</v>
      </c>
      <c r="E22" s="167" t="s">
        <v>388</v>
      </c>
      <c r="F22" s="167" t="s">
        <v>328</v>
      </c>
      <c r="G22" s="168">
        <v>1</v>
      </c>
      <c r="H22" s="124">
        <v>100000</v>
      </c>
      <c r="I22" s="124">
        <v>100000</v>
      </c>
      <c r="J22" s="124"/>
      <c r="K22" s="124"/>
      <c r="L22" s="124"/>
      <c r="M22" s="124"/>
      <c r="N22" s="124">
        <v>100000</v>
      </c>
      <c r="O22" s="124">
        <v>100000</v>
      </c>
      <c r="P22" s="124"/>
      <c r="Q22" s="124"/>
      <c r="R22" s="124"/>
      <c r="S22" s="124"/>
    </row>
    <row r="23" ht="21" customHeight="1" spans="1:19">
      <c r="A23" s="165" t="s">
        <v>197</v>
      </c>
      <c r="B23" s="166" t="s">
        <v>70</v>
      </c>
      <c r="C23" s="166" t="s">
        <v>268</v>
      </c>
      <c r="D23" s="167" t="s">
        <v>389</v>
      </c>
      <c r="E23" s="167" t="s">
        <v>388</v>
      </c>
      <c r="F23" s="167" t="s">
        <v>328</v>
      </c>
      <c r="G23" s="168">
        <v>1</v>
      </c>
      <c r="H23" s="124">
        <v>20000</v>
      </c>
      <c r="I23" s="124">
        <v>20000</v>
      </c>
      <c r="J23" s="124"/>
      <c r="K23" s="124"/>
      <c r="L23" s="124"/>
      <c r="M23" s="124"/>
      <c r="N23" s="124">
        <v>20000</v>
      </c>
      <c r="O23" s="124">
        <v>20000</v>
      </c>
      <c r="P23" s="124"/>
      <c r="Q23" s="124"/>
      <c r="R23" s="124"/>
      <c r="S23" s="124"/>
    </row>
    <row r="24" ht="21" customHeight="1" spans="1:19">
      <c r="A24" s="165" t="s">
        <v>197</v>
      </c>
      <c r="B24" s="166" t="s">
        <v>70</v>
      </c>
      <c r="C24" s="166" t="s">
        <v>268</v>
      </c>
      <c r="D24" s="167" t="s">
        <v>390</v>
      </c>
      <c r="E24" s="167" t="s">
        <v>388</v>
      </c>
      <c r="F24" s="167" t="s">
        <v>328</v>
      </c>
      <c r="G24" s="168">
        <v>1</v>
      </c>
      <c r="H24" s="124">
        <v>300000</v>
      </c>
      <c r="I24" s="124">
        <v>300000</v>
      </c>
      <c r="J24" s="124"/>
      <c r="K24" s="124"/>
      <c r="L24" s="124"/>
      <c r="M24" s="124"/>
      <c r="N24" s="124">
        <v>300000</v>
      </c>
      <c r="O24" s="124">
        <v>300000</v>
      </c>
      <c r="P24" s="124"/>
      <c r="Q24" s="124"/>
      <c r="R24" s="124"/>
      <c r="S24" s="124"/>
    </row>
    <row r="25" ht="21" customHeight="1" spans="1:19">
      <c r="A25" s="165" t="s">
        <v>197</v>
      </c>
      <c r="B25" s="166" t="s">
        <v>70</v>
      </c>
      <c r="C25" s="166" t="s">
        <v>268</v>
      </c>
      <c r="D25" s="167" t="s">
        <v>391</v>
      </c>
      <c r="E25" s="167" t="s">
        <v>388</v>
      </c>
      <c r="F25" s="167" t="s">
        <v>328</v>
      </c>
      <c r="G25" s="168">
        <v>1</v>
      </c>
      <c r="H25" s="124">
        <v>50000</v>
      </c>
      <c r="I25" s="124">
        <v>50000</v>
      </c>
      <c r="J25" s="124"/>
      <c r="K25" s="124"/>
      <c r="L25" s="124"/>
      <c r="M25" s="124"/>
      <c r="N25" s="124">
        <v>50000</v>
      </c>
      <c r="O25" s="124">
        <v>50000</v>
      </c>
      <c r="P25" s="124"/>
      <c r="Q25" s="124"/>
      <c r="R25" s="124"/>
      <c r="S25" s="124"/>
    </row>
    <row r="26" ht="21" customHeight="1" spans="1:19">
      <c r="A26" s="165" t="s">
        <v>197</v>
      </c>
      <c r="B26" s="166" t="s">
        <v>70</v>
      </c>
      <c r="C26" s="166" t="s">
        <v>268</v>
      </c>
      <c r="D26" s="167" t="s">
        <v>392</v>
      </c>
      <c r="E26" s="167" t="s">
        <v>388</v>
      </c>
      <c r="F26" s="167" t="s">
        <v>328</v>
      </c>
      <c r="G26" s="168">
        <v>1</v>
      </c>
      <c r="H26" s="124">
        <v>200000</v>
      </c>
      <c r="I26" s="124">
        <v>200000</v>
      </c>
      <c r="J26" s="124"/>
      <c r="K26" s="124"/>
      <c r="L26" s="124"/>
      <c r="M26" s="124"/>
      <c r="N26" s="124">
        <v>200000</v>
      </c>
      <c r="O26" s="124">
        <v>200000</v>
      </c>
      <c r="P26" s="124"/>
      <c r="Q26" s="124"/>
      <c r="R26" s="124"/>
      <c r="S26" s="124"/>
    </row>
    <row r="27" ht="21" customHeight="1" spans="1:19">
      <c r="A27" s="165" t="s">
        <v>197</v>
      </c>
      <c r="B27" s="166" t="s">
        <v>70</v>
      </c>
      <c r="C27" s="166" t="s">
        <v>268</v>
      </c>
      <c r="D27" s="167" t="s">
        <v>393</v>
      </c>
      <c r="E27" s="167" t="s">
        <v>388</v>
      </c>
      <c r="F27" s="167" t="s">
        <v>328</v>
      </c>
      <c r="G27" s="168">
        <v>1</v>
      </c>
      <c r="H27" s="124">
        <v>30000</v>
      </c>
      <c r="I27" s="124">
        <v>30000</v>
      </c>
      <c r="J27" s="124"/>
      <c r="K27" s="124"/>
      <c r="L27" s="124"/>
      <c r="M27" s="124"/>
      <c r="N27" s="124">
        <v>30000</v>
      </c>
      <c r="O27" s="124">
        <v>30000</v>
      </c>
      <c r="P27" s="124"/>
      <c r="Q27" s="124"/>
      <c r="R27" s="124"/>
      <c r="S27" s="124"/>
    </row>
    <row r="28" ht="21" customHeight="1" spans="1:19">
      <c r="A28" s="165" t="s">
        <v>197</v>
      </c>
      <c r="B28" s="166" t="s">
        <v>70</v>
      </c>
      <c r="C28" s="166" t="s">
        <v>268</v>
      </c>
      <c r="D28" s="167" t="s">
        <v>394</v>
      </c>
      <c r="E28" s="167" t="s">
        <v>388</v>
      </c>
      <c r="F28" s="167" t="s">
        <v>328</v>
      </c>
      <c r="G28" s="168">
        <v>1</v>
      </c>
      <c r="H28" s="124">
        <v>50000</v>
      </c>
      <c r="I28" s="124">
        <v>50000</v>
      </c>
      <c r="J28" s="124"/>
      <c r="K28" s="124"/>
      <c r="L28" s="124"/>
      <c r="M28" s="124"/>
      <c r="N28" s="124">
        <v>50000</v>
      </c>
      <c r="O28" s="124">
        <v>50000</v>
      </c>
      <c r="P28" s="124"/>
      <c r="Q28" s="124"/>
      <c r="R28" s="124"/>
      <c r="S28" s="124"/>
    </row>
    <row r="29" ht="21" customHeight="1" spans="1:19">
      <c r="A29" s="165" t="s">
        <v>197</v>
      </c>
      <c r="B29" s="166" t="s">
        <v>70</v>
      </c>
      <c r="C29" s="166" t="s">
        <v>268</v>
      </c>
      <c r="D29" s="167" t="s">
        <v>395</v>
      </c>
      <c r="E29" s="167" t="s">
        <v>396</v>
      </c>
      <c r="F29" s="167" t="s">
        <v>361</v>
      </c>
      <c r="G29" s="168">
        <v>2</v>
      </c>
      <c r="H29" s="124">
        <v>2000</v>
      </c>
      <c r="I29" s="124">
        <v>2000</v>
      </c>
      <c r="J29" s="124"/>
      <c r="K29" s="124"/>
      <c r="L29" s="124"/>
      <c r="M29" s="124"/>
      <c r="N29" s="124">
        <v>2000</v>
      </c>
      <c r="O29" s="124">
        <v>2000</v>
      </c>
      <c r="P29" s="124"/>
      <c r="Q29" s="124"/>
      <c r="R29" s="124"/>
      <c r="S29" s="124"/>
    </row>
    <row r="30" ht="21" customHeight="1" spans="1:19">
      <c r="A30" s="165" t="s">
        <v>197</v>
      </c>
      <c r="B30" s="166" t="s">
        <v>70</v>
      </c>
      <c r="C30" s="166" t="s">
        <v>268</v>
      </c>
      <c r="D30" s="167" t="s">
        <v>397</v>
      </c>
      <c r="E30" s="167" t="s">
        <v>398</v>
      </c>
      <c r="F30" s="167" t="s">
        <v>361</v>
      </c>
      <c r="G30" s="168">
        <v>20</v>
      </c>
      <c r="H30" s="124">
        <v>100000</v>
      </c>
      <c r="I30" s="124">
        <v>100000</v>
      </c>
      <c r="J30" s="124"/>
      <c r="K30" s="124"/>
      <c r="L30" s="124"/>
      <c r="M30" s="124"/>
      <c r="N30" s="124">
        <v>100000</v>
      </c>
      <c r="O30" s="124">
        <v>100000</v>
      </c>
      <c r="P30" s="124"/>
      <c r="Q30" s="124"/>
      <c r="R30" s="124"/>
      <c r="S30" s="124"/>
    </row>
    <row r="31" ht="21" customHeight="1" spans="1:19">
      <c r="A31" s="165" t="s">
        <v>197</v>
      </c>
      <c r="B31" s="166" t="s">
        <v>70</v>
      </c>
      <c r="C31" s="166" t="s">
        <v>268</v>
      </c>
      <c r="D31" s="167" t="s">
        <v>399</v>
      </c>
      <c r="E31" s="167" t="s">
        <v>400</v>
      </c>
      <c r="F31" s="167" t="s">
        <v>401</v>
      </c>
      <c r="G31" s="168">
        <v>10</v>
      </c>
      <c r="H31" s="124">
        <v>5000</v>
      </c>
      <c r="I31" s="124">
        <v>5000</v>
      </c>
      <c r="J31" s="124"/>
      <c r="K31" s="124"/>
      <c r="L31" s="124"/>
      <c r="M31" s="124"/>
      <c r="N31" s="124">
        <v>5000</v>
      </c>
      <c r="O31" s="154">
        <v>5000</v>
      </c>
      <c r="P31" s="154"/>
      <c r="Q31" s="154"/>
      <c r="R31" s="154"/>
      <c r="S31" s="154"/>
    </row>
    <row r="32" ht="21" customHeight="1" spans="1:19">
      <c r="A32" s="165" t="s">
        <v>197</v>
      </c>
      <c r="B32" s="166" t="s">
        <v>70</v>
      </c>
      <c r="C32" s="166" t="s">
        <v>268</v>
      </c>
      <c r="D32" s="167" t="s">
        <v>402</v>
      </c>
      <c r="E32" s="167" t="s">
        <v>400</v>
      </c>
      <c r="F32" s="167" t="s">
        <v>401</v>
      </c>
      <c r="G32" s="168">
        <v>20</v>
      </c>
      <c r="H32" s="124">
        <v>10000</v>
      </c>
      <c r="I32" s="124">
        <v>10000</v>
      </c>
      <c r="J32" s="124"/>
      <c r="K32" s="124"/>
      <c r="L32" s="124"/>
      <c r="M32" s="124"/>
      <c r="N32" s="124">
        <v>10000</v>
      </c>
      <c r="O32" s="154">
        <v>10000</v>
      </c>
      <c r="P32" s="154"/>
      <c r="Q32" s="154"/>
      <c r="R32" s="154"/>
      <c r="S32" s="154"/>
    </row>
    <row r="33" ht="21" customHeight="1" spans="1:19">
      <c r="A33" s="169" t="s">
        <v>197</v>
      </c>
      <c r="B33" s="141" t="s">
        <v>70</v>
      </c>
      <c r="C33" s="141" t="s">
        <v>268</v>
      </c>
      <c r="D33" s="140" t="s">
        <v>403</v>
      </c>
      <c r="E33" s="140" t="s">
        <v>404</v>
      </c>
      <c r="F33" s="140" t="s">
        <v>361</v>
      </c>
      <c r="G33" s="170">
        <v>1</v>
      </c>
      <c r="H33" s="153">
        <v>250000</v>
      </c>
      <c r="I33" s="153">
        <v>250000</v>
      </c>
      <c r="J33" s="153"/>
      <c r="K33" s="153"/>
      <c r="L33" s="153"/>
      <c r="M33" s="153"/>
      <c r="N33" s="153">
        <v>250000</v>
      </c>
      <c r="O33" s="154">
        <v>250000</v>
      </c>
      <c r="P33" s="154"/>
      <c r="Q33" s="154"/>
      <c r="R33" s="154"/>
      <c r="S33" s="154"/>
    </row>
    <row r="34" ht="21" customHeight="1" spans="1:19">
      <c r="A34" s="169" t="s">
        <v>197</v>
      </c>
      <c r="B34" s="144" t="s">
        <v>70</v>
      </c>
      <c r="C34" s="144" t="s">
        <v>268</v>
      </c>
      <c r="D34" s="143" t="s">
        <v>405</v>
      </c>
      <c r="E34" s="143" t="s">
        <v>406</v>
      </c>
      <c r="F34" s="143" t="s">
        <v>361</v>
      </c>
      <c r="G34" s="171">
        <v>1</v>
      </c>
      <c r="H34" s="154"/>
      <c r="I34" s="154">
        <v>1350000</v>
      </c>
      <c r="J34" s="154"/>
      <c r="K34" s="154"/>
      <c r="L34" s="154"/>
      <c r="M34" s="154"/>
      <c r="N34" s="154">
        <v>1350000</v>
      </c>
      <c r="O34" s="154">
        <v>1350000</v>
      </c>
      <c r="P34" s="154"/>
      <c r="Q34" s="154"/>
      <c r="R34" s="154"/>
      <c r="S34" s="154"/>
    </row>
    <row r="35" ht="21" customHeight="1" spans="1:19">
      <c r="A35" s="169" t="s">
        <v>197</v>
      </c>
      <c r="B35" s="144" t="s">
        <v>70</v>
      </c>
      <c r="C35" s="144" t="s">
        <v>407</v>
      </c>
      <c r="D35" s="143" t="s">
        <v>408</v>
      </c>
      <c r="E35" s="143" t="s">
        <v>409</v>
      </c>
      <c r="F35" s="172" t="s">
        <v>321</v>
      </c>
      <c r="G35" s="171">
        <v>1</v>
      </c>
      <c r="H35" s="154">
        <v>40000</v>
      </c>
      <c r="I35" s="154">
        <v>40000</v>
      </c>
      <c r="J35" s="154"/>
      <c r="K35" s="154"/>
      <c r="L35" s="154"/>
      <c r="M35" s="154"/>
      <c r="N35" s="154">
        <v>40000</v>
      </c>
      <c r="O35" s="154">
        <v>40000</v>
      </c>
      <c r="P35" s="154"/>
      <c r="Q35" s="154"/>
      <c r="R35" s="154"/>
      <c r="S35" s="154"/>
    </row>
    <row r="36" ht="21" customHeight="1" spans="1:19">
      <c r="A36" s="169" t="s">
        <v>197</v>
      </c>
      <c r="B36" s="144" t="s">
        <v>70</v>
      </c>
      <c r="C36" s="144" t="s">
        <v>407</v>
      </c>
      <c r="D36" s="143" t="s">
        <v>410</v>
      </c>
      <c r="E36" s="143" t="s">
        <v>411</v>
      </c>
      <c r="F36" s="172" t="s">
        <v>321</v>
      </c>
      <c r="G36" s="171">
        <v>1</v>
      </c>
      <c r="H36" s="154">
        <v>40000</v>
      </c>
      <c r="I36" s="154">
        <v>40000</v>
      </c>
      <c r="J36" s="154"/>
      <c r="K36" s="154"/>
      <c r="L36" s="154"/>
      <c r="M36" s="154"/>
      <c r="N36" s="154">
        <v>40000</v>
      </c>
      <c r="O36" s="154">
        <v>40000</v>
      </c>
      <c r="P36" s="154"/>
      <c r="Q36" s="154"/>
      <c r="R36" s="154"/>
      <c r="S36" s="154"/>
    </row>
    <row r="37" ht="21" customHeight="1" spans="1:19">
      <c r="A37" s="169" t="s">
        <v>197</v>
      </c>
      <c r="B37" s="144" t="s">
        <v>70</v>
      </c>
      <c r="C37" s="144" t="s">
        <v>407</v>
      </c>
      <c r="D37" s="143" t="s">
        <v>412</v>
      </c>
      <c r="E37" s="143" t="s">
        <v>413</v>
      </c>
      <c r="F37" s="172" t="s">
        <v>321</v>
      </c>
      <c r="G37" s="171">
        <v>1</v>
      </c>
      <c r="H37" s="154">
        <v>20000</v>
      </c>
      <c r="I37" s="154">
        <v>20000</v>
      </c>
      <c r="J37" s="154"/>
      <c r="K37" s="154"/>
      <c r="L37" s="154"/>
      <c r="M37" s="154"/>
      <c r="N37" s="154">
        <v>20000</v>
      </c>
      <c r="O37" s="154">
        <v>20000</v>
      </c>
      <c r="P37" s="154"/>
      <c r="Q37" s="154"/>
      <c r="R37" s="154"/>
      <c r="S37" s="154"/>
    </row>
    <row r="38" ht="21" customHeight="1" spans="1:19">
      <c r="A38" s="169" t="s">
        <v>197</v>
      </c>
      <c r="B38" s="144" t="s">
        <v>70</v>
      </c>
      <c r="C38" s="144" t="s">
        <v>414</v>
      </c>
      <c r="D38" s="143" t="s">
        <v>415</v>
      </c>
      <c r="E38" s="143" t="s">
        <v>416</v>
      </c>
      <c r="F38" s="172" t="s">
        <v>321</v>
      </c>
      <c r="G38" s="171">
        <v>1</v>
      </c>
      <c r="H38" s="154">
        <v>200000</v>
      </c>
      <c r="I38" s="154">
        <v>200000</v>
      </c>
      <c r="J38" s="154"/>
      <c r="K38" s="154"/>
      <c r="L38" s="154"/>
      <c r="M38" s="154"/>
      <c r="N38" s="154">
        <v>200000</v>
      </c>
      <c r="O38" s="154">
        <v>200000</v>
      </c>
      <c r="P38" s="154"/>
      <c r="Q38" s="154"/>
      <c r="R38" s="154"/>
      <c r="S38" s="154"/>
    </row>
    <row r="39" ht="21" customHeight="1" spans="1:19">
      <c r="A39" s="169"/>
      <c r="B39" s="173"/>
      <c r="C39" s="173"/>
      <c r="D39" s="174"/>
      <c r="E39" s="174"/>
      <c r="F39" s="174"/>
      <c r="G39" s="168"/>
      <c r="H39" s="175"/>
      <c r="I39" s="175"/>
      <c r="J39" s="175"/>
      <c r="K39" s="175"/>
      <c r="L39" s="175"/>
      <c r="M39" s="175"/>
      <c r="N39" s="175"/>
      <c r="O39" s="154"/>
      <c r="P39" s="154"/>
      <c r="Q39" s="154"/>
      <c r="R39" s="154"/>
      <c r="S39" s="154"/>
    </row>
    <row r="40" ht="21" customHeight="1" spans="1:19">
      <c r="A40" s="176" t="s">
        <v>169</v>
      </c>
      <c r="B40" s="173"/>
      <c r="C40" s="173"/>
      <c r="D40" s="177"/>
      <c r="E40" s="177"/>
      <c r="F40" s="177"/>
      <c r="G40" s="178"/>
      <c r="H40" s="124">
        <f>SUM(H8:H39)</f>
        <v>2194800</v>
      </c>
      <c r="I40" s="124">
        <f t="shared" ref="I40:S40" si="0">SUM(I8:I39)</f>
        <v>3604800</v>
      </c>
      <c r="J40" s="124">
        <f t="shared" si="0"/>
        <v>0</v>
      </c>
      <c r="K40" s="124">
        <f t="shared" si="0"/>
        <v>0</v>
      </c>
      <c r="L40" s="124">
        <f t="shared" si="0"/>
        <v>0</v>
      </c>
      <c r="M40" s="124">
        <f t="shared" si="0"/>
        <v>0</v>
      </c>
      <c r="N40" s="124">
        <f t="shared" si="0"/>
        <v>3604800</v>
      </c>
      <c r="O40" s="124">
        <f t="shared" si="0"/>
        <v>3604800</v>
      </c>
      <c r="P40" s="124">
        <f t="shared" si="0"/>
        <v>0</v>
      </c>
      <c r="Q40" s="124">
        <f t="shared" si="0"/>
        <v>0</v>
      </c>
      <c r="R40" s="124">
        <f t="shared" si="0"/>
        <v>0</v>
      </c>
      <c r="S40" s="124">
        <f t="shared" si="0"/>
        <v>0</v>
      </c>
    </row>
    <row r="41" ht="21" customHeight="1" spans="1:19">
      <c r="A41" s="160" t="s">
        <v>417</v>
      </c>
      <c r="B41" s="50"/>
      <c r="C41" s="50"/>
      <c r="D41" s="160"/>
      <c r="E41" s="160"/>
      <c r="F41" s="160"/>
      <c r="G41" s="179"/>
      <c r="H41" s="180"/>
      <c r="I41" s="180"/>
      <c r="J41" s="180"/>
      <c r="K41" s="180"/>
      <c r="L41" s="180"/>
      <c r="M41" s="180"/>
      <c r="N41" s="180"/>
      <c r="O41" s="180"/>
      <c r="P41" s="180"/>
      <c r="Q41" s="180"/>
      <c r="R41" s="180"/>
      <c r="S41" s="180"/>
    </row>
  </sheetData>
  <mergeCells count="19">
    <mergeCell ref="A2:S2"/>
    <mergeCell ref="A3:H3"/>
    <mergeCell ref="I4:S4"/>
    <mergeCell ref="N5:S5"/>
    <mergeCell ref="A40:G40"/>
    <mergeCell ref="A41:S41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  <mergeCell ref="L5:L6"/>
    <mergeCell ref="M5:M6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3"/>
  <sheetViews>
    <sheetView showZeros="0" workbookViewId="0">
      <pane ySplit="1" topLeftCell="A2" activePane="bottomLeft" state="frozen"/>
      <selection/>
      <selection pane="bottomLeft" activeCell="J4" sqref="$A4:$XFD6"/>
    </sheetView>
  </sheetViews>
  <sheetFormatPr defaultColWidth="9.14166666666667" defaultRowHeight="14.25" customHeight="1"/>
  <cols>
    <col min="1" max="20" width="11.75" customWidth="1"/>
  </cols>
  <sheetData>
    <row r="1" ht="16.5" customHeight="1" spans="1:20">
      <c r="A1" s="121"/>
      <c r="B1" s="129"/>
      <c r="C1" s="129"/>
      <c r="D1" s="129"/>
      <c r="E1" s="129"/>
      <c r="F1" s="129"/>
      <c r="G1" s="129"/>
      <c r="H1" s="121"/>
      <c r="I1" s="121"/>
      <c r="J1" s="121"/>
      <c r="K1" s="121"/>
      <c r="L1" s="121"/>
      <c r="M1" s="121"/>
      <c r="N1" s="148"/>
      <c r="O1" s="121"/>
      <c r="P1" s="121"/>
      <c r="Q1" s="129"/>
      <c r="R1" s="121"/>
      <c r="S1" s="156"/>
      <c r="T1" s="156" t="s">
        <v>418</v>
      </c>
    </row>
    <row r="2" ht="41.25" customHeight="1" spans="1:20">
      <c r="A2" s="117" t="str">
        <f>"2025"&amp;"年部门政府购买服务预算表"</f>
        <v>2025年部门政府购买服务预算表</v>
      </c>
      <c r="B2" s="110"/>
      <c r="C2" s="110"/>
      <c r="D2" s="110"/>
      <c r="E2" s="110"/>
      <c r="F2" s="110"/>
      <c r="G2" s="110"/>
      <c r="H2" s="130"/>
      <c r="I2" s="130"/>
      <c r="J2" s="130"/>
      <c r="K2" s="130"/>
      <c r="L2" s="130"/>
      <c r="M2" s="130"/>
      <c r="N2" s="149"/>
      <c r="O2" s="130"/>
      <c r="P2" s="130"/>
      <c r="Q2" s="110"/>
      <c r="R2" s="130"/>
      <c r="S2" s="149"/>
      <c r="T2" s="110"/>
    </row>
    <row r="3" ht="22.5" customHeight="1" spans="1:20">
      <c r="A3" s="118" t="str">
        <f>"单位名称："&amp;"昆明市东川区铜都街道中心卫生院"</f>
        <v>单位名称：昆明市东川区铜都街道中心卫生院</v>
      </c>
      <c r="B3" s="131"/>
      <c r="C3" s="131"/>
      <c r="D3" s="131"/>
      <c r="E3" s="131"/>
      <c r="F3" s="131"/>
      <c r="G3" s="131"/>
      <c r="H3" s="119"/>
      <c r="I3" s="119"/>
      <c r="J3" s="119"/>
      <c r="K3" s="119"/>
      <c r="L3" s="119"/>
      <c r="M3" s="119"/>
      <c r="N3" s="148"/>
      <c r="O3" s="121"/>
      <c r="P3" s="121"/>
      <c r="Q3" s="129"/>
      <c r="R3" s="121"/>
      <c r="S3" s="157"/>
      <c r="T3" s="156" t="s">
        <v>1</v>
      </c>
    </row>
    <row r="4" s="128" customFormat="1" ht="24" customHeight="1" spans="1:20">
      <c r="A4" s="55" t="s">
        <v>178</v>
      </c>
      <c r="B4" s="132" t="s">
        <v>179</v>
      </c>
      <c r="C4" s="132" t="s">
        <v>349</v>
      </c>
      <c r="D4" s="132" t="s">
        <v>419</v>
      </c>
      <c r="E4" s="132" t="s">
        <v>420</v>
      </c>
      <c r="F4" s="132" t="s">
        <v>421</v>
      </c>
      <c r="G4" s="132" t="s">
        <v>422</v>
      </c>
      <c r="H4" s="133" t="s">
        <v>423</v>
      </c>
      <c r="I4" s="133" t="s">
        <v>424</v>
      </c>
      <c r="J4" s="150" t="s">
        <v>186</v>
      </c>
      <c r="K4" s="150"/>
      <c r="L4" s="150"/>
      <c r="M4" s="150"/>
      <c r="N4" s="151"/>
      <c r="O4" s="150"/>
      <c r="P4" s="150"/>
      <c r="Q4" s="151"/>
      <c r="R4" s="150"/>
      <c r="S4" s="151"/>
      <c r="T4" s="158"/>
    </row>
    <row r="5" s="128" customFormat="1" ht="24" customHeight="1" spans="1:20">
      <c r="A5" s="60"/>
      <c r="B5" s="134"/>
      <c r="C5" s="134"/>
      <c r="D5" s="134"/>
      <c r="E5" s="134"/>
      <c r="F5" s="134"/>
      <c r="G5" s="134"/>
      <c r="H5" s="135"/>
      <c r="I5" s="135"/>
      <c r="J5" s="135" t="s">
        <v>55</v>
      </c>
      <c r="K5" s="135" t="s">
        <v>58</v>
      </c>
      <c r="L5" s="135" t="s">
        <v>355</v>
      </c>
      <c r="M5" s="135" t="s">
        <v>356</v>
      </c>
      <c r="N5" s="134" t="s">
        <v>357</v>
      </c>
      <c r="O5" s="152" t="s">
        <v>358</v>
      </c>
      <c r="P5" s="152"/>
      <c r="Q5" s="159"/>
      <c r="R5" s="152"/>
      <c r="S5" s="159"/>
      <c r="T5" s="136"/>
    </row>
    <row r="6" s="128" customFormat="1" ht="54" customHeight="1" spans="1:20">
      <c r="A6" s="63"/>
      <c r="B6" s="136"/>
      <c r="C6" s="136"/>
      <c r="D6" s="136"/>
      <c r="E6" s="136"/>
      <c r="F6" s="136"/>
      <c r="G6" s="136"/>
      <c r="H6" s="137"/>
      <c r="I6" s="137"/>
      <c r="J6" s="137"/>
      <c r="K6" s="137" t="s">
        <v>57</v>
      </c>
      <c r="L6" s="137"/>
      <c r="M6" s="137"/>
      <c r="N6" s="136"/>
      <c r="O6" s="137" t="s">
        <v>57</v>
      </c>
      <c r="P6" s="137" t="s">
        <v>64</v>
      </c>
      <c r="Q6" s="136" t="s">
        <v>65</v>
      </c>
      <c r="R6" s="137" t="s">
        <v>66</v>
      </c>
      <c r="S6" s="136" t="s">
        <v>67</v>
      </c>
      <c r="T6" s="136" t="s">
        <v>68</v>
      </c>
    </row>
    <row r="7" ht="17.25" customHeight="1" spans="1:20">
      <c r="A7" s="64">
        <v>1</v>
      </c>
      <c r="B7" s="138">
        <v>2</v>
      </c>
      <c r="C7" s="64">
        <v>3</v>
      </c>
      <c r="D7" s="64">
        <v>4</v>
      </c>
      <c r="E7" s="138">
        <v>5</v>
      </c>
      <c r="F7" s="64">
        <v>6</v>
      </c>
      <c r="G7" s="64">
        <v>7</v>
      </c>
      <c r="H7" s="138">
        <v>8</v>
      </c>
      <c r="I7" s="64">
        <v>9</v>
      </c>
      <c r="J7" s="64">
        <v>10</v>
      </c>
      <c r="K7" s="138">
        <v>11</v>
      </c>
      <c r="L7" s="64">
        <v>12</v>
      </c>
      <c r="M7" s="64">
        <v>13</v>
      </c>
      <c r="N7" s="138">
        <v>14</v>
      </c>
      <c r="O7" s="64">
        <v>15</v>
      </c>
      <c r="P7" s="64">
        <v>16</v>
      </c>
      <c r="Q7" s="138">
        <v>17</v>
      </c>
      <c r="R7" s="64">
        <v>18</v>
      </c>
      <c r="S7" s="64">
        <v>19</v>
      </c>
      <c r="T7" s="64">
        <v>20</v>
      </c>
    </row>
    <row r="8" ht="21" customHeight="1" spans="1:20">
      <c r="A8" s="139"/>
      <c r="B8" s="139"/>
      <c r="C8" s="140"/>
      <c r="D8" s="141"/>
      <c r="E8" s="141"/>
      <c r="F8" s="141"/>
      <c r="G8" s="141"/>
      <c r="H8" s="141"/>
      <c r="I8" s="140"/>
      <c r="J8" s="153"/>
      <c r="K8" s="153"/>
      <c r="L8" s="153"/>
      <c r="M8" s="153"/>
      <c r="N8" s="153"/>
      <c r="O8" s="153"/>
      <c r="P8" s="153"/>
      <c r="Q8" s="153"/>
      <c r="R8" s="153"/>
      <c r="S8" s="153"/>
      <c r="T8" s="153"/>
    </row>
    <row r="9" ht="21" customHeight="1" spans="1:20">
      <c r="A9" s="142"/>
      <c r="B9" s="139"/>
      <c r="C9" s="143"/>
      <c r="D9" s="144"/>
      <c r="E9" s="144"/>
      <c r="F9" s="144"/>
      <c r="G9" s="144"/>
      <c r="H9" s="144"/>
      <c r="I9" s="143"/>
      <c r="J9" s="154"/>
      <c r="K9" s="154"/>
      <c r="L9" s="154"/>
      <c r="M9" s="154"/>
      <c r="N9" s="154"/>
      <c r="O9" s="154"/>
      <c r="P9" s="154"/>
      <c r="Q9" s="154"/>
      <c r="R9" s="154"/>
      <c r="S9" s="154"/>
      <c r="T9" s="154"/>
    </row>
    <row r="10" ht="21" customHeight="1" spans="1:20">
      <c r="A10" s="142"/>
      <c r="B10" s="139"/>
      <c r="C10" s="143"/>
      <c r="D10" s="144"/>
      <c r="E10" s="144"/>
      <c r="F10" s="141"/>
      <c r="G10" s="144"/>
      <c r="H10" s="141"/>
      <c r="I10" s="143"/>
      <c r="J10" s="154"/>
      <c r="K10" s="154"/>
      <c r="L10" s="154"/>
      <c r="M10" s="154"/>
      <c r="N10" s="154"/>
      <c r="O10" s="154"/>
      <c r="P10" s="154"/>
      <c r="Q10" s="154"/>
      <c r="R10" s="154"/>
      <c r="S10" s="154"/>
      <c r="T10" s="154"/>
    </row>
    <row r="11" ht="21" customHeight="1" spans="1:20">
      <c r="A11" s="139"/>
      <c r="B11" s="139"/>
      <c r="C11" s="144"/>
      <c r="D11" s="144"/>
      <c r="E11" s="144"/>
      <c r="F11" s="144"/>
      <c r="G11" s="144"/>
      <c r="H11" s="144"/>
      <c r="I11" s="143"/>
      <c r="J11" s="154"/>
      <c r="K11" s="154"/>
      <c r="L11" s="154"/>
      <c r="M11" s="154"/>
      <c r="N11" s="154"/>
      <c r="O11" s="154"/>
      <c r="P11" s="154"/>
      <c r="Q11" s="154"/>
      <c r="R11" s="154"/>
      <c r="S11" s="154"/>
      <c r="T11" s="154"/>
    </row>
    <row r="12" ht="21" customHeight="1" spans="1:20">
      <c r="A12" s="145" t="s">
        <v>169</v>
      </c>
      <c r="B12" s="144"/>
      <c r="C12" s="144"/>
      <c r="D12" s="144"/>
      <c r="E12" s="144"/>
      <c r="F12" s="144"/>
      <c r="G12" s="144"/>
      <c r="H12" s="146"/>
      <c r="I12" s="155"/>
      <c r="J12" s="154"/>
      <c r="K12" s="154"/>
      <c r="L12" s="154"/>
      <c r="M12" s="154"/>
      <c r="N12" s="154"/>
      <c r="O12" s="154"/>
      <c r="P12" s="154"/>
      <c r="Q12" s="154"/>
      <c r="R12" s="154"/>
      <c r="S12" s="154"/>
      <c r="T12" s="154"/>
    </row>
    <row r="13" customHeight="1" spans="1:1">
      <c r="A13" s="147" t="s">
        <v>425</v>
      </c>
    </row>
  </sheetData>
  <mergeCells count="19">
    <mergeCell ref="A2:T2"/>
    <mergeCell ref="A3:I3"/>
    <mergeCell ref="J4:T4"/>
    <mergeCell ref="O5:T5"/>
    <mergeCell ref="A12:I12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K5:K6"/>
    <mergeCell ref="L5:L6"/>
    <mergeCell ref="M5:M6"/>
    <mergeCell ref="N5:N6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M9"/>
  <sheetViews>
    <sheetView showZeros="0" workbookViewId="0">
      <pane ySplit="1" topLeftCell="A2" activePane="bottomLeft" state="frozen"/>
      <selection/>
      <selection pane="bottomLeft" activeCell="A9" sqref="A9:M9"/>
    </sheetView>
  </sheetViews>
  <sheetFormatPr defaultColWidth="9.14166666666667" defaultRowHeight="14.25" customHeight="1"/>
  <cols>
    <col min="1" max="1" width="37.7" customWidth="1"/>
    <col min="2" max="13" width="20" customWidth="1"/>
  </cols>
  <sheetData>
    <row r="1" ht="17.25" customHeight="1" spans="4:13">
      <c r="D1" s="116"/>
      <c r="M1" s="48" t="s">
        <v>426</v>
      </c>
    </row>
    <row r="2" ht="41.25" customHeight="1" spans="1:13">
      <c r="A2" s="117" t="str">
        <f>"2025"&amp;"年对下转移支付预算表"</f>
        <v>2025年对下转移支付预算表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110"/>
    </row>
    <row r="3" ht="18" customHeight="1" spans="1:13">
      <c r="A3" s="118" t="str">
        <f>"单位名称："&amp;"昆明市东川区铜都街道中心卫生院"</f>
        <v>单位名称：昆明市东川区铜都街道中心卫生院</v>
      </c>
      <c r="B3" s="119"/>
      <c r="C3" s="119"/>
      <c r="D3" s="120"/>
      <c r="E3" s="121"/>
      <c r="F3" s="121"/>
      <c r="G3" s="121"/>
      <c r="H3" s="121"/>
      <c r="I3" s="121"/>
      <c r="M3" s="53" t="s">
        <v>1</v>
      </c>
    </row>
    <row r="4" ht="19.5" customHeight="1" spans="1:13">
      <c r="A4" s="73" t="s">
        <v>427</v>
      </c>
      <c r="B4" s="56" t="s">
        <v>186</v>
      </c>
      <c r="C4" s="57"/>
      <c r="D4" s="57"/>
      <c r="E4" s="56" t="s">
        <v>428</v>
      </c>
      <c r="F4" s="57"/>
      <c r="G4" s="57"/>
      <c r="H4" s="57"/>
      <c r="I4" s="57"/>
      <c r="J4" s="57"/>
      <c r="K4" s="57"/>
      <c r="L4" s="57"/>
      <c r="M4" s="126"/>
    </row>
    <row r="5" ht="40.5" customHeight="1" spans="1:13">
      <c r="A5" s="64"/>
      <c r="B5" s="74" t="s">
        <v>55</v>
      </c>
      <c r="C5" s="55" t="s">
        <v>58</v>
      </c>
      <c r="D5" s="122" t="s">
        <v>355</v>
      </c>
      <c r="E5" s="93"/>
      <c r="F5" s="93"/>
      <c r="G5" s="93"/>
      <c r="H5" s="93"/>
      <c r="I5" s="93"/>
      <c r="J5" s="93"/>
      <c r="K5" s="93"/>
      <c r="L5" s="93"/>
      <c r="M5" s="127"/>
    </row>
    <row r="6" ht="19.5" customHeight="1" spans="1:13">
      <c r="A6" s="65">
        <v>1</v>
      </c>
      <c r="B6" s="65">
        <v>2</v>
      </c>
      <c r="C6" s="65">
        <v>3</v>
      </c>
      <c r="D6" s="123">
        <v>4</v>
      </c>
      <c r="E6" s="81">
        <v>5</v>
      </c>
      <c r="F6" s="65">
        <v>6</v>
      </c>
      <c r="G6" s="65">
        <v>7</v>
      </c>
      <c r="H6" s="123">
        <v>8</v>
      </c>
      <c r="I6" s="65">
        <v>9</v>
      </c>
      <c r="J6" s="65">
        <v>10</v>
      </c>
      <c r="K6" s="65">
        <v>11</v>
      </c>
      <c r="L6" s="65">
        <v>13</v>
      </c>
      <c r="M6" s="81">
        <v>24</v>
      </c>
    </row>
    <row r="7" ht="19.5" customHeight="1" spans="1:13">
      <c r="A7" s="75"/>
      <c r="B7" s="124"/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4"/>
    </row>
    <row r="8" ht="19.5" customHeight="1" spans="1:13">
      <c r="A8" s="113"/>
      <c r="B8" s="124"/>
      <c r="C8" s="124"/>
      <c r="D8" s="124"/>
      <c r="E8" s="124"/>
      <c r="F8" s="124"/>
      <c r="G8" s="124"/>
      <c r="H8" s="124"/>
      <c r="I8" s="124"/>
      <c r="J8" s="124"/>
      <c r="K8" s="124"/>
      <c r="L8" s="124"/>
      <c r="M8" s="124"/>
    </row>
    <row r="9" customHeight="1" spans="1:13">
      <c r="A9" s="125" t="s">
        <v>429</v>
      </c>
      <c r="B9" s="125"/>
      <c r="C9" s="125"/>
      <c r="D9" s="125"/>
      <c r="E9" s="125"/>
      <c r="F9" s="125"/>
      <c r="G9" s="125"/>
      <c r="H9" s="125"/>
      <c r="I9" s="125"/>
      <c r="J9" s="125"/>
      <c r="K9" s="125"/>
      <c r="L9" s="125"/>
      <c r="M9" s="125"/>
    </row>
  </sheetData>
  <mergeCells count="6">
    <mergeCell ref="A2:M2"/>
    <mergeCell ref="A3:I3"/>
    <mergeCell ref="B4:D4"/>
    <mergeCell ref="E4:M4"/>
    <mergeCell ref="A9:M9"/>
    <mergeCell ref="A4:A5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8"/>
  <sheetViews>
    <sheetView showZeros="0" workbookViewId="0">
      <pane ySplit="1" topLeftCell="A2" activePane="bottomLeft" state="frozen"/>
      <selection/>
      <selection pane="bottomLeft" activeCell="B19" sqref="B19"/>
    </sheetView>
  </sheetViews>
  <sheetFormatPr defaultColWidth="9.14166666666667" defaultRowHeight="12" customHeight="1" outlineLevelRow="7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ht="16.5" customHeight="1" spans="10:10">
      <c r="J1" s="48" t="s">
        <v>430</v>
      </c>
    </row>
    <row r="2" ht="41.25" customHeight="1" spans="1:10">
      <c r="A2" s="109" t="str">
        <f>"2025"&amp;"年对下转移支付绩效目标表"</f>
        <v>2025年对下转移支付绩效目标表</v>
      </c>
      <c r="B2" s="49"/>
      <c r="C2" s="49"/>
      <c r="D2" s="49"/>
      <c r="E2" s="49"/>
      <c r="F2" s="110"/>
      <c r="G2" s="49"/>
      <c r="H2" s="110"/>
      <c r="I2" s="110"/>
      <c r="J2" s="49"/>
    </row>
    <row r="3" ht="17.25" customHeight="1" spans="1:1">
      <c r="A3" s="50" t="str">
        <f>"单位名称："&amp;"昆明市东川区铜都街道中心卫生院"</f>
        <v>单位名称：昆明市东川区铜都街道中心卫生院</v>
      </c>
    </row>
    <row r="4" ht="44.25" customHeight="1" spans="1:10">
      <c r="A4" s="111" t="s">
        <v>427</v>
      </c>
      <c r="B4" s="111" t="s">
        <v>300</v>
      </c>
      <c r="C4" s="111" t="s">
        <v>301</v>
      </c>
      <c r="D4" s="111" t="s">
        <v>302</v>
      </c>
      <c r="E4" s="111" t="s">
        <v>303</v>
      </c>
      <c r="F4" s="112" t="s">
        <v>304</v>
      </c>
      <c r="G4" s="111" t="s">
        <v>305</v>
      </c>
      <c r="H4" s="112" t="s">
        <v>306</v>
      </c>
      <c r="I4" s="112" t="s">
        <v>307</v>
      </c>
      <c r="J4" s="111" t="s">
        <v>308</v>
      </c>
    </row>
    <row r="5" ht="14.25" customHeight="1" spans="1:10">
      <c r="A5" s="111">
        <v>1</v>
      </c>
      <c r="B5" s="111">
        <v>2</v>
      </c>
      <c r="C5" s="111">
        <v>3</v>
      </c>
      <c r="D5" s="111">
        <v>4</v>
      </c>
      <c r="E5" s="111">
        <v>5</v>
      </c>
      <c r="F5" s="112">
        <v>6</v>
      </c>
      <c r="G5" s="111">
        <v>7</v>
      </c>
      <c r="H5" s="112">
        <v>8</v>
      </c>
      <c r="I5" s="112">
        <v>9</v>
      </c>
      <c r="J5" s="111">
        <v>10</v>
      </c>
    </row>
    <row r="6" ht="42" customHeight="1" spans="1:10">
      <c r="A6" s="75"/>
      <c r="B6" s="113"/>
      <c r="C6" s="113"/>
      <c r="D6" s="113"/>
      <c r="E6" s="99"/>
      <c r="F6" s="114"/>
      <c r="G6" s="99"/>
      <c r="H6" s="114"/>
      <c r="I6" s="114"/>
      <c r="J6" s="99"/>
    </row>
    <row r="7" ht="42" customHeight="1" spans="1:10">
      <c r="A7" s="75"/>
      <c r="B7" s="66"/>
      <c r="C7" s="66"/>
      <c r="D7" s="66"/>
      <c r="E7" s="75"/>
      <c r="F7" s="66"/>
      <c r="G7" s="75"/>
      <c r="H7" s="66"/>
      <c r="I7" s="66"/>
      <c r="J7" s="75"/>
    </row>
    <row r="8" customHeight="1" spans="1:1">
      <c r="A8" s="115" t="s">
        <v>429</v>
      </c>
    </row>
  </sheetData>
  <mergeCells count="2">
    <mergeCell ref="A2:J2"/>
    <mergeCell ref="A3:H3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9"/>
  <sheetViews>
    <sheetView showZeros="0" workbookViewId="0">
      <pane ySplit="1" topLeftCell="A2" activePane="bottomLeft" state="frozen"/>
      <selection/>
      <selection pane="bottomLeft" activeCell="A2" sqref="A2:I2"/>
    </sheetView>
  </sheetViews>
  <sheetFormatPr defaultColWidth="10.425" defaultRowHeight="14.25" customHeight="1"/>
  <cols>
    <col min="1" max="3" width="33.7" customWidth="1"/>
    <col min="4" max="4" width="45.575" customWidth="1"/>
    <col min="5" max="5" width="27.575" customWidth="1"/>
    <col min="6" max="6" width="21.7166666666667" customWidth="1"/>
    <col min="7" max="9" width="26.2833333333333" customWidth="1"/>
  </cols>
  <sheetData>
    <row r="1" customHeight="1" spans="1:9">
      <c r="A1" s="83" t="s">
        <v>431</v>
      </c>
      <c r="B1" s="84"/>
      <c r="C1" s="84"/>
      <c r="D1" s="85"/>
      <c r="E1" s="85"/>
      <c r="F1" s="85"/>
      <c r="G1" s="84"/>
      <c r="H1" s="84"/>
      <c r="I1" s="85"/>
    </row>
    <row r="2" ht="41.25" customHeight="1" spans="1:9">
      <c r="A2" s="86" t="str">
        <f>"2025"&amp;"年新增资产配置表"</f>
        <v>2025年新增资产配置表</v>
      </c>
      <c r="B2" s="87"/>
      <c r="C2" s="87"/>
      <c r="D2" s="88"/>
      <c r="E2" s="88"/>
      <c r="F2" s="88"/>
      <c r="G2" s="87"/>
      <c r="H2" s="87"/>
      <c r="I2" s="88"/>
    </row>
    <row r="3" customHeight="1" spans="1:9">
      <c r="A3" s="89" t="str">
        <f>"单位名称："&amp;"昆明市东川区铜都街道中心卫生院"</f>
        <v>单位名称：昆明市东川区铜都街道中心卫生院</v>
      </c>
      <c r="B3" s="90"/>
      <c r="C3" s="90"/>
      <c r="D3" s="91"/>
      <c r="F3" s="88"/>
      <c r="G3" s="87"/>
      <c r="H3" s="87"/>
      <c r="I3" s="108" t="s">
        <v>1</v>
      </c>
    </row>
    <row r="4" ht="28.5" customHeight="1" spans="1:9">
      <c r="A4" s="92" t="s">
        <v>178</v>
      </c>
      <c r="B4" s="93" t="s">
        <v>179</v>
      </c>
      <c r="C4" s="94" t="s">
        <v>432</v>
      </c>
      <c r="D4" s="92" t="s">
        <v>433</v>
      </c>
      <c r="E4" s="92" t="s">
        <v>434</v>
      </c>
      <c r="F4" s="92" t="s">
        <v>435</v>
      </c>
      <c r="G4" s="93" t="s">
        <v>436</v>
      </c>
      <c r="H4" s="81"/>
      <c r="I4" s="92"/>
    </row>
    <row r="5" ht="21" customHeight="1" spans="1:9">
      <c r="A5" s="94"/>
      <c r="B5" s="95"/>
      <c r="C5" s="95"/>
      <c r="D5" s="96"/>
      <c r="E5" s="95"/>
      <c r="F5" s="95"/>
      <c r="G5" s="93" t="s">
        <v>353</v>
      </c>
      <c r="H5" s="93" t="s">
        <v>437</v>
      </c>
      <c r="I5" s="93" t="s">
        <v>438</v>
      </c>
    </row>
    <row r="6" ht="17.25" customHeight="1" spans="1:9">
      <c r="A6" s="97" t="s">
        <v>82</v>
      </c>
      <c r="B6" s="98" t="s">
        <v>83</v>
      </c>
      <c r="C6" s="97" t="s">
        <v>84</v>
      </c>
      <c r="D6" s="99" t="s">
        <v>85</v>
      </c>
      <c r="E6" s="97" t="s">
        <v>86</v>
      </c>
      <c r="F6" s="98" t="s">
        <v>87</v>
      </c>
      <c r="G6" s="100" t="s">
        <v>88</v>
      </c>
      <c r="H6" s="99" t="s">
        <v>89</v>
      </c>
      <c r="I6" s="99">
        <v>9</v>
      </c>
    </row>
    <row r="7" ht="19.5" customHeight="1" spans="1:9">
      <c r="A7" s="101"/>
      <c r="B7" s="77"/>
      <c r="C7" s="77"/>
      <c r="D7" s="75"/>
      <c r="E7" s="66"/>
      <c r="F7" s="100"/>
      <c r="G7" s="102"/>
      <c r="H7" s="103"/>
      <c r="I7" s="103"/>
    </row>
    <row r="8" ht="19.5" customHeight="1" spans="1:9">
      <c r="A8" s="104" t="s">
        <v>55</v>
      </c>
      <c r="B8" s="105"/>
      <c r="C8" s="105"/>
      <c r="D8" s="106"/>
      <c r="E8" s="107"/>
      <c r="F8" s="107"/>
      <c r="G8" s="102"/>
      <c r="H8" s="103"/>
      <c r="I8" s="103"/>
    </row>
    <row r="9" customHeight="1" spans="1:9">
      <c r="A9" s="72" t="s">
        <v>439</v>
      </c>
      <c r="B9" s="72"/>
      <c r="C9" s="72"/>
      <c r="D9" s="72"/>
      <c r="E9" s="72"/>
      <c r="F9" s="72"/>
      <c r="G9" s="72"/>
      <c r="H9" s="72"/>
      <c r="I9" s="72"/>
    </row>
  </sheetData>
  <mergeCells count="12">
    <mergeCell ref="A1:I1"/>
    <mergeCell ref="A2:I2"/>
    <mergeCell ref="A3:C3"/>
    <mergeCell ref="G4:I4"/>
    <mergeCell ref="A8:F8"/>
    <mergeCell ref="A9:I9"/>
    <mergeCell ref="A4:A5"/>
    <mergeCell ref="B4:B5"/>
    <mergeCell ref="C4:C5"/>
    <mergeCell ref="D4:D5"/>
    <mergeCell ref="E4:E5"/>
    <mergeCell ref="F4:F5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1"/>
  <sheetViews>
    <sheetView showZeros="0" workbookViewId="0">
      <pane ySplit="1" topLeftCell="A2" activePane="bottomLeft" state="frozen"/>
      <selection/>
      <selection pane="bottomLeft" activeCell="H4" sqref="H4:H6"/>
    </sheetView>
  </sheetViews>
  <sheetFormatPr defaultColWidth="9.14166666666667" defaultRowHeight="14.25" customHeight="1"/>
  <cols>
    <col min="1" max="1" width="19.2833333333333" customWidth="1"/>
    <col min="2" max="2" width="33.85" customWidth="1"/>
    <col min="3" max="3" width="23.85" customWidth="1"/>
    <col min="4" max="4" width="11.1416666666667" customWidth="1"/>
    <col min="5" max="5" width="17.7166666666667" customWidth="1"/>
    <col min="6" max="6" width="9.85" customWidth="1"/>
    <col min="7" max="7" width="17.7166666666667" customWidth="1"/>
    <col min="8" max="11" width="23.1416666666667" customWidth="1"/>
  </cols>
  <sheetData>
    <row r="1" customHeight="1" spans="4:11">
      <c r="D1" s="47"/>
      <c r="E1" s="47"/>
      <c r="F1" s="47"/>
      <c r="G1" s="47"/>
      <c r="K1" s="48" t="s">
        <v>440</v>
      </c>
    </row>
    <row r="2" ht="41.25" customHeight="1" spans="1:11">
      <c r="A2" s="49" t="str">
        <f>"2025"&amp;"年上级补助项目支出预算表"</f>
        <v>2025年上级补助项目支出预算表</v>
      </c>
      <c r="B2" s="49"/>
      <c r="C2" s="49"/>
      <c r="D2" s="49"/>
      <c r="E2" s="49"/>
      <c r="F2" s="49"/>
      <c r="G2" s="49"/>
      <c r="H2" s="49"/>
      <c r="I2" s="49"/>
      <c r="J2" s="49"/>
      <c r="K2" s="49"/>
    </row>
    <row r="3" ht="13.5" customHeight="1" spans="1:11">
      <c r="A3" s="50" t="str">
        <f>"单位名称："&amp;"昆明市东川区铜都街道中心卫生院"</f>
        <v>单位名称：昆明市东川区铜都街道中心卫生院</v>
      </c>
      <c r="B3" s="51"/>
      <c r="C3" s="51"/>
      <c r="D3" s="51"/>
      <c r="E3" s="51"/>
      <c r="F3" s="51"/>
      <c r="G3" s="51"/>
      <c r="H3" s="52"/>
      <c r="I3" s="52"/>
      <c r="J3" s="52"/>
      <c r="K3" s="53" t="s">
        <v>1</v>
      </c>
    </row>
    <row r="4" ht="21.75" customHeight="1" spans="1:11">
      <c r="A4" s="54" t="s">
        <v>260</v>
      </c>
      <c r="B4" s="54" t="s">
        <v>181</v>
      </c>
      <c r="C4" s="54" t="s">
        <v>261</v>
      </c>
      <c r="D4" s="55" t="s">
        <v>182</v>
      </c>
      <c r="E4" s="55" t="s">
        <v>183</v>
      </c>
      <c r="F4" s="55" t="s">
        <v>262</v>
      </c>
      <c r="G4" s="55" t="s">
        <v>263</v>
      </c>
      <c r="H4" s="73" t="s">
        <v>55</v>
      </c>
      <c r="I4" s="56" t="s">
        <v>441</v>
      </c>
      <c r="J4" s="57"/>
      <c r="K4" s="58"/>
    </row>
    <row r="5" ht="21.75" customHeight="1" spans="1:11">
      <c r="A5" s="59"/>
      <c r="B5" s="59"/>
      <c r="C5" s="59"/>
      <c r="D5" s="60"/>
      <c r="E5" s="60"/>
      <c r="F5" s="60"/>
      <c r="G5" s="60"/>
      <c r="H5" s="74"/>
      <c r="I5" s="55" t="s">
        <v>58</v>
      </c>
      <c r="J5" s="55" t="s">
        <v>59</v>
      </c>
      <c r="K5" s="55" t="s">
        <v>60</v>
      </c>
    </row>
    <row r="6" ht="40.5" customHeight="1" spans="1:11">
      <c r="A6" s="62"/>
      <c r="B6" s="62"/>
      <c r="C6" s="62"/>
      <c r="D6" s="63"/>
      <c r="E6" s="63"/>
      <c r="F6" s="63"/>
      <c r="G6" s="63"/>
      <c r="H6" s="64"/>
      <c r="I6" s="63" t="s">
        <v>57</v>
      </c>
      <c r="J6" s="63"/>
      <c r="K6" s="63"/>
    </row>
    <row r="7" ht="15" customHeight="1" spans="1:11">
      <c r="A7" s="65">
        <v>1</v>
      </c>
      <c r="B7" s="65">
        <v>2</v>
      </c>
      <c r="C7" s="65">
        <v>3</v>
      </c>
      <c r="D7" s="65">
        <v>4</v>
      </c>
      <c r="E7" s="65">
        <v>5</v>
      </c>
      <c r="F7" s="65">
        <v>6</v>
      </c>
      <c r="G7" s="65">
        <v>7</v>
      </c>
      <c r="H7" s="65">
        <v>8</v>
      </c>
      <c r="I7" s="65">
        <v>9</v>
      </c>
      <c r="J7" s="81">
        <v>10</v>
      </c>
      <c r="K7" s="81">
        <v>11</v>
      </c>
    </row>
    <row r="8" ht="18.75" customHeight="1" spans="1:11">
      <c r="A8" s="75"/>
      <c r="B8" s="66"/>
      <c r="C8" s="75"/>
      <c r="D8" s="75"/>
      <c r="E8" s="75"/>
      <c r="F8" s="75"/>
      <c r="G8" s="75"/>
      <c r="H8" s="76"/>
      <c r="I8" s="82"/>
      <c r="J8" s="82"/>
      <c r="K8" s="76"/>
    </row>
    <row r="9" ht="18.75" customHeight="1" spans="1:11">
      <c r="A9" s="77"/>
      <c r="B9" s="66"/>
      <c r="C9" s="66"/>
      <c r="D9" s="66"/>
      <c r="E9" s="66"/>
      <c r="F9" s="66"/>
      <c r="G9" s="66"/>
      <c r="H9" s="68"/>
      <c r="I9" s="68"/>
      <c r="J9" s="68"/>
      <c r="K9" s="76"/>
    </row>
    <row r="10" ht="18.75" customHeight="1" spans="1:11">
      <c r="A10" s="78" t="s">
        <v>169</v>
      </c>
      <c r="B10" s="79"/>
      <c r="C10" s="79"/>
      <c r="D10" s="79"/>
      <c r="E10" s="79"/>
      <c r="F10" s="79"/>
      <c r="G10" s="80"/>
      <c r="H10" s="68"/>
      <c r="I10" s="68"/>
      <c r="J10" s="68"/>
      <c r="K10" s="76"/>
    </row>
    <row r="11" customHeight="1" spans="1:9">
      <c r="A11" s="72" t="s">
        <v>442</v>
      </c>
      <c r="B11" s="72"/>
      <c r="C11" s="72"/>
      <c r="D11" s="72"/>
      <c r="E11" s="72"/>
      <c r="F11" s="72"/>
      <c r="G11" s="72"/>
      <c r="H11" s="72"/>
      <c r="I11" s="72"/>
    </row>
  </sheetData>
  <mergeCells count="16">
    <mergeCell ref="A2:K2"/>
    <mergeCell ref="A3:G3"/>
    <mergeCell ref="I4:K4"/>
    <mergeCell ref="A10:G10"/>
    <mergeCell ref="A11:I11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1"/>
  <sheetViews>
    <sheetView showZeros="0" workbookViewId="0">
      <pane ySplit="1" topLeftCell="A2" activePane="bottomLeft" state="frozen"/>
      <selection/>
      <selection pane="bottomLeft" activeCell="D23" sqref="D23"/>
    </sheetView>
  </sheetViews>
  <sheetFormatPr defaultColWidth="9.14166666666667" defaultRowHeight="14.25" customHeight="1"/>
  <cols>
    <col min="1" max="1" width="35.2833333333333" customWidth="1"/>
    <col min="2" max="4" width="28" customWidth="1"/>
    <col min="5" max="7" width="23.85" customWidth="1"/>
  </cols>
  <sheetData>
    <row r="1" ht="13.5" customHeight="1" spans="4:7">
      <c r="D1" s="47"/>
      <c r="G1" s="48" t="s">
        <v>443</v>
      </c>
    </row>
    <row r="2" ht="41.25" customHeight="1" spans="1:7">
      <c r="A2" s="49" t="str">
        <f>"2025"&amp;"年部门项目中期规划预算表"</f>
        <v>2025年部门项目中期规划预算表</v>
      </c>
      <c r="B2" s="49"/>
      <c r="C2" s="49"/>
      <c r="D2" s="49"/>
      <c r="E2" s="49"/>
      <c r="F2" s="49"/>
      <c r="G2" s="49"/>
    </row>
    <row r="3" ht="13.5" customHeight="1" spans="1:7">
      <c r="A3" s="50" t="str">
        <f>"单位名称："&amp;"昆明市东川区铜都街道中心卫生院"</f>
        <v>单位名称：昆明市东川区铜都街道中心卫生院</v>
      </c>
      <c r="B3" s="51"/>
      <c r="C3" s="51"/>
      <c r="D3" s="51"/>
      <c r="E3" s="52"/>
      <c r="F3" s="52"/>
      <c r="G3" s="53" t="s">
        <v>1</v>
      </c>
    </row>
    <row r="4" ht="21.75" customHeight="1" spans="1:7">
      <c r="A4" s="54" t="s">
        <v>261</v>
      </c>
      <c r="B4" s="54" t="s">
        <v>260</v>
      </c>
      <c r="C4" s="54" t="s">
        <v>181</v>
      </c>
      <c r="D4" s="55" t="s">
        <v>444</v>
      </c>
      <c r="E4" s="56" t="s">
        <v>58</v>
      </c>
      <c r="F4" s="57"/>
      <c r="G4" s="58"/>
    </row>
    <row r="5" ht="21.75" customHeight="1" spans="1:7">
      <c r="A5" s="59"/>
      <c r="B5" s="59"/>
      <c r="C5" s="59"/>
      <c r="D5" s="60"/>
      <c r="E5" s="61" t="str">
        <f>"2025"&amp;"年"</f>
        <v>2025年</v>
      </c>
      <c r="F5" s="55" t="str">
        <f>("2025"+1)&amp;"年"</f>
        <v>2026年</v>
      </c>
      <c r="G5" s="55" t="str">
        <f>("2025"+2)&amp;"年"</f>
        <v>2027年</v>
      </c>
    </row>
    <row r="6" ht="40.5" customHeight="1" spans="1:7">
      <c r="A6" s="62"/>
      <c r="B6" s="62"/>
      <c r="C6" s="62"/>
      <c r="D6" s="63"/>
      <c r="E6" s="64"/>
      <c r="F6" s="63" t="s">
        <v>57</v>
      </c>
      <c r="G6" s="63"/>
    </row>
    <row r="7" ht="15" customHeight="1" spans="1:7">
      <c r="A7" s="65">
        <v>1</v>
      </c>
      <c r="B7" s="65">
        <v>2</v>
      </c>
      <c r="C7" s="65">
        <v>3</v>
      </c>
      <c r="D7" s="65">
        <v>4</v>
      </c>
      <c r="E7" s="65">
        <v>5</v>
      </c>
      <c r="F7" s="65">
        <v>6</v>
      </c>
      <c r="G7" s="65">
        <v>7</v>
      </c>
    </row>
    <row r="8" ht="17.25" customHeight="1" spans="1:7">
      <c r="A8" s="66"/>
      <c r="B8" s="67"/>
      <c r="C8" s="67"/>
      <c r="D8" s="66"/>
      <c r="E8" s="68"/>
      <c r="F8" s="68"/>
      <c r="G8" s="68"/>
    </row>
    <row r="9" ht="18.75" customHeight="1" spans="1:7">
      <c r="A9" s="66"/>
      <c r="B9" s="66"/>
      <c r="C9" s="66"/>
      <c r="D9" s="66"/>
      <c r="E9" s="68"/>
      <c r="F9" s="68"/>
      <c r="G9" s="68"/>
    </row>
    <row r="10" ht="18.75" customHeight="1" spans="1:7">
      <c r="A10" s="69" t="s">
        <v>55</v>
      </c>
      <c r="B10" s="70" t="s">
        <v>445</v>
      </c>
      <c r="C10" s="70"/>
      <c r="D10" s="71"/>
      <c r="E10" s="68"/>
      <c r="F10" s="68"/>
      <c r="G10" s="68"/>
    </row>
    <row r="11" customHeight="1" spans="1:9">
      <c r="A11" s="72" t="s">
        <v>446</v>
      </c>
      <c r="B11" s="72"/>
      <c r="C11" s="72"/>
      <c r="D11" s="72"/>
      <c r="E11" s="72"/>
      <c r="F11" s="72"/>
      <c r="G11" s="72"/>
      <c r="H11" s="72"/>
      <c r="I11" s="72"/>
    </row>
  </sheetData>
  <mergeCells count="12">
    <mergeCell ref="A2:G2"/>
    <mergeCell ref="A3:D3"/>
    <mergeCell ref="E4:G4"/>
    <mergeCell ref="A10:D10"/>
    <mergeCell ref="A11:I11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1"/>
  <sheetViews>
    <sheetView tabSelected="1" topLeftCell="A7" workbookViewId="0">
      <selection activeCell="C10" sqref="C10:G11"/>
    </sheetView>
  </sheetViews>
  <sheetFormatPr defaultColWidth="8.86666666666667" defaultRowHeight="13.5"/>
  <cols>
    <col min="1" max="1" width="15.1333333333333" style="1" customWidth="1"/>
    <col min="2" max="2" width="25.9" style="1" customWidth="1"/>
    <col min="3" max="5" width="25.25" style="1" customWidth="1"/>
    <col min="6" max="6" width="9.13333333333333" style="1" customWidth="1"/>
    <col min="7" max="7" width="9" style="1" customWidth="1"/>
    <col min="8" max="8" width="15.5" style="1" customWidth="1"/>
    <col min="9" max="9" width="22.125" style="1" customWidth="1"/>
    <col min="10" max="10" width="23.9833333333333" style="1" customWidth="1"/>
    <col min="11" max="12" width="8.86666666666667" style="1"/>
    <col min="13" max="13" width="9.38333333333333" style="1"/>
    <col min="14" max="16384" width="8.86666666666667" style="1"/>
  </cols>
  <sheetData>
    <row r="1" s="1" customFormat="1" spans="10:10">
      <c r="J1" s="43" t="s">
        <v>447</v>
      </c>
    </row>
    <row r="2" s="1" customFormat="1" ht="35" customHeight="1" spans="1:10">
      <c r="A2" s="5" t="s">
        <v>448</v>
      </c>
      <c r="B2" s="5"/>
      <c r="C2" s="5"/>
      <c r="D2" s="5"/>
      <c r="E2" s="5"/>
      <c r="F2" s="5"/>
      <c r="G2" s="5"/>
      <c r="H2" s="5"/>
      <c r="I2" s="5"/>
      <c r="J2" s="5"/>
    </row>
    <row r="3" s="2" customFormat="1" ht="17.25" customHeight="1" spans="1:10">
      <c r="A3" s="6" t="s">
        <v>449</v>
      </c>
      <c r="B3" s="6"/>
      <c r="C3" s="7"/>
      <c r="D3" s="8"/>
      <c r="E3" s="8"/>
      <c r="F3" s="8"/>
      <c r="G3" s="8"/>
      <c r="H3" s="8"/>
      <c r="I3" s="8"/>
      <c r="J3" s="264" t="s">
        <v>1</v>
      </c>
    </row>
    <row r="4" s="2" customFormat="1" ht="30" customHeight="1" spans="1:10">
      <c r="A4" s="9" t="s">
        <v>450</v>
      </c>
      <c r="B4" s="10">
        <v>131011</v>
      </c>
      <c r="C4" s="11"/>
      <c r="D4" s="11"/>
      <c r="E4" s="12"/>
      <c r="F4" s="13" t="s">
        <v>451</v>
      </c>
      <c r="G4" s="12"/>
      <c r="H4" s="14" t="s">
        <v>70</v>
      </c>
      <c r="I4" s="11"/>
      <c r="J4" s="12"/>
    </row>
    <row r="5" s="1" customFormat="1" ht="32.1" customHeight="1" spans="1:10">
      <c r="A5" s="15" t="s">
        <v>452</v>
      </c>
      <c r="B5" s="15"/>
      <c r="C5" s="15"/>
      <c r="D5" s="15"/>
      <c r="E5" s="15"/>
      <c r="F5" s="15"/>
      <c r="G5" s="15"/>
      <c r="H5" s="15"/>
      <c r="I5" s="15"/>
      <c r="J5" s="15" t="s">
        <v>453</v>
      </c>
    </row>
    <row r="6" s="1" customFormat="1" ht="102" customHeight="1" spans="1:10">
      <c r="A6" s="15" t="s">
        <v>454</v>
      </c>
      <c r="B6" s="16" t="s">
        <v>455</v>
      </c>
      <c r="C6" s="17" t="s">
        <v>456</v>
      </c>
      <c r="D6" s="17"/>
      <c r="E6" s="17"/>
      <c r="F6" s="17"/>
      <c r="G6" s="17"/>
      <c r="H6" s="17"/>
      <c r="I6" s="17"/>
      <c r="J6" s="45" t="s">
        <v>457</v>
      </c>
    </row>
    <row r="7" s="1" customFormat="1" ht="46" customHeight="1" spans="1:10">
      <c r="A7" s="15"/>
      <c r="B7" s="18" t="s">
        <v>458</v>
      </c>
      <c r="C7" s="17" t="s">
        <v>459</v>
      </c>
      <c r="D7" s="17"/>
      <c r="E7" s="17"/>
      <c r="F7" s="17"/>
      <c r="G7" s="17"/>
      <c r="H7" s="17"/>
      <c r="I7" s="17"/>
      <c r="J7" s="45" t="s">
        <v>460</v>
      </c>
    </row>
    <row r="8" s="1" customFormat="1" ht="76" customHeight="1" spans="1:10">
      <c r="A8" s="16" t="s">
        <v>461</v>
      </c>
      <c r="B8" s="19" t="s">
        <v>462</v>
      </c>
      <c r="C8" s="20" t="s">
        <v>459</v>
      </c>
      <c r="D8" s="20"/>
      <c r="E8" s="20"/>
      <c r="F8" s="20"/>
      <c r="G8" s="20"/>
      <c r="H8" s="20"/>
      <c r="I8" s="20"/>
      <c r="J8" s="46" t="s">
        <v>463</v>
      </c>
    </row>
    <row r="9" s="1" customFormat="1" ht="24" customHeight="1" spans="1:10">
      <c r="A9" s="21" t="s">
        <v>464</v>
      </c>
      <c r="B9" s="21"/>
      <c r="C9" s="21"/>
      <c r="D9" s="21"/>
      <c r="E9" s="21"/>
      <c r="F9" s="21"/>
      <c r="G9" s="21"/>
      <c r="H9" s="21"/>
      <c r="I9" s="21"/>
      <c r="J9" s="21"/>
    </row>
    <row r="10" s="1" customFormat="1" ht="32.1" customHeight="1" spans="1:10">
      <c r="A10" s="22" t="s">
        <v>465</v>
      </c>
      <c r="B10" s="23"/>
      <c r="C10" s="24" t="s">
        <v>466</v>
      </c>
      <c r="D10" s="25"/>
      <c r="E10" s="25"/>
      <c r="F10" s="25"/>
      <c r="G10" s="26"/>
      <c r="H10" s="15" t="s">
        <v>467</v>
      </c>
      <c r="I10" s="15"/>
      <c r="J10" s="15"/>
    </row>
    <row r="11" s="1" customFormat="1" ht="23" customHeight="1" spans="1:10">
      <c r="A11" s="27"/>
      <c r="B11" s="28"/>
      <c r="C11" s="29"/>
      <c r="D11" s="30"/>
      <c r="E11" s="30"/>
      <c r="F11" s="30"/>
      <c r="G11" s="31"/>
      <c r="H11" s="16" t="s">
        <v>468</v>
      </c>
      <c r="I11" s="16" t="s">
        <v>469</v>
      </c>
      <c r="J11" s="16" t="s">
        <v>470</v>
      </c>
    </row>
    <row r="12" s="1" customFormat="1" ht="66" customHeight="1" spans="1:10">
      <c r="A12" s="27" t="s">
        <v>471</v>
      </c>
      <c r="B12" s="28"/>
      <c r="C12" s="32" t="s">
        <v>472</v>
      </c>
      <c r="D12" s="33"/>
      <c r="E12" s="33"/>
      <c r="F12" s="33"/>
      <c r="G12" s="34"/>
      <c r="H12" s="35">
        <f>I12+J12</f>
        <v>6867888.32</v>
      </c>
      <c r="I12" s="35">
        <v>6867888.32</v>
      </c>
      <c r="J12" s="35"/>
    </row>
    <row r="13" s="1" customFormat="1" ht="66" customHeight="1" spans="1:10">
      <c r="A13" s="36" t="s">
        <v>471</v>
      </c>
      <c r="B13" s="37"/>
      <c r="C13" s="32" t="s">
        <v>472</v>
      </c>
      <c r="D13" s="33"/>
      <c r="E13" s="33"/>
      <c r="F13" s="33" t="s">
        <v>473</v>
      </c>
      <c r="G13" s="34"/>
      <c r="H13" s="35">
        <v>10739430</v>
      </c>
      <c r="I13" s="35">
        <v>293630</v>
      </c>
      <c r="J13" s="35">
        <v>10445800</v>
      </c>
    </row>
    <row r="14" s="1" customFormat="1" ht="66" customHeight="1" spans="1:10">
      <c r="A14" s="36" t="s">
        <v>471</v>
      </c>
      <c r="B14" s="37"/>
      <c r="C14" s="32" t="s">
        <v>472</v>
      </c>
      <c r="D14" s="33"/>
      <c r="E14" s="33"/>
      <c r="F14" s="33" t="s">
        <v>474</v>
      </c>
      <c r="G14" s="34"/>
      <c r="H14" s="35">
        <v>777144</v>
      </c>
      <c r="I14" s="35">
        <v>777144</v>
      </c>
      <c r="J14" s="35"/>
    </row>
    <row r="15" s="1" customFormat="1" ht="66" customHeight="1" spans="1:10">
      <c r="A15" s="36" t="s">
        <v>475</v>
      </c>
      <c r="B15" s="37"/>
      <c r="C15" s="32" t="s">
        <v>476</v>
      </c>
      <c r="D15" s="33"/>
      <c r="E15" s="33"/>
      <c r="F15" s="33" t="s">
        <v>477</v>
      </c>
      <c r="G15" s="34"/>
      <c r="H15" s="35">
        <v>3604800</v>
      </c>
      <c r="I15" s="35"/>
      <c r="J15" s="35">
        <v>3604800</v>
      </c>
    </row>
    <row r="16" s="1" customFormat="1" ht="27" customHeight="1" spans="1:10">
      <c r="A16" s="38" t="s">
        <v>478</v>
      </c>
      <c r="B16" s="38"/>
      <c r="C16" s="38"/>
      <c r="D16" s="38"/>
      <c r="E16" s="38"/>
      <c r="F16" s="38"/>
      <c r="G16" s="38"/>
      <c r="H16" s="38"/>
      <c r="I16" s="38"/>
      <c r="J16" s="38"/>
    </row>
    <row r="17" s="1" customFormat="1" ht="32.1" customHeight="1" spans="1:10">
      <c r="A17" s="39" t="s">
        <v>479</v>
      </c>
      <c r="B17" s="39"/>
      <c r="C17" s="39"/>
      <c r="D17" s="39"/>
      <c r="E17" s="39"/>
      <c r="F17" s="39"/>
      <c r="G17" s="39"/>
      <c r="H17" s="40" t="s">
        <v>480</v>
      </c>
      <c r="I17" s="41" t="s">
        <v>308</v>
      </c>
      <c r="J17" s="40" t="s">
        <v>481</v>
      </c>
    </row>
    <row r="18" s="3" customFormat="1" ht="32.1" customHeight="1" spans="1:10">
      <c r="A18" s="41" t="s">
        <v>301</v>
      </c>
      <c r="B18" s="41" t="s">
        <v>482</v>
      </c>
      <c r="C18" s="40" t="s">
        <v>303</v>
      </c>
      <c r="D18" s="40" t="s">
        <v>304</v>
      </c>
      <c r="E18" s="40" t="s">
        <v>305</v>
      </c>
      <c r="F18" s="42" t="s">
        <v>306</v>
      </c>
      <c r="G18" s="42" t="s">
        <v>307</v>
      </c>
      <c r="H18" s="40"/>
      <c r="I18" s="41"/>
      <c r="J18" s="40"/>
    </row>
    <row r="19" s="3" customFormat="1" ht="49" customHeight="1" spans="1:10">
      <c r="A19" s="41" t="s">
        <v>310</v>
      </c>
      <c r="B19" s="41" t="s">
        <v>483</v>
      </c>
      <c r="C19" s="40" t="s">
        <v>484</v>
      </c>
      <c r="D19" s="40" t="s">
        <v>485</v>
      </c>
      <c r="E19" s="40" t="s">
        <v>486</v>
      </c>
      <c r="F19" s="42" t="s">
        <v>328</v>
      </c>
      <c r="G19" s="42" t="s">
        <v>322</v>
      </c>
      <c r="H19" s="40" t="s">
        <v>487</v>
      </c>
      <c r="I19" s="40" t="s">
        <v>486</v>
      </c>
      <c r="J19" s="40" t="s">
        <v>488</v>
      </c>
    </row>
    <row r="20" s="3" customFormat="1" ht="32.1" customHeight="1" spans="1:10">
      <c r="A20" s="41" t="s">
        <v>310</v>
      </c>
      <c r="B20" s="41" t="s">
        <v>483</v>
      </c>
      <c r="C20" s="40" t="s">
        <v>489</v>
      </c>
      <c r="D20" s="40" t="s">
        <v>490</v>
      </c>
      <c r="E20" s="40" t="s">
        <v>491</v>
      </c>
      <c r="F20" s="42" t="s">
        <v>492</v>
      </c>
      <c r="G20" s="42" t="s">
        <v>322</v>
      </c>
      <c r="H20" s="40" t="s">
        <v>493</v>
      </c>
      <c r="I20" s="40" t="s">
        <v>491</v>
      </c>
      <c r="J20" s="40" t="s">
        <v>488</v>
      </c>
    </row>
    <row r="21" s="3" customFormat="1" ht="32.1" customHeight="1" spans="1:10">
      <c r="A21" s="41" t="s">
        <v>310</v>
      </c>
      <c r="B21" s="41" t="s">
        <v>483</v>
      </c>
      <c r="C21" s="40" t="s">
        <v>494</v>
      </c>
      <c r="D21" s="40" t="s">
        <v>495</v>
      </c>
      <c r="E21" s="40" t="s">
        <v>496</v>
      </c>
      <c r="F21" s="42" t="s">
        <v>492</v>
      </c>
      <c r="G21" s="42" t="s">
        <v>322</v>
      </c>
      <c r="H21" s="40" t="s">
        <v>494</v>
      </c>
      <c r="I21" s="40" t="s">
        <v>496</v>
      </c>
      <c r="J21" s="40" t="s">
        <v>488</v>
      </c>
    </row>
    <row r="22" s="3" customFormat="1" ht="32.1" customHeight="1" spans="1:10">
      <c r="A22" s="41" t="s">
        <v>310</v>
      </c>
      <c r="B22" s="41" t="s">
        <v>311</v>
      </c>
      <c r="C22" s="40" t="s">
        <v>497</v>
      </c>
      <c r="D22" s="40" t="s">
        <v>498</v>
      </c>
      <c r="E22" s="40" t="s">
        <v>499</v>
      </c>
      <c r="F22" s="42" t="s">
        <v>315</v>
      </c>
      <c r="G22" s="42" t="s">
        <v>316</v>
      </c>
      <c r="H22" s="40" t="s">
        <v>497</v>
      </c>
      <c r="I22" s="40" t="s">
        <v>499</v>
      </c>
      <c r="J22" s="40" t="s">
        <v>488</v>
      </c>
    </row>
    <row r="23" s="3" customFormat="1" ht="32.1" customHeight="1" spans="1:10">
      <c r="A23" s="41" t="s">
        <v>310</v>
      </c>
      <c r="B23" s="41" t="s">
        <v>311</v>
      </c>
      <c r="C23" s="40" t="s">
        <v>500</v>
      </c>
      <c r="D23" s="40" t="s">
        <v>501</v>
      </c>
      <c r="E23" s="40" t="s">
        <v>502</v>
      </c>
      <c r="F23" s="42" t="s">
        <v>315</v>
      </c>
      <c r="G23" s="42" t="s">
        <v>316</v>
      </c>
      <c r="H23" s="40" t="s">
        <v>500</v>
      </c>
      <c r="I23" s="40" t="s">
        <v>502</v>
      </c>
      <c r="J23" s="40" t="s">
        <v>488</v>
      </c>
    </row>
    <row r="24" s="3" customFormat="1" ht="32.1" customHeight="1" spans="1:10">
      <c r="A24" s="41" t="s">
        <v>310</v>
      </c>
      <c r="B24" s="41" t="s">
        <v>311</v>
      </c>
      <c r="C24" s="40" t="s">
        <v>503</v>
      </c>
      <c r="D24" s="40" t="s">
        <v>504</v>
      </c>
      <c r="E24" s="40" t="s">
        <v>505</v>
      </c>
      <c r="F24" s="42" t="s">
        <v>315</v>
      </c>
      <c r="G24" s="42" t="s">
        <v>316</v>
      </c>
      <c r="H24" s="40" t="s">
        <v>503</v>
      </c>
      <c r="I24" s="40" t="s">
        <v>505</v>
      </c>
      <c r="J24" s="40" t="s">
        <v>488</v>
      </c>
    </row>
    <row r="25" s="3" customFormat="1" ht="32.1" customHeight="1" spans="1:10">
      <c r="A25" s="41" t="s">
        <v>310</v>
      </c>
      <c r="B25" s="41" t="s">
        <v>311</v>
      </c>
      <c r="C25" s="40" t="s">
        <v>506</v>
      </c>
      <c r="D25" s="40" t="s">
        <v>507</v>
      </c>
      <c r="E25" s="40" t="s">
        <v>508</v>
      </c>
      <c r="F25" s="42" t="s">
        <v>315</v>
      </c>
      <c r="G25" s="42" t="s">
        <v>316</v>
      </c>
      <c r="H25" s="40" t="s">
        <v>506</v>
      </c>
      <c r="I25" s="40" t="s">
        <v>508</v>
      </c>
      <c r="J25" s="40" t="s">
        <v>488</v>
      </c>
    </row>
    <row r="26" s="3" customFormat="1" ht="32.1" customHeight="1" spans="1:10">
      <c r="A26" s="41" t="s">
        <v>310</v>
      </c>
      <c r="B26" s="41" t="s">
        <v>311</v>
      </c>
      <c r="C26" s="40" t="s">
        <v>509</v>
      </c>
      <c r="D26" s="40" t="s">
        <v>510</v>
      </c>
      <c r="E26" s="40" t="s">
        <v>511</v>
      </c>
      <c r="F26" s="42" t="s">
        <v>315</v>
      </c>
      <c r="G26" s="42" t="s">
        <v>316</v>
      </c>
      <c r="H26" s="40" t="s">
        <v>509</v>
      </c>
      <c r="I26" s="40" t="s">
        <v>511</v>
      </c>
      <c r="J26" s="40" t="s">
        <v>488</v>
      </c>
    </row>
    <row r="27" s="3" customFormat="1" ht="32.1" customHeight="1" spans="1:10">
      <c r="A27" s="41" t="s">
        <v>330</v>
      </c>
      <c r="B27" s="41" t="s">
        <v>512</v>
      </c>
      <c r="C27" s="40" t="s">
        <v>513</v>
      </c>
      <c r="D27" s="40" t="s">
        <v>513</v>
      </c>
      <c r="E27" s="40" t="s">
        <v>514</v>
      </c>
      <c r="F27" s="42" t="s">
        <v>315</v>
      </c>
      <c r="G27" s="42" t="s">
        <v>316</v>
      </c>
      <c r="H27" s="40" t="s">
        <v>513</v>
      </c>
      <c r="I27" s="40" t="s">
        <v>514</v>
      </c>
      <c r="J27" s="40" t="s">
        <v>488</v>
      </c>
    </row>
    <row r="28" s="3" customFormat="1" ht="32.1" customHeight="1" spans="1:10">
      <c r="A28" s="41" t="s">
        <v>330</v>
      </c>
      <c r="B28" s="41" t="s">
        <v>512</v>
      </c>
      <c r="C28" s="40" t="s">
        <v>515</v>
      </c>
      <c r="D28" s="40" t="s">
        <v>516</v>
      </c>
      <c r="E28" s="40" t="s">
        <v>517</v>
      </c>
      <c r="F28" s="42" t="s">
        <v>315</v>
      </c>
      <c r="G28" s="42" t="s">
        <v>316</v>
      </c>
      <c r="H28" s="40" t="s">
        <v>515</v>
      </c>
      <c r="I28" s="40" t="s">
        <v>517</v>
      </c>
      <c r="J28" s="40" t="s">
        <v>488</v>
      </c>
    </row>
    <row r="29" s="3" customFormat="1" ht="32.1" customHeight="1" spans="1:10">
      <c r="A29" s="41" t="s">
        <v>330</v>
      </c>
      <c r="B29" s="41" t="s">
        <v>518</v>
      </c>
      <c r="C29" s="40" t="s">
        <v>519</v>
      </c>
      <c r="D29" s="40">
        <v>1</v>
      </c>
      <c r="E29" s="40" t="s">
        <v>520</v>
      </c>
      <c r="F29" s="42" t="s">
        <v>315</v>
      </c>
      <c r="G29" s="42" t="s">
        <v>316</v>
      </c>
      <c r="H29" s="40" t="s">
        <v>519</v>
      </c>
      <c r="I29" s="40" t="s">
        <v>520</v>
      </c>
      <c r="J29" s="40" t="s">
        <v>488</v>
      </c>
    </row>
    <row r="30" s="3" customFormat="1" ht="32.1" customHeight="1" spans="1:10">
      <c r="A30" s="41" t="s">
        <v>330</v>
      </c>
      <c r="B30" s="41" t="s">
        <v>521</v>
      </c>
      <c r="C30" s="40" t="s">
        <v>522</v>
      </c>
      <c r="D30" s="40" t="s">
        <v>523</v>
      </c>
      <c r="E30" s="40" t="s">
        <v>524</v>
      </c>
      <c r="F30" s="42" t="s">
        <v>315</v>
      </c>
      <c r="G30" s="42" t="s">
        <v>316</v>
      </c>
      <c r="H30" s="40" t="s">
        <v>522</v>
      </c>
      <c r="I30" s="40" t="s">
        <v>524</v>
      </c>
      <c r="J30" s="40" t="s">
        <v>488</v>
      </c>
    </row>
    <row r="31" s="4" customFormat="1" ht="32.1" customHeight="1" spans="1:10">
      <c r="A31" s="41" t="s">
        <v>339</v>
      </c>
      <c r="B31" s="41" t="s">
        <v>525</v>
      </c>
      <c r="C31" s="40" t="s">
        <v>526</v>
      </c>
      <c r="D31" s="40" t="s">
        <v>504</v>
      </c>
      <c r="E31" s="40" t="s">
        <v>527</v>
      </c>
      <c r="F31" s="42" t="s">
        <v>315</v>
      </c>
      <c r="G31" s="42" t="s">
        <v>316</v>
      </c>
      <c r="H31" s="40" t="s">
        <v>526</v>
      </c>
      <c r="I31" s="40" t="s">
        <v>527</v>
      </c>
      <c r="J31" s="40" t="s">
        <v>488</v>
      </c>
    </row>
  </sheetData>
  <mergeCells count="27">
    <mergeCell ref="A2:J2"/>
    <mergeCell ref="A3:C3"/>
    <mergeCell ref="B4:E4"/>
    <mergeCell ref="F4:G4"/>
    <mergeCell ref="H4:J4"/>
    <mergeCell ref="A5:I5"/>
    <mergeCell ref="C6:I6"/>
    <mergeCell ref="C7:I7"/>
    <mergeCell ref="C8:I8"/>
    <mergeCell ref="A9:J9"/>
    <mergeCell ref="H10:J10"/>
    <mergeCell ref="A12:B12"/>
    <mergeCell ref="C12:G12"/>
    <mergeCell ref="A13:B13"/>
    <mergeCell ref="C13:G13"/>
    <mergeCell ref="A14:B14"/>
    <mergeCell ref="C14:G14"/>
    <mergeCell ref="A15:B15"/>
    <mergeCell ref="C15:G15"/>
    <mergeCell ref="A16:J16"/>
    <mergeCell ref="A17:G17"/>
    <mergeCell ref="A6:A7"/>
    <mergeCell ref="H17:H18"/>
    <mergeCell ref="I17:I18"/>
    <mergeCell ref="J17:J18"/>
    <mergeCell ref="A10:B11"/>
    <mergeCell ref="C10:G1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上级补助项目支出预算表11</vt:lpstr>
      <vt:lpstr>部门项目中期规划预算表12</vt:lpstr>
      <vt:lpstr>部门整体支出绩效目标表13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李雅蓉</cp:lastModifiedBy>
  <dcterms:created xsi:type="dcterms:W3CDTF">2025-02-26T10:23:00Z</dcterms:created>
  <dcterms:modified xsi:type="dcterms:W3CDTF">2025-03-02T03:59:41Z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F4C04261E4034B99A579633D09F35C11_13</vt:lpwstr>
  </property>
  <property fmtid="{D5CDD505-2E9C-101B-9397-08002B2CF9AE}" pid="3" name="KSOProductBuildVer">
    <vt:lpwstr>2052-12.1.0.15336</vt:lpwstr>
  </property>
</Properties>
</file>