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23" firstSheet="9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<sst xmlns="http://schemas.openxmlformats.org/spreadsheetml/2006/main" count="993" uniqueCount="415">
  <si>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</si>
  <si>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</si>
  <si>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</si>
  <si>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</si>
  <si>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</si>
  <si>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</si>
  <si>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</si>
  <si>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</si>
  <si>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</si>
  <si>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</si>
  <si>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</si>
  <si>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</si>
  <si>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</si>
  <si>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</si>
  <si>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</si>
  <si>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</si>
  <si>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</si>
  <si>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</si>
  <si>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</si>
  <si>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</si>
  <si>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</si>
  <si>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</si>
  <si>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</si>
  <si>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</si>
  <si>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</si>
  <si>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</si>
  <si>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</si>
  <si>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</si>
  <si>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</si>
  <si>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</si>
  <si>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</si>
  <si>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</si>
  <si>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</si>
  <si>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</si>
  <si>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</si>
  <si>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</si>
  <si>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</si>
  <si>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</si>
  <si>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</si>
  <si>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</si>
  <si>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</si>
  <si>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</si>
  <si>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</si>
  <si>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</si>
  <si>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</si>
  <si>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</si>
  <si>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</si>
  <si>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</si>
  <si>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</si>
  <si>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</si>
  <si>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</si>
  <si>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</si>
  <si>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</si>
  <si>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</si>
  <si>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</si>
  <si>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</si>
  <si>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</si>
  <si>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</si>
  <si>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</si>
  <si>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</si>
  <si>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</si>
  <si>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</si>
  <si>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</si>
  <si>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</si>
  <si>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</si>
  <si>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</si>
  <si>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</si>
  <si>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</si>
  <si>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</si>
  <si>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118007</t>
  </si>
  <si>
    <t>昆明市东川区殡仪馆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</si>
  <si>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</si>
  <si>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</si>
  <si>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</si>
  <si>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</si>
  <si>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</si>
  <si>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</si>
  <si>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</si>
  <si>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</si>
  <si>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</si>
  <si>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</si>
  <si>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</si>
  <si>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</si>
  <si>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</si>
  <si>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</si>
  <si>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</si>
  <si>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</si>
  <si>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</si>
  <si>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</si>
  <si>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</si>
  <si>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</si>
  <si>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</si>
  <si>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</si>
  <si>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</si>
  <si>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</si>
  <si>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</si>
  <si>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</si>
  <si>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</si>
  <si>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</si>
  <si>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</si>
  <si>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</si>
  <si>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</si>
  <si>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</si>
  <si>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</si>
  <si>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</si>
  <si>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</si>
  <si>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</si>
  <si>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</si>
  <si>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</si>
  <si>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2081004</t>
  </si>
  <si>
    <t>殡葬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</si>
  <si>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</si>
  <si>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</si>
  <si>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</si>
  <si>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</si>
  <si>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</si>
  <si>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</si>
  <si>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</si>
  <si>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</si>
  <si>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</si>
  <si>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</si>
  <si>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</si>
  <si>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</si>
  <si>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</si>
  <si>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</si>
  <si>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</si>
  <si>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</si>
  <si>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</si>
  <si>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</si>
  <si>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</si>
  <si>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</si>
  <si>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</si>
  <si>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</si>
  <si>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</si>
  <si>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</si>
  <si>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</si>
  <si>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</si>
  <si>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</si>
  <si>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</si>
  <si>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</si>
  <si>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</si>
  <si>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</si>
  <si>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</si>
  <si>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</si>
  <si>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</si>
  <si>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</si>
  <si>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</si>
  <si>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</si>
  <si>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</si>
  <si>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</si>
  <si>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</si>
  <si>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</si>
  <si>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</si>
  <si>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</si>
  <si>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</si>
  <si>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</si>
  <si>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</si>
  <si>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</si>
  <si>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</si>
  <si>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</si>
  <si>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</si>
  <si>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</si>
  <si>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</si>
  <si>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</si>
  <si>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</si>
  <si>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</si>
  <si>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</si>
  <si>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</si>
  <si>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</si>
  <si>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</si>
  <si>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</si>
  <si>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t>备注：昆明市东川区殡仪馆</t>
    </r>
    <r>
      <rPr>
        <sz val="11"/>
        <rFont val="Microsoft Sans Serif"/>
        <charset val="1"/>
      </rPr>
      <t>2025</t>
    </r>
    <r>
      <rPr>
        <sz val="11"/>
        <rFont val="宋体"/>
        <charset val="1"/>
      </rPr>
      <t>年度无一般公共预算“三公”经费支出预算表支出情况，此表无数据。</t>
    </r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</si>
  <si>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</si>
  <si>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</si>
  <si>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</si>
  <si>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</si>
  <si>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</si>
  <si>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</si>
  <si>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</si>
  <si>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</si>
  <si>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</si>
  <si>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</si>
  <si>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</si>
  <si>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</si>
  <si>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</si>
  <si>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</si>
  <si>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</si>
  <si>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</si>
  <si>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</si>
  <si>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</si>
  <si>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</si>
  <si>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</si>
  <si>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昆明市东川区民政局</t>
  </si>
  <si>
    <t>530113210000000004129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</si>
  <si>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</si>
  <si>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</si>
  <si>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</si>
  <si>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</si>
  <si>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</si>
  <si>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</si>
  <si>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</si>
  <si>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</si>
  <si>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</si>
  <si>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</si>
  <si>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</si>
  <si>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530113210000000004130</t>
  </si>
  <si>
    <t>30113</t>
  </si>
  <si>
    <t>530113210000000004166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</si>
  <si>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</si>
  <si>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</si>
  <si>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</si>
  <si>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</si>
  <si>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</si>
  <si>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</si>
  <si>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</si>
  <si>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</si>
  <si>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</si>
  <si>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530113221100000318083</t>
  </si>
  <si>
    <t>离退休生活补助</t>
  </si>
  <si>
    <t>30305</t>
  </si>
  <si>
    <t>生活补助</t>
  </si>
  <si>
    <t>530113231100001514623</t>
  </si>
  <si>
    <t>事业人员绩效奖励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</si>
  <si>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</si>
  <si>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</si>
  <si>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</si>
  <si>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</si>
  <si>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</si>
  <si>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</si>
  <si>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</si>
  <si>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</si>
  <si>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530113221100000530893</t>
  </si>
  <si>
    <t>殡葬费用补助资金</t>
  </si>
  <si>
    <t>30205</t>
  </si>
  <si>
    <t>水费</t>
  </si>
  <si>
    <t>30206</t>
  </si>
  <si>
    <t>电费</t>
  </si>
  <si>
    <t>30225</t>
  </si>
  <si>
    <t>专用燃料费</t>
  </si>
  <si>
    <t>30226</t>
  </si>
  <si>
    <t>劳务费</t>
  </si>
  <si>
    <t>530113221100000966024</t>
  </si>
  <si>
    <t>经营收入专项资金</t>
  </si>
  <si>
    <t>30299</t>
  </si>
  <si>
    <t>其他商品和服务支出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</si>
  <si>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</si>
  <si>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</si>
  <si>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</si>
  <si>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</si>
  <si>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</si>
  <si>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</si>
  <si>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</si>
  <si>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</si>
  <si>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</si>
  <si>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</si>
  <si>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确保殡仪馆在全面殡葬改革后所有经费保障，使各项工作任务按期完成。</t>
  </si>
  <si>
    <t>产出指标</t>
  </si>
  <si>
    <t>数量指标</t>
  </si>
  <si>
    <t>殡仪馆火化人数</t>
  </si>
  <si>
    <t>&gt;=</t>
  </si>
  <si>
    <t>1537</t>
  </si>
  <si>
    <t>人</t>
  </si>
  <si>
    <t>定量指标</t>
  </si>
  <si>
    <t>2024年1-9月，殡仪馆共计火化1537人。</t>
  </si>
  <si>
    <t>殡仪馆接运遗体次数</t>
  </si>
  <si>
    <t>1621</t>
  </si>
  <si>
    <t>次</t>
  </si>
  <si>
    <t>2024年1-9月，殡仪馆共计接送遗体1624人次。</t>
  </si>
  <si>
    <t>殡仪馆寄存人数</t>
  </si>
  <si>
    <t>325</t>
  </si>
  <si>
    <t>2024年1-9月，殡仪馆共计寄存325人。</t>
  </si>
  <si>
    <t>殡仪馆冰停人数</t>
  </si>
  <si>
    <t>78</t>
  </si>
  <si>
    <t>2024年1-9月，殡仪馆共计冰停78人。</t>
  </si>
  <si>
    <t>质量指标</t>
  </si>
  <si>
    <t>火化质量零差错</t>
  </si>
  <si>
    <t>=</t>
  </si>
  <si>
    <t>100</t>
  </si>
  <si>
    <t>%</t>
  </si>
  <si>
    <t>定性指标</t>
  </si>
  <si>
    <t>依据历年实际情况。</t>
  </si>
  <si>
    <t>时效指标</t>
  </si>
  <si>
    <t>本年度完成</t>
  </si>
  <si>
    <t>2024</t>
  </si>
  <si>
    <t>年</t>
  </si>
  <si>
    <t>依据历年数据。</t>
  </si>
  <si>
    <t>成本指标</t>
  </si>
  <si>
    <t>经济成本指标</t>
  </si>
  <si>
    <t>37.85</t>
  </si>
  <si>
    <t>万元</t>
  </si>
  <si>
    <t>预估殡仪馆用水、用电、办公费，专用燃料费，劳务费、其他交通费等。</t>
  </si>
  <si>
    <t>效益指标</t>
  </si>
  <si>
    <t>生态效益</t>
  </si>
  <si>
    <t>实行全面火化，节约土地资源</t>
  </si>
  <si>
    <t>除特殊情况外火化率达100%</t>
  </si>
  <si>
    <t>2024年1-9月，殡仪馆做到应化尽化。</t>
  </si>
  <si>
    <t>满意度指标</t>
  </si>
  <si>
    <t>服务对象满意度</t>
  </si>
  <si>
    <t>丧属满意度</t>
  </si>
  <si>
    <t>依据2024年1-9月实际值设定</t>
  </si>
  <si>
    <t>殡仪馆编外人数</t>
  </si>
  <si>
    <t>19</t>
  </si>
  <si>
    <t>2024年9月聘用人数。</t>
  </si>
  <si>
    <t>&gt;</t>
  </si>
  <si>
    <t>2024年1-9月，殡仪馆共计接送遗体1621人。</t>
  </si>
  <si>
    <t>160</t>
  </si>
  <si>
    <t>用于殡仪馆运营开支。</t>
  </si>
  <si>
    <t>殡仪馆做到应化尽化。</t>
  </si>
  <si>
    <t>依据2024年数据预估。</t>
  </si>
  <si>
    <t>06表</t>
  </si>
  <si>
    <t>政府性基金预算支出预算表</t>
  </si>
  <si>
    <t>单位名称：昆明市发展和改革委员会</t>
  </si>
  <si>
    <t>政府性基金预算支出</t>
  </si>
  <si>
    <t>备注：昆明市东川区殡仪馆2025年度无政府性基金预算支出预算表支出情况，此表无数据。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</si>
  <si>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</si>
  <si>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</si>
  <si>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</si>
  <si>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</si>
  <si>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</si>
  <si>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</si>
  <si>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</si>
  <si>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</si>
  <si>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</si>
  <si>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</si>
  <si>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</si>
  <si>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业务用燃料费</t>
  </si>
  <si>
    <t>车辆加油、添加燃料服务</t>
  </si>
  <si>
    <t>元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</si>
  <si>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</si>
  <si>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</si>
  <si>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</si>
  <si>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</si>
  <si>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</si>
  <si>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</si>
  <si>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</si>
  <si>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</si>
  <si>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备注：昆明市东川区殡仪馆2025年度无政府购买服务预算表支出情况，此表无数据。</t>
  </si>
  <si>
    <t>09-1表</t>
  </si>
  <si>
    <t>单位名称（项目）</t>
  </si>
  <si>
    <t>地区</t>
  </si>
  <si>
    <t>备注：昆明市东川区殡仪馆2025年度无对下转移支付预算表支出情况，此表无数据。</t>
  </si>
  <si>
    <t>09-2表</t>
  </si>
  <si>
    <t>备注：昆明市东川区殡仪馆2025年度无对下转移支付绩效目标表支出情况，此表无数据。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</si>
  <si>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</si>
  <si>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</si>
  <si>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</si>
  <si>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</si>
  <si>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</si>
  <si>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</si>
  <si>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</si>
  <si>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</si>
  <si>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t>备注：昆明市东川区殡仪馆</t>
    </r>
    <r>
      <rPr>
        <sz val="11"/>
        <rFont val="Microsoft Sans Serif"/>
        <charset val="1"/>
      </rPr>
      <t>2025</t>
    </r>
    <r>
      <rPr>
        <sz val="11"/>
        <rFont val="宋体"/>
        <charset val="1"/>
      </rPr>
      <t>年度无新增资产配置预算表支出情况，此表无数据。</t>
    </r>
  </si>
  <si>
    <t>11表</t>
  </si>
  <si>
    <t>2025年上级补助项目支出预算表</t>
  </si>
  <si>
    <t>单位名称：昆明市东川区殡仪馆</t>
  </si>
  <si>
    <t>上级补助</t>
  </si>
  <si>
    <t>备注：昆明市东川区殡仪馆2025年度无上级补助项目支出预算表支出情况，此表无数据。</t>
  </si>
  <si>
    <t>12表</t>
  </si>
  <si>
    <t>项目级次</t>
  </si>
  <si>
    <t>311 专项业务类</t>
  </si>
  <si>
    <t>本级</t>
  </si>
  <si>
    <t/>
  </si>
  <si>
    <t>13表</t>
  </si>
  <si>
    <t>2025年部门整体支出绩效目标表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</si>
  <si>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</si>
  <si>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</si>
  <si>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</si>
  <si>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</si>
  <si>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</si>
  <si>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</si>
  <si>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1.贯彻执行国家和省、市《殡葬管理条例》及有关殡葬管理的规章制度、规范性文件等政策，积极为丧属服务。
2.承担遗体运输、整容、冷藏、告别、火化、骨灰寄存、落葬（公墓）等服务，做好殡葬礼仪服务工作。</t>
  </si>
  <si>
    <t>根据三定方案归纳</t>
  </si>
  <si>
    <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</si>
  <si>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1、加强组织领导。制定和完善殡葬惠民政策，切实减轻困难群体丧葬负担，同时要加强政策宣传，及时报导惠民殡葬新政策、新举措； 
2、以人为本为目标，实现优质服务，以提高素质技能为主，实现文明服务。祭奠必须到指定的地方烧纸，遵守寄存室及公墓的各种规章制度，防止各种灾害。对丧属反映的问题能处理就要及时处理，不能及时处理的，向馆领导反映，然后做处理意见及给丧属答复。坚决杜绝殡葬服务中出现冷、硬、生、推等现象。我馆以完善规章制度为基础，实现规范服务，坚持以制度管人，用制度管事，认真执行咨询接待、接运消毒、悼念告别、遗体火化和骨灰寄存等操作规程，实行岗位责任制、责任追究制，确保接运、悼念、火化、骨灰零差错。要全面落实殡葬服务项目、收费标准、服务内容、服务程序、服务承诺，服务监督“六公开”制度，实行阳光服务。进一步加强宣传力度和广度，领导、执法、服务三到位，使《殡葬管理条例》更好的贯彻实施。</t>
  </si>
  <si>
    <t>根据部门职责，中长期规划，省委，省政府要求归纳</t>
  </si>
  <si>
    <t>部门年度目标</t>
  </si>
  <si>
    <t>预算年度（2025年）
绩效目标</t>
  </si>
  <si>
    <t>1.东川区殡仪馆2024年共申报项目4个，项目涉及财政资金109.29万元。按照项目具体情况，对项目产出、效益、满意度进行指标细化、量化，项目绩效目标编制率达100%。力争全面完成2024年绩效目标内容的量化指标。
2.贯彻执行国家和省、市有关殡葬管理政策，加强殡葬惠民政策的宣传工作。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</si>
  <si>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</si>
  <si>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</si>
  <si>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</si>
  <si>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</si>
  <si>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</si>
  <si>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</si>
  <si>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</si>
  <si>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</si>
  <si>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>困难群众救助</t>
  </si>
  <si>
    <t>贯彻执行国家、省、市《殡葬管理条例》及有关殡葬管理的规章制度、规范性文件。认真做好殡葬礼仪服务、遗体运输、整容、冷藏、告别、火化、骨灰寄存、落葬（公墓）等服务工作。</t>
  </si>
  <si>
    <t>事业人员工资支出、绩效奖励和其他工资福利支出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</si>
  <si>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</si>
  <si>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</si>
  <si>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</si>
  <si>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</si>
  <si>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</si>
  <si>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指标设置是否合理</t>
  </si>
  <si>
    <t>反映死亡人数</t>
  </si>
  <si>
    <t>反映接运遗体次数</t>
  </si>
  <si>
    <t>反映寄存人数</t>
  </si>
  <si>
    <t>反映冰停次数</t>
  </si>
  <si>
    <t>反映殡仪馆聘用编外人数</t>
  </si>
  <si>
    <t>反映火化质量</t>
  </si>
  <si>
    <t>用于殡仪馆用水、用电、办公费，专用燃料费，劳务费、其他交通费等。</t>
  </si>
  <si>
    <t>是否按相关标准足额发放补贴</t>
  </si>
  <si>
    <t>各资金发放及时率</t>
  </si>
  <si>
    <t>90</t>
  </si>
  <si>
    <t>资金发放时限</t>
  </si>
  <si>
    <t>资金发放及时率</t>
  </si>
  <si>
    <t>部门反馈</t>
  </si>
  <si>
    <t xml:space="preserve">    效益指标</t>
  </si>
  <si>
    <t>社会效益</t>
  </si>
  <si>
    <t>政策知晓率</t>
  </si>
  <si>
    <t>对政策的知晓是否达标</t>
  </si>
  <si>
    <t>反映政策宣传效果</t>
  </si>
  <si>
    <t xml:space="preserve">    满意度指标</t>
  </si>
  <si>
    <t>服务对象满意度是否达标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</si>
</sst>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rgb="FF000000"/>
      <name val="宋体"/>
      <charset val="1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"/>
    </font>
    <font>
      <sz val="10"/>
      <name val="宋体"/>
      <charset val="1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b/>
      <sz val="23"/>
      <color indexed="8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"/>
    </font>
    <font>
      <b/>
      <sz val="22"/>
      <color rgb="FF000000"/>
      <name val="宋体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Microsoft YaHei UI"/>
      <charset val="1"/>
    </font>
    <font>
      <sz val="12"/>
      <name val="宋体"/>
      <charset val="134"/>
    </font>
    <font>
      <sz val="11"/>
      <name val="Microsoft Sans Serif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33" applyNumberFormat="0" applyAlignment="0" applyProtection="0">
      <alignment vertical="center"/>
    </xf>
    <xf numFmtId="0" fontId="39" fillId="5" borderId="34" applyNumberFormat="0" applyAlignment="0" applyProtection="0">
      <alignment vertical="center"/>
    </xf>
    <xf numFmtId="0" fontId="40" fillId="5" borderId="33" applyNumberFormat="0" applyAlignment="0" applyProtection="0">
      <alignment vertical="center"/>
    </xf>
    <xf numFmtId="0" fontId="41" fillId="6" borderId="35" applyNumberFormat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49" fillId="0" borderId="13">
      <alignment horizontal="right" vertical="center"/>
    </xf>
    <xf numFmtId="49" fontId="49" fillId="0" borderId="13">
      <alignment horizontal="left" vertical="center" wrapText="1"/>
    </xf>
    <xf numFmtId="176" fontId="49" fillId="0" borderId="13">
      <alignment horizontal="right" vertical="center"/>
    </xf>
    <xf numFmtId="177" fontId="49" fillId="0" borderId="13">
      <alignment horizontal="right" vertical="center"/>
    </xf>
    <xf numFmtId="178" fontId="49" fillId="0" borderId="13">
      <alignment horizontal="right" vertical="center"/>
    </xf>
    <xf numFmtId="179" fontId="49" fillId="0" borderId="13">
      <alignment horizontal="right" vertical="center"/>
    </xf>
    <xf numFmtId="10" fontId="49" fillId="0" borderId="13">
      <alignment horizontal="right" vertical="center"/>
    </xf>
    <xf numFmtId="180" fontId="49" fillId="0" borderId="13">
      <alignment horizontal="right" vertical="center"/>
    </xf>
    <xf numFmtId="0" fontId="50" fillId="0" borderId="0">
      <alignment vertical="center"/>
    </xf>
    <xf numFmtId="0" fontId="17" fillId="0" borderId="0"/>
    <xf numFmtId="0" fontId="51" fillId="0" borderId="0">
      <alignment vertical="top"/>
      <protection locked="0"/>
    </xf>
    <xf numFmtId="0" fontId="52" fillId="0" borderId="0">
      <alignment vertical="center"/>
    </xf>
  </cellStyleXfs>
  <cellXfs count="282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/>
    <xf numFmtId="0" fontId="2" fillId="0" borderId="0" xfId="57" applyFont="1" applyFill="1" applyBorder="1" applyAlignment="1">
      <alignment horizontal="center" vertical="center"/>
    </xf>
    <xf numFmtId="0" fontId="3" fillId="0" borderId="0" xfId="59" applyFont="1" applyFill="1" applyBorder="1" applyAlignment="1" applyProtection="1"/>
    <xf numFmtId="0" fontId="1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7" fillId="0" borderId="7" xfId="59" applyNumberFormat="1" applyFont="1" applyFill="1" applyBorder="1" applyAlignment="1" applyProtection="1">
      <alignment horizontal="center" vertical="center" wrapText="1"/>
    </xf>
    <xf numFmtId="0" fontId="7" fillId="0" borderId="7" xfId="59" applyFont="1" applyFill="1" applyBorder="1" applyAlignment="1" applyProtection="1">
      <alignment horizontal="center"/>
    </xf>
    <xf numFmtId="49" fontId="7" fillId="0" borderId="7" xfId="59" applyNumberFormat="1" applyFont="1" applyFill="1" applyBorder="1" applyAlignment="1" applyProtection="1">
      <alignment horizontal="left" vertical="center" wrapText="1"/>
    </xf>
    <xf numFmtId="0" fontId="7" fillId="0" borderId="7" xfId="59" applyFont="1" applyFill="1" applyBorder="1" applyAlignment="1" applyProtection="1"/>
    <xf numFmtId="4" fontId="7" fillId="0" borderId="7" xfId="59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horizontal="center" vertical="center" wrapText="1"/>
    </xf>
    <xf numFmtId="49" fontId="2" fillId="0" borderId="7" xfId="57" applyNumberFormat="1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vertical="center" wrapText="1"/>
    </xf>
    <xf numFmtId="49" fontId="12" fillId="0" borderId="7" xfId="59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59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12" fillId="0" borderId="0" xfId="59" applyFont="1" applyFill="1" applyBorder="1" applyAlignment="1" applyProtection="1">
      <alignment horizontal="center" vertical="center" wrapText="1"/>
    </xf>
    <xf numFmtId="49" fontId="13" fillId="0" borderId="7" xfId="59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59" applyFont="1" applyFill="1" applyBorder="1" applyAlignment="1" applyProtection="1">
      <alignment horizontal="center" vertical="center" wrapText="1"/>
    </xf>
    <xf numFmtId="0" fontId="12" fillId="0" borderId="7" xfId="59" applyFont="1" applyFill="1" applyBorder="1" applyAlignment="1" applyProtection="1">
      <alignment horizontal="center" vertical="center" wrapText="1"/>
    </xf>
    <xf numFmtId="0" fontId="14" fillId="0" borderId="0" xfId="58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7" fillId="0" borderId="0" xfId="0" applyNumberFormat="1" applyFont="1" applyBorder="1"/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4" fontId="5" fillId="0" borderId="13" xfId="0" applyNumberFormat="1" applyFont="1" applyBorder="1" applyAlignment="1" applyProtection="1">
      <alignment horizontal="right" vertical="center" wrapText="1"/>
      <protection locked="0"/>
    </xf>
    <xf numFmtId="0" fontId="0" fillId="0" borderId="19" xfId="0" applyFont="1" applyBorder="1"/>
    <xf numFmtId="4" fontId="5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0" xfId="0" applyFont="1" applyBorder="1"/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/>
    <xf numFmtId="0" fontId="17" fillId="0" borderId="0" xfId="58" applyFill="1" applyAlignment="1">
      <alignment vertical="center"/>
    </xf>
    <xf numFmtId="0" fontId="18" fillId="0" borderId="0" xfId="58" applyNumberFormat="1" applyFont="1" applyFill="1" applyBorder="1" applyAlignment="1" applyProtection="1">
      <alignment horizontal="center" vertical="center"/>
    </xf>
    <xf numFmtId="0" fontId="1" fillId="0" borderId="0" xfId="58" applyNumberFormat="1" applyFont="1" applyFill="1" applyBorder="1" applyAlignment="1" applyProtection="1">
      <alignment horizontal="left" vertical="center"/>
    </xf>
    <xf numFmtId="0" fontId="2" fillId="0" borderId="1" xfId="60" applyFont="1" applyFill="1" applyBorder="1" applyAlignment="1">
      <alignment horizontal="center" vertical="center" wrapText="1"/>
    </xf>
    <xf numFmtId="0" fontId="2" fillId="0" borderId="7" xfId="60" applyFont="1" applyFill="1" applyBorder="1" applyAlignment="1">
      <alignment horizontal="center" vertical="center" wrapText="1"/>
    </xf>
    <xf numFmtId="0" fontId="2" fillId="0" borderId="21" xfId="60" applyFont="1" applyFill="1" applyBorder="1" applyAlignment="1">
      <alignment horizontal="center" vertical="center" wrapText="1"/>
    </xf>
    <xf numFmtId="0" fontId="2" fillId="0" borderId="7" xfId="60" applyFont="1" applyFill="1" applyBorder="1" applyAlignment="1">
      <alignment horizontal="center" vertical="center" wrapText="1"/>
    </xf>
    <xf numFmtId="0" fontId="2" fillId="0" borderId="7" xfId="60" applyFont="1" applyFill="1" applyBorder="1" applyAlignment="1">
      <alignment vertical="center" wrapText="1"/>
    </xf>
    <xf numFmtId="0" fontId="2" fillId="0" borderId="7" xfId="60" applyFont="1" applyFill="1" applyBorder="1" applyAlignment="1">
      <alignment horizontal="left" vertical="center" wrapText="1" indent="1"/>
    </xf>
    <xf numFmtId="0" fontId="2" fillId="0" borderId="22" xfId="60" applyFont="1" applyFill="1" applyBorder="1" applyAlignment="1">
      <alignment horizontal="center" vertical="center" wrapText="1"/>
    </xf>
    <xf numFmtId="0" fontId="2" fillId="0" borderId="23" xfId="60" applyFont="1" applyFill="1" applyBorder="1" applyAlignment="1">
      <alignment horizontal="center" vertical="center" wrapText="1"/>
    </xf>
    <xf numFmtId="0" fontId="2" fillId="0" borderId="24" xfId="60" applyFont="1" applyFill="1" applyBorder="1" applyAlignment="1">
      <alignment horizontal="center" vertical="center" wrapText="1"/>
    </xf>
    <xf numFmtId="0" fontId="13" fillId="0" borderId="0" xfId="59" applyFont="1" applyFill="1" applyBorder="1" applyAlignment="1" applyProtection="1"/>
    <xf numFmtId="0" fontId="17" fillId="0" borderId="0" xfId="58" applyFill="1" applyAlignment="1">
      <alignment horizontal="right" vertical="center"/>
    </xf>
    <xf numFmtId="0" fontId="2" fillId="0" borderId="23" xfId="60" applyFont="1" applyFill="1" applyBorder="1" applyAlignment="1">
      <alignment horizontal="center" vertical="center" wrapText="1"/>
    </xf>
    <xf numFmtId="0" fontId="2" fillId="0" borderId="23" xfId="60" applyFont="1" applyFill="1" applyBorder="1" applyAlignment="1">
      <alignment horizontal="center" vertical="center" wrapText="1"/>
    </xf>
    <xf numFmtId="0" fontId="2" fillId="0" borderId="24" xfId="6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top" wrapText="1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19" fillId="0" borderId="0" xfId="0" applyFont="1" applyBorder="1" applyAlignment="1">
      <alignment vertical="top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/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right" vertical="center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left" vertical="center" wrapText="1"/>
    </xf>
    <xf numFmtId="3" fontId="5" fillId="2" borderId="13" xfId="0" applyNumberFormat="1" applyFont="1" applyFill="1" applyBorder="1" applyAlignment="1" applyProtection="1">
      <alignment horizontal="right" vertical="center"/>
      <protection locked="0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3" xfId="0" applyFont="1" applyBorder="1" applyAlignment="1">
      <alignment horizontal="left"/>
    </xf>
    <xf numFmtId="0" fontId="5" fillId="2" borderId="13" xfId="0" applyFont="1" applyFill="1" applyBorder="1" applyAlignment="1">
      <alignment horizontal="right" vertical="center"/>
    </xf>
    <xf numFmtId="0" fontId="21" fillId="0" borderId="0" xfId="59" applyFont="1" applyFill="1" applyBorder="1" applyAlignment="1" applyProtection="1"/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vertical="center" wrapText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13" fillId="0" borderId="0" xfId="59" applyFont="1" applyFill="1" applyBorder="1" applyAlignment="1" applyProtection="1">
      <alignment vertical="center"/>
    </xf>
    <xf numFmtId="0" fontId="7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10" fillId="2" borderId="14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right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wrapText="1"/>
    </xf>
    <xf numFmtId="0" fontId="7" fillId="0" borderId="0" xfId="0" applyFont="1" applyBorder="1" applyProtection="1">
      <protection locked="0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Protection="1"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180" fontId="23" fillId="0" borderId="13" xfId="56" applyNumberFormat="1" applyFont="1" applyBorder="1" applyAlignment="1">
      <alignment horizontal="center" vertical="center"/>
    </xf>
    <xf numFmtId="180" fontId="23" fillId="0" borderId="13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176" fontId="23" fillId="0" borderId="0" xfId="0" applyNumberFormat="1" applyFont="1" applyBorder="1" applyAlignment="1">
      <alignment horizontal="left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4" fillId="0" borderId="0" xfId="0" applyFont="1" applyBorder="1" applyAlignment="1" applyProtection="1">
      <alignment horizontal="right"/>
      <protection locked="0"/>
    </xf>
    <xf numFmtId="49" fontId="24" fillId="0" borderId="0" xfId="0" applyNumberFormat="1" applyFont="1" applyBorder="1" applyProtection="1">
      <protection locked="0"/>
    </xf>
    <xf numFmtId="0" fontId="7" fillId="0" borderId="0" xfId="0" applyFont="1" applyBorder="1" applyAlignment="1">
      <alignment horizontal="right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 wrapText="1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 indent="1"/>
    </xf>
    <xf numFmtId="9" fontId="5" fillId="0" borderId="13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vertical="top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 applyProtection="1">
      <alignment vertical="top"/>
      <protection locked="0"/>
    </xf>
    <xf numFmtId="49" fontId="7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49" fontId="23" fillId="0" borderId="13" xfId="50" applyNumberFormat="1" applyFont="1" applyBorder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19" fillId="2" borderId="13" xfId="0" applyFont="1" applyFill="1" applyBorder="1" applyAlignment="1" applyProtection="1">
      <alignment vertical="top" wrapText="1"/>
      <protection locked="0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2"/>
    </xf>
    <xf numFmtId="0" fontId="7" fillId="0" borderId="17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176" fontId="29" fillId="0" borderId="13" xfId="0" applyNumberFormat="1" applyFont="1" applyBorder="1" applyAlignment="1">
      <alignment horizontal="righ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left" vertical="center" wrapText="1" indent="1"/>
    </xf>
    <xf numFmtId="0" fontId="5" fillId="2" borderId="13" xfId="0" applyFont="1" applyFill="1" applyBorder="1" applyAlignment="1">
      <alignment horizontal="left" vertical="center" wrapText="1" indent="2"/>
    </xf>
    <xf numFmtId="0" fontId="5" fillId="2" borderId="1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19" fillId="0" borderId="13" xfId="0" applyFont="1" applyBorder="1" applyAlignment="1" applyProtection="1">
      <alignment vertical="top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 quotePrefix="1">
      <alignment horizontal="righ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  <cellStyle name="常规 5" xfId="58"/>
    <cellStyle name="Normal" xfId="59"/>
    <cellStyle name="常规 3 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90" zoomScaleNormal="90" workbookViewId="0">
      <pane ySplit="1" topLeftCell="A2" activePane="bottomLeft" state="frozen"/>
      <selection/>
      <selection pane="bottomLeft" activeCell="I8" sqref="I8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62"/>
      <c r="B1" s="62"/>
      <c r="C1" s="62"/>
      <c r="D1" s="62"/>
    </row>
    <row r="2" ht="15" customHeight="1" spans="1:4">
      <c r="A2" s="119"/>
      <c r="B2" s="119"/>
      <c r="C2" s="119"/>
      <c r="D2" s="140" t="s">
        <v>0</v>
      </c>
    </row>
    <row r="3" ht="41.25" customHeight="1" spans="1:1">
      <c r="A3" s="114" t="str">
        <f>"2025"&amp;"年部门财务收支预算总表"</f>
        <v>2025年部门财务收支预算总表</v>
      </c>
    </row>
    <row r="4" ht="17.25" customHeight="1" spans="1:4">
      <c r="A4" s="117" t="str">
        <f>"单位名称："&amp;"昆明市东川区殡仪馆"</f>
        <v>单位名称：昆明市东川区殡仪馆</v>
      </c>
      <c r="B4" s="246"/>
      <c r="D4" s="224" t="s">
        <v>1</v>
      </c>
    </row>
    <row r="5" ht="23.25" customHeight="1" spans="1:4">
      <c r="A5" s="247" t="s">
        <v>2</v>
      </c>
      <c r="B5" s="248"/>
      <c r="C5" s="247" t="s">
        <v>3</v>
      </c>
      <c r="D5" s="248"/>
    </row>
    <row r="6" ht="24" customHeight="1" spans="1:4">
      <c r="A6" s="247" t="s">
        <v>4</v>
      </c>
      <c r="B6" s="247" t="s">
        <v>5</v>
      </c>
      <c r="C6" s="247" t="s">
        <v>6</v>
      </c>
      <c r="D6" s="247" t="s">
        <v>5</v>
      </c>
    </row>
    <row r="7" ht="17.25" customHeight="1" spans="1:4">
      <c r="A7" s="249" t="s">
        <v>7</v>
      </c>
      <c r="B7" s="158">
        <v>716350.8</v>
      </c>
      <c r="C7" s="249" t="s">
        <v>8</v>
      </c>
      <c r="D7" s="158"/>
    </row>
    <row r="8" ht="17.25" customHeight="1" spans="1:4">
      <c r="A8" s="249" t="s">
        <v>9</v>
      </c>
      <c r="B8" s="158"/>
      <c r="C8" s="249" t="s">
        <v>10</v>
      </c>
      <c r="D8" s="158"/>
    </row>
    <row r="9" ht="17.25" customHeight="1" spans="1:4">
      <c r="A9" s="249" t="s">
        <v>11</v>
      </c>
      <c r="B9" s="158"/>
      <c r="C9" s="281" t="s">
        <v>12</v>
      </c>
      <c r="D9" s="158"/>
    </row>
    <row r="10" ht="17.25" customHeight="1" spans="1:4">
      <c r="A10" s="249" t="s">
        <v>13</v>
      </c>
      <c r="B10" s="158"/>
      <c r="C10" s="281" t="s">
        <v>14</v>
      </c>
      <c r="D10" s="158"/>
    </row>
    <row r="11" ht="17.25" customHeight="1" spans="1:4">
      <c r="A11" s="249" t="s">
        <v>15</v>
      </c>
      <c r="B11" s="158">
        <v>1600000</v>
      </c>
      <c r="C11" s="281" t="s">
        <v>16</v>
      </c>
      <c r="D11" s="158"/>
    </row>
    <row r="12" ht="17.25" customHeight="1" spans="1:4">
      <c r="A12" s="249" t="s">
        <v>17</v>
      </c>
      <c r="B12" s="158"/>
      <c r="C12" s="281" t="s">
        <v>18</v>
      </c>
      <c r="D12" s="158"/>
    </row>
    <row r="13" ht="17.25" customHeight="1" spans="1:4">
      <c r="A13" s="249" t="s">
        <v>19</v>
      </c>
      <c r="B13" s="158">
        <v>1600000</v>
      </c>
      <c r="C13" s="131" t="s">
        <v>20</v>
      </c>
      <c r="D13" s="158"/>
    </row>
    <row r="14" ht="17.25" customHeight="1" spans="1:4">
      <c r="A14" s="249" t="s">
        <v>21</v>
      </c>
      <c r="B14" s="158"/>
      <c r="C14" s="131" t="s">
        <v>22</v>
      </c>
      <c r="D14" s="158">
        <v>2261659.8</v>
      </c>
    </row>
    <row r="15" ht="17.25" customHeight="1" spans="1:4">
      <c r="A15" s="249" t="s">
        <v>23</v>
      </c>
      <c r="B15" s="158"/>
      <c r="C15" s="131" t="s">
        <v>24</v>
      </c>
      <c r="D15" s="158">
        <v>34621</v>
      </c>
    </row>
    <row r="16" ht="17.25" customHeight="1" spans="1:4">
      <c r="A16" s="249" t="s">
        <v>25</v>
      </c>
      <c r="B16" s="158"/>
      <c r="C16" s="131" t="s">
        <v>26</v>
      </c>
      <c r="D16" s="158"/>
    </row>
    <row r="17" ht="17.25" customHeight="1" spans="1:4">
      <c r="A17" s="229"/>
      <c r="B17" s="158"/>
      <c r="C17" s="131" t="s">
        <v>27</v>
      </c>
      <c r="D17" s="158"/>
    </row>
    <row r="18" ht="17.25" customHeight="1" spans="1:4">
      <c r="A18" s="250"/>
      <c r="B18" s="158"/>
      <c r="C18" s="131" t="s">
        <v>28</v>
      </c>
      <c r="D18" s="158"/>
    </row>
    <row r="19" ht="17.25" customHeight="1" spans="1:4">
      <c r="A19" s="250"/>
      <c r="B19" s="158"/>
      <c r="C19" s="131" t="s">
        <v>29</v>
      </c>
      <c r="D19" s="158"/>
    </row>
    <row r="20" ht="17.25" customHeight="1" spans="1:4">
      <c r="A20" s="250"/>
      <c r="B20" s="158"/>
      <c r="C20" s="131" t="s">
        <v>30</v>
      </c>
      <c r="D20" s="158"/>
    </row>
    <row r="21" ht="17.25" customHeight="1" spans="1:4">
      <c r="A21" s="250"/>
      <c r="B21" s="158"/>
      <c r="C21" s="131" t="s">
        <v>31</v>
      </c>
      <c r="D21" s="158"/>
    </row>
    <row r="22" ht="17.25" customHeight="1" spans="1:4">
      <c r="A22" s="250"/>
      <c r="B22" s="158"/>
      <c r="C22" s="131" t="s">
        <v>32</v>
      </c>
      <c r="D22" s="158"/>
    </row>
    <row r="23" ht="17.25" customHeight="1" spans="1:4">
      <c r="A23" s="250"/>
      <c r="B23" s="158"/>
      <c r="C23" s="131" t="s">
        <v>33</v>
      </c>
      <c r="D23" s="158"/>
    </row>
    <row r="24" ht="17.25" customHeight="1" spans="1:4">
      <c r="A24" s="250"/>
      <c r="B24" s="158"/>
      <c r="C24" s="131" t="s">
        <v>34</v>
      </c>
      <c r="D24" s="158"/>
    </row>
    <row r="25" ht="17.25" customHeight="1" spans="1:4">
      <c r="A25" s="250"/>
      <c r="B25" s="158"/>
      <c r="C25" s="131" t="s">
        <v>35</v>
      </c>
      <c r="D25" s="158">
        <v>20070</v>
      </c>
    </row>
    <row r="26" ht="17.25" customHeight="1" spans="1:4">
      <c r="A26" s="250"/>
      <c r="B26" s="158"/>
      <c r="C26" s="131" t="s">
        <v>36</v>
      </c>
      <c r="D26" s="158"/>
    </row>
    <row r="27" ht="17.25" customHeight="1" spans="1:4">
      <c r="A27" s="250"/>
      <c r="B27" s="158"/>
      <c r="C27" s="229" t="s">
        <v>37</v>
      </c>
      <c r="D27" s="158"/>
    </row>
    <row r="28" ht="17.25" customHeight="1" spans="1:4">
      <c r="A28" s="250"/>
      <c r="B28" s="158"/>
      <c r="C28" s="131" t="s">
        <v>38</v>
      </c>
      <c r="D28" s="158"/>
    </row>
    <row r="29" ht="16.5" customHeight="1" spans="1:4">
      <c r="A29" s="250"/>
      <c r="B29" s="158"/>
      <c r="C29" s="131" t="s">
        <v>39</v>
      </c>
      <c r="D29" s="158"/>
    </row>
    <row r="30" ht="16.5" customHeight="1" spans="1:4">
      <c r="A30" s="250"/>
      <c r="B30" s="158"/>
      <c r="C30" s="229" t="s">
        <v>40</v>
      </c>
      <c r="D30" s="158"/>
    </row>
    <row r="31" ht="17.25" customHeight="1" spans="1:4">
      <c r="A31" s="250"/>
      <c r="B31" s="158"/>
      <c r="C31" s="229" t="s">
        <v>41</v>
      </c>
      <c r="D31" s="158"/>
    </row>
    <row r="32" ht="17.25" customHeight="1" spans="1:4">
      <c r="A32" s="250"/>
      <c r="B32" s="158"/>
      <c r="C32" s="131" t="s">
        <v>42</v>
      </c>
      <c r="D32" s="158"/>
    </row>
    <row r="33" ht="16.5" customHeight="1" spans="1:4">
      <c r="A33" s="250" t="s">
        <v>43</v>
      </c>
      <c r="B33" s="158">
        <v>2316350.8</v>
      </c>
      <c r="C33" s="250" t="s">
        <v>44</v>
      </c>
      <c r="D33" s="158">
        <v>2316350.8</v>
      </c>
    </row>
    <row r="34" ht="16.5" customHeight="1" spans="1:4">
      <c r="A34" s="229" t="s">
        <v>45</v>
      </c>
      <c r="B34" s="158"/>
      <c r="C34" s="229" t="s">
        <v>46</v>
      </c>
      <c r="D34" s="158"/>
    </row>
    <row r="35" ht="16.5" customHeight="1" spans="1:4">
      <c r="A35" s="131" t="s">
        <v>47</v>
      </c>
      <c r="B35" s="158"/>
      <c r="C35" s="131" t="s">
        <v>47</v>
      </c>
      <c r="D35" s="158"/>
    </row>
    <row r="36" ht="16.5" customHeight="1" spans="1:4">
      <c r="A36" s="131" t="s">
        <v>48</v>
      </c>
      <c r="B36" s="158"/>
      <c r="C36" s="131" t="s">
        <v>49</v>
      </c>
      <c r="D36" s="158"/>
    </row>
    <row r="37" ht="16.5" customHeight="1" spans="1:4">
      <c r="A37" s="251" t="s">
        <v>50</v>
      </c>
      <c r="B37" s="158">
        <v>2316350.8</v>
      </c>
      <c r="C37" s="251" t="s">
        <v>51</v>
      </c>
      <c r="D37" s="158">
        <v>2316350.8</v>
      </c>
    </row>
  </sheetData>
  <mergeCells count="4">
    <mergeCell ref="A3:D3"/>
    <mergeCell ref="A4:B4"/>
    <mergeCell ref="A5:B5"/>
    <mergeCell ref="C5:D5"/>
  </mergeCells>
  <printOptions horizontalCentered="1"/>
  <pageMargins left="0.314583333333333" right="0.118055555555556" top="0.72" bottom="0.432638888888889" header="0" footer="0"/>
  <pageSetup paperSize="9" scale="71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L21" sqref="L21"/>
    </sheetView>
  </sheetViews>
  <sheetFormatPr defaultColWidth="8.575" defaultRowHeight="13.5"/>
  <cols>
    <col min="1" max="1" width="13.625" customWidth="1"/>
    <col min="2" max="2" width="15.625" customWidth="1"/>
    <col min="3" max="5" width="10.375" customWidth="1"/>
    <col min="6" max="6" width="12" customWidth="1"/>
    <col min="7" max="8" width="13.625" customWidth="1"/>
    <col min="9" max="9" width="10.375" customWidth="1"/>
    <col min="10" max="10" width="7.125" customWidth="1"/>
    <col min="11" max="11" width="13.625" customWidth="1"/>
    <col min="12" max="12" width="10.375" customWidth="1"/>
    <col min="13" max="13" width="13.625" customWidth="1"/>
    <col min="14" max="14" width="7.125" customWidth="1"/>
    <col min="15" max="15" width="3.875" customWidth="1"/>
    <col min="16" max="16" width="10.375" customWidth="1"/>
    <col min="17" max="17" width="12" customWidth="1"/>
    <col min="18" max="18" width="13.625" customWidth="1"/>
    <col min="19" max="19" width="15.25" customWidth="1"/>
  </cols>
  <sheetData>
    <row r="1" ht="12.75" spans="1:19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">
      <c r="A2" s="140" t="s">
        <v>52</v>
      </c>
    </row>
    <row r="3" ht="41.25" spans="1:1">
      <c r="A3" s="114" t="str">
        <f>"2025"&amp;"年部门收入预算表"</f>
        <v>2025年部门收入预算表</v>
      </c>
    </row>
    <row r="4" ht="17.25" spans="1:19">
      <c r="A4" s="117" t="str">
        <f>"单位名称："&amp;"昆明市东川区殡仪馆"</f>
        <v>单位名称：昆明市东川区殡仪馆</v>
      </c>
      <c r="S4" s="119" t="s">
        <v>1</v>
      </c>
    </row>
    <row r="5" ht="21.75" spans="1:19">
      <c r="A5" s="267" t="s">
        <v>53</v>
      </c>
      <c r="B5" s="268" t="s">
        <v>54</v>
      </c>
      <c r="C5" s="268" t="s">
        <v>55</v>
      </c>
      <c r="D5" s="269" t="s">
        <v>56</v>
      </c>
      <c r="E5" s="269"/>
      <c r="F5" s="269"/>
      <c r="G5" s="269"/>
      <c r="H5" s="269"/>
      <c r="I5" s="275"/>
      <c r="J5" s="269"/>
      <c r="K5" s="269"/>
      <c r="L5" s="269"/>
      <c r="M5" s="269"/>
      <c r="N5" s="276"/>
      <c r="O5" s="269" t="s">
        <v>45</v>
      </c>
      <c r="P5" s="269"/>
      <c r="Q5" s="269"/>
      <c r="R5" s="269"/>
      <c r="S5" s="276"/>
    </row>
    <row r="6" ht="27" spans="1:19">
      <c r="A6" s="270"/>
      <c r="B6" s="271"/>
      <c r="C6" s="271"/>
      <c r="D6" s="271" t="s">
        <v>57</v>
      </c>
      <c r="E6" s="271" t="s">
        <v>58</v>
      </c>
      <c r="F6" s="271" t="s">
        <v>59</v>
      </c>
      <c r="G6" s="271" t="s">
        <v>60</v>
      </c>
      <c r="H6" s="271" t="s">
        <v>61</v>
      </c>
      <c r="I6" s="277" t="s">
        <v>62</v>
      </c>
      <c r="J6" s="278"/>
      <c r="K6" s="278"/>
      <c r="L6" s="278"/>
      <c r="M6" s="278"/>
      <c r="N6" s="279"/>
      <c r="O6" s="271" t="s">
        <v>57</v>
      </c>
      <c r="P6" s="271" t="s">
        <v>58</v>
      </c>
      <c r="Q6" s="271" t="s">
        <v>59</v>
      </c>
      <c r="R6" s="271" t="s">
        <v>60</v>
      </c>
      <c r="S6" s="271" t="s">
        <v>63</v>
      </c>
    </row>
    <row r="7" ht="30" spans="1:19">
      <c r="A7" s="272"/>
      <c r="B7" s="183"/>
      <c r="C7" s="194"/>
      <c r="D7" s="194"/>
      <c r="E7" s="194"/>
      <c r="F7" s="194"/>
      <c r="G7" s="194"/>
      <c r="H7" s="194"/>
      <c r="I7" s="146" t="s">
        <v>57</v>
      </c>
      <c r="J7" s="279" t="s">
        <v>64</v>
      </c>
      <c r="K7" s="279" t="s">
        <v>65</v>
      </c>
      <c r="L7" s="279" t="s">
        <v>66</v>
      </c>
      <c r="M7" s="279" t="s">
        <v>67</v>
      </c>
      <c r="N7" s="279" t="s">
        <v>68</v>
      </c>
      <c r="O7" s="280"/>
      <c r="P7" s="280"/>
      <c r="Q7" s="280"/>
      <c r="R7" s="280"/>
      <c r="S7" s="194"/>
    </row>
    <row r="8" ht="15" spans="1:19">
      <c r="A8" s="273">
        <v>1</v>
      </c>
      <c r="B8" s="273">
        <v>2</v>
      </c>
      <c r="C8" s="273">
        <v>3</v>
      </c>
      <c r="D8" s="273">
        <v>4</v>
      </c>
      <c r="E8" s="273">
        <v>5</v>
      </c>
      <c r="F8" s="273">
        <v>6</v>
      </c>
      <c r="G8" s="273">
        <v>7</v>
      </c>
      <c r="H8" s="273">
        <v>8</v>
      </c>
      <c r="I8" s="146">
        <v>9</v>
      </c>
      <c r="J8" s="273">
        <v>10</v>
      </c>
      <c r="K8" s="273">
        <v>11</v>
      </c>
      <c r="L8" s="273">
        <v>12</v>
      </c>
      <c r="M8" s="273">
        <v>13</v>
      </c>
      <c r="N8" s="273">
        <v>14</v>
      </c>
      <c r="O8" s="273">
        <v>15</v>
      </c>
      <c r="P8" s="273">
        <v>16</v>
      </c>
      <c r="Q8" s="273">
        <v>17</v>
      </c>
      <c r="R8" s="273">
        <v>18</v>
      </c>
      <c r="S8" s="273">
        <v>19</v>
      </c>
    </row>
    <row r="9" ht="18" spans="1:19">
      <c r="A9" s="82" t="s">
        <v>69</v>
      </c>
      <c r="B9" s="82" t="s">
        <v>70</v>
      </c>
      <c r="C9" s="158">
        <v>2316350.8</v>
      </c>
      <c r="D9" s="158">
        <v>2316350.8</v>
      </c>
      <c r="E9" s="158">
        <v>716350.8</v>
      </c>
      <c r="F9" s="158"/>
      <c r="G9" s="158"/>
      <c r="H9" s="158"/>
      <c r="I9" s="158">
        <v>1600000</v>
      </c>
      <c r="J9" s="158"/>
      <c r="K9" s="158">
        <v>1600000</v>
      </c>
      <c r="L9" s="158"/>
      <c r="M9" s="158"/>
      <c r="N9" s="158"/>
      <c r="O9" s="158"/>
      <c r="P9" s="158"/>
      <c r="Q9" s="158"/>
      <c r="R9" s="158"/>
      <c r="S9" s="158"/>
    </row>
    <row r="10" ht="18" spans="1:19">
      <c r="A10" s="122" t="s">
        <v>55</v>
      </c>
      <c r="B10" s="274"/>
      <c r="C10" s="158">
        <v>2316350.8</v>
      </c>
      <c r="D10" s="158">
        <v>2316350.8</v>
      </c>
      <c r="E10" s="158">
        <v>716350.8</v>
      </c>
      <c r="F10" s="158"/>
      <c r="G10" s="158"/>
      <c r="H10" s="158"/>
      <c r="I10" s="158">
        <v>1600000</v>
      </c>
      <c r="J10" s="158"/>
      <c r="K10" s="158">
        <v>1600000</v>
      </c>
      <c r="L10" s="158"/>
      <c r="M10" s="158"/>
      <c r="N10" s="158"/>
      <c r="O10" s="158"/>
      <c r="P10" s="158"/>
      <c r="Q10" s="158"/>
      <c r="R10" s="158"/>
      <c r="S10" s="15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275" right="0.156944444444444" top="0.72" bottom="0.72" header="0" footer="0"/>
  <pageSetup paperSize="9" scale="63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2" sqref="A2:O2"/>
    </sheetView>
  </sheetViews>
  <sheetFormatPr defaultColWidth="8.575" defaultRowHeight="13.5"/>
  <cols>
    <col min="1" max="1" width="10.375" customWidth="1"/>
    <col min="2" max="2" width="29.125" customWidth="1"/>
    <col min="3" max="3" width="10.375" customWidth="1"/>
    <col min="4" max="6" width="8.875" customWidth="1"/>
    <col min="7" max="7" width="13.125" customWidth="1"/>
    <col min="8" max="8" width="14.875" customWidth="1"/>
    <col min="9" max="9" width="16.625" customWidth="1"/>
    <col min="10" max="10" width="10.375" customWidth="1"/>
    <col min="11" max="11" width="7.125" customWidth="1"/>
    <col min="12" max="12" width="13.625" customWidth="1"/>
    <col min="13" max="13" width="10.375" customWidth="1"/>
    <col min="14" max="14" width="13.625" customWidth="1"/>
    <col min="15" max="15" width="7.125" customWidth="1"/>
  </cols>
  <sheetData>
    <row r="1" ht="12.75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">
      <c r="A2" s="119" t="s">
        <v>71</v>
      </c>
    </row>
    <row r="3" ht="41.25" spans="1:1">
      <c r="A3" s="114" t="str">
        <f>"2025"&amp;"年部门支出预算表"</f>
        <v>2025年部门支出预算表</v>
      </c>
    </row>
    <row r="4" ht="17.25" spans="1:15">
      <c r="A4" s="117" t="str">
        <f>"单位名称："&amp;"昆明市东川区殡仪馆"</f>
        <v>单位名称：昆明市东川区殡仪馆</v>
      </c>
      <c r="O4" s="119" t="s">
        <v>1</v>
      </c>
    </row>
    <row r="5" ht="27" spans="1:15">
      <c r="A5" s="253" t="s">
        <v>72</v>
      </c>
      <c r="B5" s="253" t="s">
        <v>73</v>
      </c>
      <c r="C5" s="253" t="s">
        <v>55</v>
      </c>
      <c r="D5" s="254" t="s">
        <v>58</v>
      </c>
      <c r="E5" s="255"/>
      <c r="F5" s="256"/>
      <c r="G5" s="257" t="s">
        <v>59</v>
      </c>
      <c r="H5" s="257" t="s">
        <v>60</v>
      </c>
      <c r="I5" s="257" t="s">
        <v>74</v>
      </c>
      <c r="J5" s="254" t="s">
        <v>62</v>
      </c>
      <c r="K5" s="255"/>
      <c r="L5" s="255"/>
      <c r="M5" s="255"/>
      <c r="N5" s="264"/>
      <c r="O5" s="265"/>
    </row>
    <row r="6" ht="42" spans="1:15">
      <c r="A6" s="258"/>
      <c r="B6" s="258"/>
      <c r="C6" s="259"/>
      <c r="D6" s="260" t="s">
        <v>57</v>
      </c>
      <c r="E6" s="260" t="s">
        <v>75</v>
      </c>
      <c r="F6" s="260" t="s">
        <v>76</v>
      </c>
      <c r="G6" s="259"/>
      <c r="H6" s="259"/>
      <c r="I6" s="266"/>
      <c r="J6" s="260" t="s">
        <v>57</v>
      </c>
      <c r="K6" s="247" t="s">
        <v>77</v>
      </c>
      <c r="L6" s="247" t="s">
        <v>78</v>
      </c>
      <c r="M6" s="247" t="s">
        <v>79</v>
      </c>
      <c r="N6" s="247" t="s">
        <v>80</v>
      </c>
      <c r="O6" s="247" t="s">
        <v>81</v>
      </c>
    </row>
    <row r="7" ht="18" spans="1:15">
      <c r="A7" s="126" t="s">
        <v>82</v>
      </c>
      <c r="B7" s="126" t="s">
        <v>83</v>
      </c>
      <c r="C7" s="126" t="s">
        <v>84</v>
      </c>
      <c r="D7" s="129" t="s">
        <v>85</v>
      </c>
      <c r="E7" s="129" t="s">
        <v>86</v>
      </c>
      <c r="F7" s="129" t="s">
        <v>87</v>
      </c>
      <c r="G7" s="129" t="s">
        <v>88</v>
      </c>
      <c r="H7" s="129" t="s">
        <v>89</v>
      </c>
      <c r="I7" s="129" t="s">
        <v>90</v>
      </c>
      <c r="J7" s="129" t="s">
        <v>91</v>
      </c>
      <c r="K7" s="129" t="s">
        <v>92</v>
      </c>
      <c r="L7" s="129" t="s">
        <v>93</v>
      </c>
      <c r="M7" s="129" t="s">
        <v>94</v>
      </c>
      <c r="N7" s="126" t="s">
        <v>95</v>
      </c>
      <c r="O7" s="129" t="s">
        <v>96</v>
      </c>
    </row>
    <row r="8" ht="21" spans="1:15">
      <c r="A8" s="130" t="s">
        <v>97</v>
      </c>
      <c r="B8" s="130" t="s">
        <v>98</v>
      </c>
      <c r="C8" s="158">
        <v>2261659.8</v>
      </c>
      <c r="D8" s="158">
        <v>661659.8</v>
      </c>
      <c r="E8" s="158">
        <v>283159.8</v>
      </c>
      <c r="F8" s="158">
        <v>378500</v>
      </c>
      <c r="G8" s="158"/>
      <c r="H8" s="158"/>
      <c r="I8" s="158"/>
      <c r="J8" s="158">
        <v>1600000</v>
      </c>
      <c r="K8" s="158"/>
      <c r="L8" s="158">
        <v>1600000</v>
      </c>
      <c r="M8" s="158"/>
      <c r="N8" s="158"/>
      <c r="O8" s="158"/>
    </row>
    <row r="9" ht="21" spans="1:15">
      <c r="A9" s="261" t="s">
        <v>99</v>
      </c>
      <c r="B9" s="261" t="s">
        <v>100</v>
      </c>
      <c r="C9" s="158">
        <v>112311</v>
      </c>
      <c r="D9" s="158">
        <v>112311</v>
      </c>
      <c r="E9" s="158">
        <v>112311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ht="21" spans="1:15">
      <c r="A10" s="262" t="s">
        <v>101</v>
      </c>
      <c r="B10" s="262" t="s">
        <v>102</v>
      </c>
      <c r="C10" s="158">
        <v>72000</v>
      </c>
      <c r="D10" s="158">
        <v>72000</v>
      </c>
      <c r="E10" s="158">
        <v>72000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ht="21" spans="1:15">
      <c r="A11" s="262" t="s">
        <v>103</v>
      </c>
      <c r="B11" s="262" t="s">
        <v>104</v>
      </c>
      <c r="C11" s="158">
        <v>26874</v>
      </c>
      <c r="D11" s="158">
        <v>26874</v>
      </c>
      <c r="E11" s="158">
        <v>26874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ht="21" spans="1:15">
      <c r="A12" s="262" t="s">
        <v>105</v>
      </c>
      <c r="B12" s="262" t="s">
        <v>106</v>
      </c>
      <c r="C12" s="158">
        <v>13437</v>
      </c>
      <c r="D12" s="158">
        <v>13437</v>
      </c>
      <c r="E12" s="158">
        <v>13437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ht="21" spans="1:15">
      <c r="A13" s="261" t="s">
        <v>107</v>
      </c>
      <c r="B13" s="261" t="s">
        <v>108</v>
      </c>
      <c r="C13" s="158">
        <v>2149348.8</v>
      </c>
      <c r="D13" s="158">
        <v>549348.8</v>
      </c>
      <c r="E13" s="158">
        <v>170848.8</v>
      </c>
      <c r="F13" s="158">
        <v>378500</v>
      </c>
      <c r="G13" s="158"/>
      <c r="H13" s="158"/>
      <c r="I13" s="158"/>
      <c r="J13" s="158">
        <v>1600000</v>
      </c>
      <c r="K13" s="158"/>
      <c r="L13" s="158">
        <v>1600000</v>
      </c>
      <c r="M13" s="158"/>
      <c r="N13" s="158"/>
      <c r="O13" s="158"/>
    </row>
    <row r="14" ht="21" spans="1:15">
      <c r="A14" s="262" t="s">
        <v>109</v>
      </c>
      <c r="B14" s="262" t="s">
        <v>110</v>
      </c>
      <c r="C14" s="158">
        <v>2149348.8</v>
      </c>
      <c r="D14" s="158">
        <v>549348.8</v>
      </c>
      <c r="E14" s="158">
        <v>170848.8</v>
      </c>
      <c r="F14" s="158">
        <v>378500</v>
      </c>
      <c r="G14" s="158"/>
      <c r="H14" s="158"/>
      <c r="I14" s="158"/>
      <c r="J14" s="158">
        <v>1600000</v>
      </c>
      <c r="K14" s="158"/>
      <c r="L14" s="158">
        <v>1600000</v>
      </c>
      <c r="M14" s="158"/>
      <c r="N14" s="158"/>
      <c r="O14" s="158"/>
    </row>
    <row r="15" ht="21" spans="1:15">
      <c r="A15" s="130" t="s">
        <v>111</v>
      </c>
      <c r="B15" s="130" t="s">
        <v>112</v>
      </c>
      <c r="C15" s="158">
        <v>34621</v>
      </c>
      <c r="D15" s="158">
        <v>34621</v>
      </c>
      <c r="E15" s="158">
        <v>34621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ht="21" spans="1:15">
      <c r="A16" s="261" t="s">
        <v>113</v>
      </c>
      <c r="B16" s="261" t="s">
        <v>114</v>
      </c>
      <c r="C16" s="158">
        <v>34621</v>
      </c>
      <c r="D16" s="158">
        <v>34621</v>
      </c>
      <c r="E16" s="158">
        <v>34621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</row>
    <row r="17" ht="21" spans="1:15">
      <c r="A17" s="262" t="s">
        <v>115</v>
      </c>
      <c r="B17" s="262" t="s">
        <v>116</v>
      </c>
      <c r="C17" s="158">
        <v>14559</v>
      </c>
      <c r="D17" s="158">
        <v>14559</v>
      </c>
      <c r="E17" s="158">
        <v>14559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18" ht="21" spans="1:15">
      <c r="A18" s="262" t="s">
        <v>117</v>
      </c>
      <c r="B18" s="262" t="s">
        <v>118</v>
      </c>
      <c r="C18" s="158">
        <v>20062</v>
      </c>
      <c r="D18" s="158">
        <v>20062</v>
      </c>
      <c r="E18" s="158">
        <v>20062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</row>
    <row r="19" ht="21" spans="1:15">
      <c r="A19" s="130" t="s">
        <v>119</v>
      </c>
      <c r="B19" s="130" t="s">
        <v>120</v>
      </c>
      <c r="C19" s="158">
        <v>20070</v>
      </c>
      <c r="D19" s="158">
        <v>20070</v>
      </c>
      <c r="E19" s="158">
        <v>20070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ht="21" spans="1:15">
      <c r="A20" s="261" t="s">
        <v>121</v>
      </c>
      <c r="B20" s="261" t="s">
        <v>122</v>
      </c>
      <c r="C20" s="158">
        <v>20070</v>
      </c>
      <c r="D20" s="158">
        <v>20070</v>
      </c>
      <c r="E20" s="158">
        <v>20070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ht="21" spans="1:15">
      <c r="A21" s="262" t="s">
        <v>123</v>
      </c>
      <c r="B21" s="262" t="s">
        <v>124</v>
      </c>
      <c r="C21" s="158">
        <v>20070</v>
      </c>
      <c r="D21" s="158">
        <v>20070</v>
      </c>
      <c r="E21" s="158">
        <v>20070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</row>
    <row r="22" ht="21" spans="1:15">
      <c r="A22" s="263" t="s">
        <v>55</v>
      </c>
      <c r="B22" s="219"/>
      <c r="C22" s="158">
        <v>2316350.8</v>
      </c>
      <c r="D22" s="158">
        <v>716350.8</v>
      </c>
      <c r="E22" s="158">
        <v>337850.8</v>
      </c>
      <c r="F22" s="158">
        <v>378500</v>
      </c>
      <c r="G22" s="158"/>
      <c r="H22" s="158"/>
      <c r="I22" s="158"/>
      <c r="J22" s="158">
        <v>1600000</v>
      </c>
      <c r="K22" s="158"/>
      <c r="L22" s="158">
        <v>1600000</v>
      </c>
      <c r="M22" s="158"/>
      <c r="N22" s="158"/>
      <c r="O22" s="158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65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H9" sqref="H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62"/>
      <c r="B1" s="62"/>
      <c r="C1" s="62"/>
      <c r="D1" s="62"/>
    </row>
    <row r="2" ht="15" customHeight="1" spans="1:4">
      <c r="A2" s="115"/>
      <c r="B2" s="119"/>
      <c r="C2" s="119"/>
      <c r="D2" s="119" t="s">
        <v>125</v>
      </c>
    </row>
    <row r="3" ht="41.25" customHeight="1" spans="1:1">
      <c r="A3" s="114" t="str">
        <f>"2025"&amp;"年部门财政拨款收支预算总表"</f>
        <v>2025年部门财政拨款收支预算总表</v>
      </c>
    </row>
    <row r="4" ht="17.25" customHeight="1" spans="1:4">
      <c r="A4" s="117" t="str">
        <f>"单位名称："&amp;"昆明市东川区殡仪馆"</f>
        <v>单位名称：昆明市东川区殡仪馆</v>
      </c>
      <c r="B4" s="246"/>
      <c r="D4" s="119" t="s">
        <v>1</v>
      </c>
    </row>
    <row r="5" ht="17.25" customHeight="1" spans="1:4">
      <c r="A5" s="247" t="s">
        <v>2</v>
      </c>
      <c r="B5" s="248"/>
      <c r="C5" s="247" t="s">
        <v>3</v>
      </c>
      <c r="D5" s="248"/>
    </row>
    <row r="6" ht="18.75" customHeight="1" spans="1:4">
      <c r="A6" s="247" t="s">
        <v>4</v>
      </c>
      <c r="B6" s="247" t="s">
        <v>5</v>
      </c>
      <c r="C6" s="247" t="s">
        <v>6</v>
      </c>
      <c r="D6" s="247" t="s">
        <v>5</v>
      </c>
    </row>
    <row r="7" ht="16.5" customHeight="1" spans="1:4">
      <c r="A7" s="249" t="s">
        <v>126</v>
      </c>
      <c r="B7" s="158">
        <v>716350.8</v>
      </c>
      <c r="C7" s="249" t="s">
        <v>127</v>
      </c>
      <c r="D7" s="158">
        <v>716350.8</v>
      </c>
    </row>
    <row r="8" ht="16.5" customHeight="1" spans="1:4">
      <c r="A8" s="249" t="s">
        <v>128</v>
      </c>
      <c r="B8" s="158">
        <v>716350.8</v>
      </c>
      <c r="C8" s="249" t="s">
        <v>129</v>
      </c>
      <c r="D8" s="158"/>
    </row>
    <row r="9" ht="16.5" customHeight="1" spans="1:4">
      <c r="A9" s="249" t="s">
        <v>130</v>
      </c>
      <c r="B9" s="158"/>
      <c r="C9" s="249" t="s">
        <v>131</v>
      </c>
      <c r="D9" s="158"/>
    </row>
    <row r="10" ht="16.5" customHeight="1" spans="1:4">
      <c r="A10" s="249" t="s">
        <v>132</v>
      </c>
      <c r="B10" s="158"/>
      <c r="C10" s="249" t="s">
        <v>133</v>
      </c>
      <c r="D10" s="158"/>
    </row>
    <row r="11" ht="16.5" customHeight="1" spans="1:4">
      <c r="A11" s="249" t="s">
        <v>134</v>
      </c>
      <c r="B11" s="158"/>
      <c r="C11" s="249" t="s">
        <v>135</v>
      </c>
      <c r="D11" s="158"/>
    </row>
    <row r="12" ht="16.5" customHeight="1" spans="1:4">
      <c r="A12" s="249" t="s">
        <v>128</v>
      </c>
      <c r="B12" s="158"/>
      <c r="C12" s="249" t="s">
        <v>136</v>
      </c>
      <c r="D12" s="158"/>
    </row>
    <row r="13" ht="16.5" customHeight="1" spans="1:4">
      <c r="A13" s="229" t="s">
        <v>130</v>
      </c>
      <c r="B13" s="158"/>
      <c r="C13" s="145" t="s">
        <v>137</v>
      </c>
      <c r="D13" s="158"/>
    </row>
    <row r="14" ht="16.5" customHeight="1" spans="1:4">
      <c r="A14" s="229" t="s">
        <v>132</v>
      </c>
      <c r="B14" s="158"/>
      <c r="C14" s="145" t="s">
        <v>138</v>
      </c>
      <c r="D14" s="158"/>
    </row>
    <row r="15" ht="16.5" customHeight="1" spans="1:4">
      <c r="A15" s="250"/>
      <c r="B15" s="158"/>
      <c r="C15" s="145" t="s">
        <v>139</v>
      </c>
      <c r="D15" s="158">
        <v>661659.8</v>
      </c>
    </row>
    <row r="16" ht="16.5" customHeight="1" spans="1:4">
      <c r="A16" s="250"/>
      <c r="B16" s="158"/>
      <c r="C16" s="145" t="s">
        <v>140</v>
      </c>
      <c r="D16" s="158">
        <v>34621</v>
      </c>
    </row>
    <row r="17" ht="16.5" customHeight="1" spans="1:4">
      <c r="A17" s="250"/>
      <c r="B17" s="158"/>
      <c r="C17" s="145" t="s">
        <v>141</v>
      </c>
      <c r="D17" s="158"/>
    </row>
    <row r="18" ht="16.5" customHeight="1" spans="1:4">
      <c r="A18" s="250"/>
      <c r="B18" s="158"/>
      <c r="C18" s="145" t="s">
        <v>142</v>
      </c>
      <c r="D18" s="158"/>
    </row>
    <row r="19" ht="16.5" customHeight="1" spans="1:4">
      <c r="A19" s="250"/>
      <c r="B19" s="158"/>
      <c r="C19" s="145" t="s">
        <v>143</v>
      </c>
      <c r="D19" s="158"/>
    </row>
    <row r="20" ht="16.5" customHeight="1" spans="1:4">
      <c r="A20" s="250"/>
      <c r="B20" s="158"/>
      <c r="C20" s="145" t="s">
        <v>144</v>
      </c>
      <c r="D20" s="158"/>
    </row>
    <row r="21" ht="16.5" customHeight="1" spans="1:4">
      <c r="A21" s="250"/>
      <c r="B21" s="158"/>
      <c r="C21" s="145" t="s">
        <v>145</v>
      </c>
      <c r="D21" s="158"/>
    </row>
    <row r="22" ht="16.5" customHeight="1" spans="1:4">
      <c r="A22" s="250"/>
      <c r="B22" s="158"/>
      <c r="C22" s="145" t="s">
        <v>146</v>
      </c>
      <c r="D22" s="158"/>
    </row>
    <row r="23" ht="16.5" customHeight="1" spans="1:4">
      <c r="A23" s="250"/>
      <c r="B23" s="158"/>
      <c r="C23" s="145" t="s">
        <v>147</v>
      </c>
      <c r="D23" s="158"/>
    </row>
    <row r="24" ht="16.5" customHeight="1" spans="1:4">
      <c r="A24" s="250"/>
      <c r="B24" s="158"/>
      <c r="C24" s="145" t="s">
        <v>148</v>
      </c>
      <c r="D24" s="158"/>
    </row>
    <row r="25" ht="16.5" customHeight="1" spans="1:4">
      <c r="A25" s="250"/>
      <c r="B25" s="158"/>
      <c r="C25" s="145" t="s">
        <v>149</v>
      </c>
      <c r="D25" s="158"/>
    </row>
    <row r="26" ht="16.5" customHeight="1" spans="1:4">
      <c r="A26" s="250"/>
      <c r="B26" s="158"/>
      <c r="C26" s="145" t="s">
        <v>150</v>
      </c>
      <c r="D26" s="158">
        <v>20070</v>
      </c>
    </row>
    <row r="27" ht="16.5" customHeight="1" spans="1:4">
      <c r="A27" s="250"/>
      <c r="B27" s="158"/>
      <c r="C27" s="145" t="s">
        <v>151</v>
      </c>
      <c r="D27" s="158"/>
    </row>
    <row r="28" ht="16.5" customHeight="1" spans="1:4">
      <c r="A28" s="250"/>
      <c r="B28" s="158"/>
      <c r="C28" s="145" t="s">
        <v>152</v>
      </c>
      <c r="D28" s="158"/>
    </row>
    <row r="29" ht="16.5" customHeight="1" spans="1:4">
      <c r="A29" s="250"/>
      <c r="B29" s="158"/>
      <c r="C29" s="145" t="s">
        <v>153</v>
      </c>
      <c r="D29" s="158"/>
    </row>
    <row r="30" ht="16.5" customHeight="1" spans="1:4">
      <c r="A30" s="250"/>
      <c r="B30" s="158"/>
      <c r="C30" s="145" t="s">
        <v>154</v>
      </c>
      <c r="D30" s="158"/>
    </row>
    <row r="31" ht="16.5" customHeight="1" spans="1:4">
      <c r="A31" s="250"/>
      <c r="B31" s="158"/>
      <c r="C31" s="145" t="s">
        <v>155</v>
      </c>
      <c r="D31" s="158"/>
    </row>
    <row r="32" ht="16.5" customHeight="1" spans="1:4">
      <c r="A32" s="250"/>
      <c r="B32" s="158"/>
      <c r="C32" s="229" t="s">
        <v>156</v>
      </c>
      <c r="D32" s="158"/>
    </row>
    <row r="33" ht="16.5" customHeight="1" spans="1:4">
      <c r="A33" s="250"/>
      <c r="B33" s="158"/>
      <c r="C33" s="229" t="s">
        <v>157</v>
      </c>
      <c r="D33" s="158"/>
    </row>
    <row r="34" ht="16.5" customHeight="1" spans="1:4">
      <c r="A34" s="250"/>
      <c r="B34" s="158"/>
      <c r="C34" s="132" t="s">
        <v>158</v>
      </c>
      <c r="D34" s="158"/>
    </row>
    <row r="35" ht="15" customHeight="1" spans="1:4">
      <c r="A35" s="251" t="s">
        <v>50</v>
      </c>
      <c r="B35" s="252">
        <v>716350.8</v>
      </c>
      <c r="C35" s="251" t="s">
        <v>51</v>
      </c>
      <c r="D35" s="252">
        <v>716350.8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10" sqref="C10:C1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16.625" customWidth="1"/>
  </cols>
  <sheetData>
    <row r="1" customHeight="1" spans="1:7">
      <c r="A1" s="62"/>
      <c r="B1" s="62"/>
      <c r="C1" s="62"/>
      <c r="D1" s="62"/>
      <c r="E1" s="62"/>
      <c r="F1" s="62"/>
      <c r="G1" s="62"/>
    </row>
    <row r="2" customHeight="1" spans="4:7">
      <c r="D2" s="216"/>
      <c r="F2" s="148"/>
      <c r="G2" s="224" t="s">
        <v>159</v>
      </c>
    </row>
    <row r="3" ht="41.25" customHeight="1" spans="1:7">
      <c r="A3" s="205" t="str">
        <f>"2025"&amp;"年一般公共预算支出预算表（按功能科目分类）"</f>
        <v>2025年一般公共预算支出预算表（按功能科目分类）</v>
      </c>
      <c r="B3" s="205"/>
      <c r="C3" s="205"/>
      <c r="D3" s="205"/>
      <c r="E3" s="205"/>
      <c r="F3" s="205"/>
      <c r="G3" s="205"/>
    </row>
    <row r="4" ht="18" customHeight="1" spans="1:7">
      <c r="A4" s="66" t="str">
        <f>"单位名称："&amp;"昆明市东川区殡仪馆"</f>
        <v>单位名称：昆明市东川区殡仪馆</v>
      </c>
      <c r="F4" s="202"/>
      <c r="G4" s="224" t="s">
        <v>1</v>
      </c>
    </row>
    <row r="5" ht="20.25" customHeight="1" spans="1:7">
      <c r="A5" s="241" t="s">
        <v>160</v>
      </c>
      <c r="B5" s="242"/>
      <c r="C5" s="206" t="s">
        <v>55</v>
      </c>
      <c r="D5" s="232" t="s">
        <v>75</v>
      </c>
      <c r="E5" s="73"/>
      <c r="F5" s="74"/>
      <c r="G5" s="221" t="s">
        <v>76</v>
      </c>
    </row>
    <row r="6" ht="20.25" customHeight="1" spans="1:7">
      <c r="A6" s="243" t="s">
        <v>72</v>
      </c>
      <c r="B6" s="243" t="s">
        <v>73</v>
      </c>
      <c r="C6" s="80"/>
      <c r="D6" s="211" t="s">
        <v>57</v>
      </c>
      <c r="E6" s="211" t="s">
        <v>161</v>
      </c>
      <c r="F6" s="211" t="s">
        <v>162</v>
      </c>
      <c r="G6" s="223"/>
    </row>
    <row r="7" ht="15" customHeight="1" spans="1:7">
      <c r="A7" s="135" t="s">
        <v>82</v>
      </c>
      <c r="B7" s="135" t="s">
        <v>83</v>
      </c>
      <c r="C7" s="135" t="s">
        <v>84</v>
      </c>
      <c r="D7" s="135" t="s">
        <v>85</v>
      </c>
      <c r="E7" s="135" t="s">
        <v>86</v>
      </c>
      <c r="F7" s="135" t="s">
        <v>87</v>
      </c>
      <c r="G7" s="135" t="s">
        <v>88</v>
      </c>
    </row>
    <row r="8" ht="18" customHeight="1" spans="1:7">
      <c r="A8" s="132" t="s">
        <v>97</v>
      </c>
      <c r="B8" s="132" t="s">
        <v>98</v>
      </c>
      <c r="C8" s="158">
        <v>661659.8</v>
      </c>
      <c r="D8" s="158">
        <v>283159.8</v>
      </c>
      <c r="E8" s="158">
        <v>283159.8</v>
      </c>
      <c r="F8" s="158"/>
      <c r="G8" s="158">
        <v>378500</v>
      </c>
    </row>
    <row r="9" ht="18" customHeight="1" spans="1:7">
      <c r="A9" s="214" t="s">
        <v>99</v>
      </c>
      <c r="B9" s="214" t="s">
        <v>100</v>
      </c>
      <c r="C9" s="158">
        <v>112311</v>
      </c>
      <c r="D9" s="158">
        <v>112311</v>
      </c>
      <c r="E9" s="158">
        <v>112311</v>
      </c>
      <c r="F9" s="158"/>
      <c r="G9" s="158"/>
    </row>
    <row r="10" ht="18" customHeight="1" spans="1:7">
      <c r="A10" s="244" t="s">
        <v>101</v>
      </c>
      <c r="B10" s="244" t="s">
        <v>102</v>
      </c>
      <c r="C10" s="158">
        <v>72000</v>
      </c>
      <c r="D10" s="158">
        <v>72000</v>
      </c>
      <c r="E10" s="158">
        <v>72000</v>
      </c>
      <c r="F10" s="158"/>
      <c r="G10" s="158"/>
    </row>
    <row r="11" ht="18" customHeight="1" spans="1:7">
      <c r="A11" s="244" t="s">
        <v>103</v>
      </c>
      <c r="B11" s="244" t="s">
        <v>104</v>
      </c>
      <c r="C11" s="158">
        <v>26874</v>
      </c>
      <c r="D11" s="158">
        <v>26874</v>
      </c>
      <c r="E11" s="158">
        <v>26874</v>
      </c>
      <c r="F11" s="158"/>
      <c r="G11" s="158"/>
    </row>
    <row r="12" ht="18" customHeight="1" spans="1:7">
      <c r="A12" s="244" t="s">
        <v>105</v>
      </c>
      <c r="B12" s="244" t="s">
        <v>106</v>
      </c>
      <c r="C12" s="158">
        <v>13437</v>
      </c>
      <c r="D12" s="158">
        <v>13437</v>
      </c>
      <c r="E12" s="158">
        <v>13437</v>
      </c>
      <c r="F12" s="158"/>
      <c r="G12" s="158"/>
    </row>
    <row r="13" ht="18" customHeight="1" spans="1:7">
      <c r="A13" s="214" t="s">
        <v>107</v>
      </c>
      <c r="B13" s="214" t="s">
        <v>108</v>
      </c>
      <c r="C13" s="158">
        <v>549348.8</v>
      </c>
      <c r="D13" s="158">
        <v>170848.8</v>
      </c>
      <c r="E13" s="158">
        <v>170848.8</v>
      </c>
      <c r="F13" s="158"/>
      <c r="G13" s="158">
        <v>378500</v>
      </c>
    </row>
    <row r="14" ht="18" customHeight="1" spans="1:7">
      <c r="A14" s="244" t="s">
        <v>109</v>
      </c>
      <c r="B14" s="244" t="s">
        <v>110</v>
      </c>
      <c r="C14" s="158">
        <v>549348.8</v>
      </c>
      <c r="D14" s="158">
        <v>170848.8</v>
      </c>
      <c r="E14" s="158">
        <v>170848.8</v>
      </c>
      <c r="F14" s="158"/>
      <c r="G14" s="158">
        <v>378500</v>
      </c>
    </row>
    <row r="15" ht="18" customHeight="1" spans="1:7">
      <c r="A15" s="132" t="s">
        <v>111</v>
      </c>
      <c r="B15" s="132" t="s">
        <v>112</v>
      </c>
      <c r="C15" s="158">
        <v>34621</v>
      </c>
      <c r="D15" s="158">
        <v>34621</v>
      </c>
      <c r="E15" s="158">
        <v>34621</v>
      </c>
      <c r="F15" s="158"/>
      <c r="G15" s="158"/>
    </row>
    <row r="16" ht="18" customHeight="1" spans="1:7">
      <c r="A16" s="214" t="s">
        <v>113</v>
      </c>
      <c r="B16" s="214" t="s">
        <v>114</v>
      </c>
      <c r="C16" s="158">
        <v>34621</v>
      </c>
      <c r="D16" s="158">
        <v>34621</v>
      </c>
      <c r="E16" s="158">
        <v>34621</v>
      </c>
      <c r="F16" s="158"/>
      <c r="G16" s="158"/>
    </row>
    <row r="17" ht="18" customHeight="1" spans="1:7">
      <c r="A17" s="244" t="s">
        <v>115</v>
      </c>
      <c r="B17" s="244" t="s">
        <v>116</v>
      </c>
      <c r="C17" s="158">
        <v>14559</v>
      </c>
      <c r="D17" s="158">
        <v>14559</v>
      </c>
      <c r="E17" s="158">
        <v>14559</v>
      </c>
      <c r="F17" s="158"/>
      <c r="G17" s="158"/>
    </row>
    <row r="18" ht="18" customHeight="1" spans="1:7">
      <c r="A18" s="244" t="s">
        <v>117</v>
      </c>
      <c r="B18" s="244" t="s">
        <v>118</v>
      </c>
      <c r="C18" s="158">
        <v>20062</v>
      </c>
      <c r="D18" s="158">
        <v>20062</v>
      </c>
      <c r="E18" s="158">
        <v>20062</v>
      </c>
      <c r="F18" s="158"/>
      <c r="G18" s="158"/>
    </row>
    <row r="19" ht="18" customHeight="1" spans="1:7">
      <c r="A19" s="132" t="s">
        <v>119</v>
      </c>
      <c r="B19" s="132" t="s">
        <v>120</v>
      </c>
      <c r="C19" s="158">
        <v>20070</v>
      </c>
      <c r="D19" s="158">
        <v>20070</v>
      </c>
      <c r="E19" s="158">
        <v>20070</v>
      </c>
      <c r="F19" s="158"/>
      <c r="G19" s="158"/>
    </row>
    <row r="20" ht="18" customHeight="1" spans="1:7">
      <c r="A20" s="214" t="s">
        <v>121</v>
      </c>
      <c r="B20" s="214" t="s">
        <v>122</v>
      </c>
      <c r="C20" s="158">
        <v>20070</v>
      </c>
      <c r="D20" s="158">
        <v>20070</v>
      </c>
      <c r="E20" s="158">
        <v>20070</v>
      </c>
      <c r="F20" s="158"/>
      <c r="G20" s="158"/>
    </row>
    <row r="21" ht="18" customHeight="1" spans="1:7">
      <c r="A21" s="244" t="s">
        <v>123</v>
      </c>
      <c r="B21" s="244" t="s">
        <v>124</v>
      </c>
      <c r="C21" s="158">
        <v>20070</v>
      </c>
      <c r="D21" s="158">
        <v>20070</v>
      </c>
      <c r="E21" s="158">
        <v>20070</v>
      </c>
      <c r="F21" s="158"/>
      <c r="G21" s="158"/>
    </row>
    <row r="22" ht="18" customHeight="1" spans="1:7">
      <c r="A22" s="157" t="s">
        <v>163</v>
      </c>
      <c r="B22" s="245" t="s">
        <v>163</v>
      </c>
      <c r="C22" s="158">
        <v>716350.8</v>
      </c>
      <c r="D22" s="158">
        <v>337850.8</v>
      </c>
      <c r="E22" s="158">
        <v>337850.8</v>
      </c>
      <c r="F22" s="158"/>
      <c r="G22" s="158">
        <v>378500</v>
      </c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scale="8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62"/>
      <c r="B1" s="62"/>
      <c r="C1" s="62"/>
      <c r="D1" s="62"/>
      <c r="E1" s="62"/>
      <c r="F1" s="62"/>
    </row>
    <row r="2" customHeight="1" spans="1:6">
      <c r="A2" s="116"/>
      <c r="B2" s="116"/>
      <c r="C2" s="116"/>
      <c r="D2" s="116"/>
      <c r="E2" s="115"/>
      <c r="F2" s="237" t="s">
        <v>164</v>
      </c>
    </row>
    <row r="3" ht="41.25" customHeight="1" spans="1:6">
      <c r="A3" s="238" t="str">
        <f>"2025"&amp;"年一般公共预算“三公”经费支出预算表"</f>
        <v>2025年一般公共预算“三公”经费支出预算表</v>
      </c>
      <c r="B3" s="116"/>
      <c r="C3" s="116"/>
      <c r="D3" s="116"/>
      <c r="E3" s="115"/>
      <c r="F3" s="116"/>
    </row>
    <row r="4" customHeight="1" spans="1:6">
      <c r="A4" s="188" t="str">
        <f>"单位名称："&amp;"昆明市东川区殡仪馆"</f>
        <v>单位名称：昆明市东川区殡仪馆</v>
      </c>
      <c r="B4" s="239"/>
      <c r="D4" s="116"/>
      <c r="E4" s="115"/>
      <c r="F4" s="140" t="s">
        <v>1</v>
      </c>
    </row>
    <row r="5" ht="27" customHeight="1" spans="1:6">
      <c r="A5" s="120" t="s">
        <v>165</v>
      </c>
      <c r="B5" s="120" t="s">
        <v>166</v>
      </c>
      <c r="C5" s="122" t="s">
        <v>167</v>
      </c>
      <c r="D5" s="120"/>
      <c r="E5" s="121"/>
      <c r="F5" s="120" t="s">
        <v>168</v>
      </c>
    </row>
    <row r="6" ht="28.5" customHeight="1" spans="1:6">
      <c r="A6" s="240"/>
      <c r="B6" s="125"/>
      <c r="C6" s="121" t="s">
        <v>57</v>
      </c>
      <c r="D6" s="121" t="s">
        <v>169</v>
      </c>
      <c r="E6" s="121" t="s">
        <v>170</v>
      </c>
      <c r="F6" s="124"/>
    </row>
    <row r="7" ht="17.25" customHeight="1" spans="1:6">
      <c r="A7" s="129" t="s">
        <v>82</v>
      </c>
      <c r="B7" s="129" t="s">
        <v>83</v>
      </c>
      <c r="C7" s="129" t="s">
        <v>84</v>
      </c>
      <c r="D7" s="129" t="s">
        <v>85</v>
      </c>
      <c r="E7" s="129" t="s">
        <v>86</v>
      </c>
      <c r="F7" s="129" t="s">
        <v>87</v>
      </c>
    </row>
    <row r="8" ht="17.25" customHeight="1" spans="1:6">
      <c r="A8" s="158"/>
      <c r="B8" s="158"/>
      <c r="C8" s="158"/>
      <c r="D8" s="158"/>
      <c r="E8" s="158"/>
      <c r="F8" s="158"/>
    </row>
    <row r="10" customHeight="1" spans="1:1">
      <c r="A10" s="139" t="s">
        <v>171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25"/>
  <sheetViews>
    <sheetView showZeros="0" workbookViewId="0">
      <pane ySplit="1" topLeftCell="A2" activePane="bottomLeft" state="frozen"/>
      <selection/>
      <selection pane="bottomLeft" activeCell="J24" sqref="J24"/>
    </sheetView>
  </sheetViews>
  <sheetFormatPr defaultColWidth="9.14166666666667" defaultRowHeight="14.25" customHeight="1"/>
  <cols>
    <col min="1" max="2" width="15.375" customWidth="1"/>
    <col min="3" max="3" width="17.875" customWidth="1"/>
    <col min="4" max="4" width="13.75" customWidth="1"/>
    <col min="5" max="5" width="10.1416666666667" customWidth="1"/>
    <col min="6" max="6" width="17.575" customWidth="1"/>
    <col min="7" max="7" width="8" customWidth="1"/>
    <col min="8" max="8" width="23" customWidth="1"/>
    <col min="9" max="10" width="10.625" customWidth="1"/>
    <col min="11" max="11" width="11.875" customWidth="1"/>
    <col min="12" max="12" width="6.375" customWidth="1"/>
    <col min="13" max="13" width="9.125" customWidth="1"/>
    <col min="14" max="14" width="10.625" customWidth="1"/>
    <col min="15" max="15" width="8.125" customWidth="1"/>
    <col min="16" max="16" width="7.75" customWidth="1"/>
    <col min="17" max="17" width="8.5" customWidth="1"/>
    <col min="18" max="18" width="9.125" customWidth="1"/>
    <col min="19" max="19" width="7.75" customWidth="1"/>
    <col min="20" max="20" width="5.875" customWidth="1"/>
    <col min="21" max="22" width="8.125" customWidth="1"/>
    <col min="23" max="23" width="7.25" customWidth="1"/>
    <col min="24" max="24" width="7.75" customWidth="1"/>
    <col min="25" max="25" width="8.125" customWidth="1"/>
  </cols>
  <sheetData>
    <row r="1" customHeight="1" spans="1: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ht="13.5" customHeight="1" spans="2:25">
      <c r="B2" s="216"/>
      <c r="C2" s="225"/>
      <c r="E2" s="226"/>
      <c r="F2" s="226"/>
      <c r="G2" s="226"/>
      <c r="H2" s="226"/>
      <c r="I2" s="162"/>
      <c r="J2" s="162"/>
      <c r="K2" s="162"/>
      <c r="L2" s="162"/>
      <c r="M2" s="162"/>
      <c r="N2" s="162"/>
      <c r="O2" s="162"/>
      <c r="S2" s="162"/>
      <c r="W2" s="225"/>
      <c r="Y2" s="64" t="s">
        <v>172</v>
      </c>
    </row>
    <row r="3" ht="45.75" customHeight="1" spans="1:25">
      <c r="A3" s="142" t="str">
        <f>"2025"&amp;"年部门基本支出预算表"</f>
        <v>2025年部门基本支出预算表</v>
      </c>
      <c r="B3" s="65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65"/>
      <c r="Q3" s="65"/>
      <c r="R3" s="65"/>
      <c r="S3" s="142"/>
      <c r="T3" s="142"/>
      <c r="U3" s="142"/>
      <c r="V3" s="142"/>
      <c r="W3" s="142"/>
      <c r="X3" s="142"/>
      <c r="Y3" s="142"/>
    </row>
    <row r="4" ht="18.75" customHeight="1" spans="1:25">
      <c r="A4" s="66" t="str">
        <f>"单位名称："&amp;"昆明市东川区殡仪馆"</f>
        <v>单位名称：昆明市东川区殡仪馆</v>
      </c>
      <c r="B4" s="67"/>
      <c r="C4" s="227"/>
      <c r="D4" s="227"/>
      <c r="E4" s="227"/>
      <c r="F4" s="227"/>
      <c r="G4" s="227"/>
      <c r="H4" s="227"/>
      <c r="I4" s="164"/>
      <c r="J4" s="164"/>
      <c r="K4" s="164"/>
      <c r="L4" s="164"/>
      <c r="M4" s="164"/>
      <c r="N4" s="164"/>
      <c r="O4" s="164"/>
      <c r="P4" s="68"/>
      <c r="Q4" s="68"/>
      <c r="R4" s="68"/>
      <c r="S4" s="164"/>
      <c r="W4" s="225"/>
      <c r="Y4" s="64" t="s">
        <v>1</v>
      </c>
    </row>
    <row r="5" ht="18" customHeight="1" spans="1:25">
      <c r="A5" s="70" t="s">
        <v>173</v>
      </c>
      <c r="B5" s="70" t="s">
        <v>174</v>
      </c>
      <c r="C5" s="70" t="s">
        <v>175</v>
      </c>
      <c r="D5" s="70" t="s">
        <v>176</v>
      </c>
      <c r="E5" s="70" t="s">
        <v>177</v>
      </c>
      <c r="F5" s="70" t="s">
        <v>178</v>
      </c>
      <c r="G5" s="70" t="s">
        <v>179</v>
      </c>
      <c r="H5" s="70" t="s">
        <v>180</v>
      </c>
      <c r="I5" s="232" t="s">
        <v>181</v>
      </c>
      <c r="J5" s="197" t="s">
        <v>181</v>
      </c>
      <c r="K5" s="197"/>
      <c r="L5" s="197"/>
      <c r="M5" s="197"/>
      <c r="N5" s="197"/>
      <c r="O5" s="197"/>
      <c r="P5" s="73"/>
      <c r="Q5" s="73"/>
      <c r="R5" s="73"/>
      <c r="S5" s="181" t="s">
        <v>61</v>
      </c>
      <c r="T5" s="197" t="s">
        <v>62</v>
      </c>
      <c r="U5" s="197"/>
      <c r="V5" s="197"/>
      <c r="W5" s="197"/>
      <c r="X5" s="197"/>
      <c r="Y5" s="159"/>
    </row>
    <row r="6" ht="18" customHeight="1" spans="1:25">
      <c r="A6" s="75"/>
      <c r="B6" s="155"/>
      <c r="C6" s="208"/>
      <c r="D6" s="75"/>
      <c r="E6" s="75"/>
      <c r="F6" s="75"/>
      <c r="G6" s="75"/>
      <c r="H6" s="75"/>
      <c r="I6" s="206" t="s">
        <v>182</v>
      </c>
      <c r="J6" s="232" t="s">
        <v>58</v>
      </c>
      <c r="K6" s="197"/>
      <c r="L6" s="197"/>
      <c r="M6" s="197"/>
      <c r="N6" s="197"/>
      <c r="O6" s="159"/>
      <c r="P6" s="72" t="s">
        <v>183</v>
      </c>
      <c r="Q6" s="73"/>
      <c r="R6" s="74"/>
      <c r="S6" s="70" t="s">
        <v>61</v>
      </c>
      <c r="T6" s="232" t="s">
        <v>62</v>
      </c>
      <c r="U6" s="181" t="s">
        <v>64</v>
      </c>
      <c r="V6" s="197" t="s">
        <v>62</v>
      </c>
      <c r="W6" s="181" t="s">
        <v>66</v>
      </c>
      <c r="X6" s="181" t="s">
        <v>67</v>
      </c>
      <c r="Y6" s="186" t="s">
        <v>68</v>
      </c>
    </row>
    <row r="7" ht="19.5" customHeight="1" spans="1:25">
      <c r="A7" s="155"/>
      <c r="B7" s="155"/>
      <c r="C7" s="155"/>
      <c r="D7" s="155"/>
      <c r="E7" s="155"/>
      <c r="F7" s="155"/>
      <c r="G7" s="155"/>
      <c r="H7" s="155"/>
      <c r="I7" s="155"/>
      <c r="J7" s="233" t="s">
        <v>184</v>
      </c>
      <c r="K7" s="70"/>
      <c r="L7" s="70" t="s">
        <v>185</v>
      </c>
      <c r="M7" s="70" t="s">
        <v>186</v>
      </c>
      <c r="N7" s="70" t="s">
        <v>187</v>
      </c>
      <c r="O7" s="70" t="s">
        <v>188</v>
      </c>
      <c r="P7" s="70" t="s">
        <v>58</v>
      </c>
      <c r="Q7" s="70" t="s">
        <v>59</v>
      </c>
      <c r="R7" s="70" t="s">
        <v>60</v>
      </c>
      <c r="S7" s="155"/>
      <c r="T7" s="70" t="s">
        <v>57</v>
      </c>
      <c r="U7" s="70" t="s">
        <v>64</v>
      </c>
      <c r="V7" s="70" t="s">
        <v>189</v>
      </c>
      <c r="W7" s="70" t="s">
        <v>66</v>
      </c>
      <c r="X7" s="70" t="s">
        <v>67</v>
      </c>
      <c r="Y7" s="70" t="s">
        <v>68</v>
      </c>
    </row>
    <row r="8" ht="37.5" customHeight="1" spans="1:25">
      <c r="A8" s="228"/>
      <c r="B8" s="80"/>
      <c r="C8" s="228"/>
      <c r="D8" s="228"/>
      <c r="E8" s="228"/>
      <c r="F8" s="228"/>
      <c r="G8" s="228"/>
      <c r="H8" s="228"/>
      <c r="I8" s="228"/>
      <c r="J8" s="234" t="s">
        <v>57</v>
      </c>
      <c r="K8" s="235" t="s">
        <v>190</v>
      </c>
      <c r="L8" s="78" t="s">
        <v>191</v>
      </c>
      <c r="M8" s="78" t="s">
        <v>186</v>
      </c>
      <c r="N8" s="78" t="s">
        <v>187</v>
      </c>
      <c r="O8" s="78" t="s">
        <v>188</v>
      </c>
      <c r="P8" s="78" t="s">
        <v>186</v>
      </c>
      <c r="Q8" s="78" t="s">
        <v>187</v>
      </c>
      <c r="R8" s="78" t="s">
        <v>188</v>
      </c>
      <c r="S8" s="78" t="s">
        <v>61</v>
      </c>
      <c r="T8" s="78" t="s">
        <v>57</v>
      </c>
      <c r="U8" s="78" t="s">
        <v>64</v>
      </c>
      <c r="V8" s="78" t="s">
        <v>189</v>
      </c>
      <c r="W8" s="78" t="s">
        <v>66</v>
      </c>
      <c r="X8" s="78" t="s">
        <v>67</v>
      </c>
      <c r="Y8" s="78" t="s">
        <v>68</v>
      </c>
    </row>
    <row r="9" customHeight="1" spans="1:25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  <c r="X9" s="123">
        <v>24</v>
      </c>
      <c r="Y9" s="123">
        <v>25</v>
      </c>
    </row>
    <row r="10" ht="20.25" customHeight="1" spans="1:25">
      <c r="A10" s="229" t="s">
        <v>192</v>
      </c>
      <c r="B10" s="229" t="s">
        <v>70</v>
      </c>
      <c r="C10" s="229" t="s">
        <v>193</v>
      </c>
      <c r="D10" s="229" t="s">
        <v>194</v>
      </c>
      <c r="E10" s="229" t="s">
        <v>103</v>
      </c>
      <c r="F10" s="229" t="s">
        <v>104</v>
      </c>
      <c r="G10" s="229" t="s">
        <v>195</v>
      </c>
      <c r="H10" s="229" t="s">
        <v>196</v>
      </c>
      <c r="I10" s="158">
        <v>26874</v>
      </c>
      <c r="J10" s="158">
        <v>26874</v>
      </c>
      <c r="K10" s="158"/>
      <c r="L10" s="158"/>
      <c r="M10" s="158"/>
      <c r="N10" s="158">
        <v>26874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</row>
    <row r="11" ht="20.25" customHeight="1" spans="1:25">
      <c r="A11" s="229" t="s">
        <v>192</v>
      </c>
      <c r="B11" s="229" t="s">
        <v>70</v>
      </c>
      <c r="C11" s="229" t="s">
        <v>193</v>
      </c>
      <c r="D11" s="229" t="s">
        <v>194</v>
      </c>
      <c r="E11" s="229" t="s">
        <v>105</v>
      </c>
      <c r="F11" s="229" t="s">
        <v>106</v>
      </c>
      <c r="G11" s="229" t="s">
        <v>197</v>
      </c>
      <c r="H11" s="229" t="s">
        <v>198</v>
      </c>
      <c r="I11" s="158">
        <v>13437</v>
      </c>
      <c r="J11" s="158">
        <v>13437</v>
      </c>
      <c r="K11" s="236"/>
      <c r="L11" s="236"/>
      <c r="M11" s="236"/>
      <c r="N11" s="158">
        <v>13437</v>
      </c>
      <c r="O11" s="236"/>
      <c r="P11" s="158"/>
      <c r="Q11" s="158"/>
      <c r="R11" s="158"/>
      <c r="S11" s="158"/>
      <c r="T11" s="158"/>
      <c r="U11" s="158"/>
      <c r="V11" s="158"/>
      <c r="W11" s="158"/>
      <c r="X11" s="158"/>
      <c r="Y11" s="158"/>
    </row>
    <row r="12" ht="20.25" customHeight="1" spans="1:25">
      <c r="A12" s="229" t="s">
        <v>192</v>
      </c>
      <c r="B12" s="229" t="s">
        <v>70</v>
      </c>
      <c r="C12" s="229" t="s">
        <v>193</v>
      </c>
      <c r="D12" s="229" t="s">
        <v>194</v>
      </c>
      <c r="E12" s="229" t="s">
        <v>115</v>
      </c>
      <c r="F12" s="229" t="s">
        <v>116</v>
      </c>
      <c r="G12" s="229" t="s">
        <v>199</v>
      </c>
      <c r="H12" s="229" t="s">
        <v>200</v>
      </c>
      <c r="I12" s="158">
        <v>1551</v>
      </c>
      <c r="J12" s="158">
        <v>1551</v>
      </c>
      <c r="K12" s="236"/>
      <c r="L12" s="236"/>
      <c r="M12" s="236"/>
      <c r="N12" s="158">
        <v>1551</v>
      </c>
      <c r="O12" s="236"/>
      <c r="P12" s="158"/>
      <c r="Q12" s="158"/>
      <c r="R12" s="158"/>
      <c r="S12" s="158"/>
      <c r="T12" s="158"/>
      <c r="U12" s="158"/>
      <c r="V12" s="158"/>
      <c r="W12" s="158"/>
      <c r="X12" s="158"/>
      <c r="Y12" s="158"/>
    </row>
    <row r="13" ht="20.25" customHeight="1" spans="1:25">
      <c r="A13" s="229" t="s">
        <v>192</v>
      </c>
      <c r="B13" s="229" t="s">
        <v>70</v>
      </c>
      <c r="C13" s="229" t="s">
        <v>193</v>
      </c>
      <c r="D13" s="229" t="s">
        <v>194</v>
      </c>
      <c r="E13" s="229" t="s">
        <v>115</v>
      </c>
      <c r="F13" s="229" t="s">
        <v>116</v>
      </c>
      <c r="G13" s="229" t="s">
        <v>199</v>
      </c>
      <c r="H13" s="229" t="s">
        <v>200</v>
      </c>
      <c r="I13" s="158">
        <v>13008</v>
      </c>
      <c r="J13" s="158">
        <v>13008</v>
      </c>
      <c r="K13" s="236"/>
      <c r="L13" s="236"/>
      <c r="M13" s="236"/>
      <c r="N13" s="158">
        <v>13008</v>
      </c>
      <c r="O13" s="236"/>
      <c r="P13" s="158"/>
      <c r="Q13" s="158"/>
      <c r="R13" s="158"/>
      <c r="S13" s="158"/>
      <c r="T13" s="158"/>
      <c r="U13" s="158"/>
      <c r="V13" s="158"/>
      <c r="W13" s="158"/>
      <c r="X13" s="158"/>
      <c r="Y13" s="158"/>
    </row>
    <row r="14" ht="20.25" customHeight="1" spans="1:25">
      <c r="A14" s="229" t="s">
        <v>192</v>
      </c>
      <c r="B14" s="229" t="s">
        <v>70</v>
      </c>
      <c r="C14" s="229" t="s">
        <v>193</v>
      </c>
      <c r="D14" s="229" t="s">
        <v>194</v>
      </c>
      <c r="E14" s="229" t="s">
        <v>117</v>
      </c>
      <c r="F14" s="229" t="s">
        <v>118</v>
      </c>
      <c r="G14" s="229" t="s">
        <v>201</v>
      </c>
      <c r="H14" s="229" t="s">
        <v>202</v>
      </c>
      <c r="I14" s="158">
        <v>12418</v>
      </c>
      <c r="J14" s="158">
        <v>12418</v>
      </c>
      <c r="K14" s="236"/>
      <c r="L14" s="236"/>
      <c r="M14" s="236"/>
      <c r="N14" s="158">
        <v>12418</v>
      </c>
      <c r="O14" s="236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ht="20.25" customHeight="1" spans="1:25">
      <c r="A15" s="229" t="s">
        <v>192</v>
      </c>
      <c r="B15" s="229" t="s">
        <v>70</v>
      </c>
      <c r="C15" s="229" t="s">
        <v>193</v>
      </c>
      <c r="D15" s="229" t="s">
        <v>194</v>
      </c>
      <c r="E15" s="229" t="s">
        <v>117</v>
      </c>
      <c r="F15" s="229" t="s">
        <v>118</v>
      </c>
      <c r="G15" s="229" t="s">
        <v>201</v>
      </c>
      <c r="H15" s="229" t="s">
        <v>202</v>
      </c>
      <c r="I15" s="158">
        <v>7644</v>
      </c>
      <c r="J15" s="158">
        <v>7644</v>
      </c>
      <c r="K15" s="236"/>
      <c r="L15" s="236"/>
      <c r="M15" s="236"/>
      <c r="N15" s="158">
        <v>7644</v>
      </c>
      <c r="O15" s="236"/>
      <c r="P15" s="158"/>
      <c r="Q15" s="158"/>
      <c r="R15" s="158"/>
      <c r="S15" s="158"/>
      <c r="T15" s="158"/>
      <c r="U15" s="158"/>
      <c r="V15" s="158"/>
      <c r="W15" s="158"/>
      <c r="X15" s="158"/>
      <c r="Y15" s="158"/>
    </row>
    <row r="16" ht="20.25" customHeight="1" spans="1:25">
      <c r="A16" s="229" t="s">
        <v>192</v>
      </c>
      <c r="B16" s="229" t="s">
        <v>70</v>
      </c>
      <c r="C16" s="229" t="s">
        <v>193</v>
      </c>
      <c r="D16" s="229" t="s">
        <v>194</v>
      </c>
      <c r="E16" s="229" t="s">
        <v>109</v>
      </c>
      <c r="F16" s="229" t="s">
        <v>110</v>
      </c>
      <c r="G16" s="229" t="s">
        <v>203</v>
      </c>
      <c r="H16" s="229" t="s">
        <v>204</v>
      </c>
      <c r="I16" s="158">
        <v>1071</v>
      </c>
      <c r="J16" s="158">
        <v>1071</v>
      </c>
      <c r="K16" s="236"/>
      <c r="L16" s="236"/>
      <c r="M16" s="236"/>
      <c r="N16" s="158">
        <v>1071</v>
      </c>
      <c r="O16" s="236"/>
      <c r="P16" s="158"/>
      <c r="Q16" s="158"/>
      <c r="R16" s="158"/>
      <c r="S16" s="158"/>
      <c r="T16" s="158"/>
      <c r="U16" s="158"/>
      <c r="V16" s="158"/>
      <c r="W16" s="158"/>
      <c r="X16" s="158"/>
      <c r="Y16" s="158"/>
    </row>
    <row r="17" ht="20.25" customHeight="1" spans="1:25">
      <c r="A17" s="229" t="s">
        <v>192</v>
      </c>
      <c r="B17" s="229" t="s">
        <v>70</v>
      </c>
      <c r="C17" s="229" t="s">
        <v>205</v>
      </c>
      <c r="D17" s="229" t="s">
        <v>124</v>
      </c>
      <c r="E17" s="229" t="s">
        <v>123</v>
      </c>
      <c r="F17" s="229" t="s">
        <v>124</v>
      </c>
      <c r="G17" s="229" t="s">
        <v>206</v>
      </c>
      <c r="H17" s="229" t="s">
        <v>124</v>
      </c>
      <c r="I17" s="158">
        <v>20070</v>
      </c>
      <c r="J17" s="158">
        <v>20070</v>
      </c>
      <c r="K17" s="236"/>
      <c r="L17" s="236"/>
      <c r="M17" s="236"/>
      <c r="N17" s="158">
        <v>20070</v>
      </c>
      <c r="O17" s="236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ht="20.25" customHeight="1" spans="1:25">
      <c r="A18" s="229" t="s">
        <v>192</v>
      </c>
      <c r="B18" s="229" t="s">
        <v>70</v>
      </c>
      <c r="C18" s="229" t="s">
        <v>207</v>
      </c>
      <c r="D18" s="229" t="s">
        <v>208</v>
      </c>
      <c r="E18" s="229" t="s">
        <v>109</v>
      </c>
      <c r="F18" s="229" t="s">
        <v>110</v>
      </c>
      <c r="G18" s="229" t="s">
        <v>209</v>
      </c>
      <c r="H18" s="229" t="s">
        <v>210</v>
      </c>
      <c r="I18" s="158">
        <v>54972</v>
      </c>
      <c r="J18" s="158">
        <v>54972</v>
      </c>
      <c r="K18" s="236"/>
      <c r="L18" s="236"/>
      <c r="M18" s="236"/>
      <c r="N18" s="158">
        <v>54972</v>
      </c>
      <c r="O18" s="236"/>
      <c r="P18" s="158"/>
      <c r="Q18" s="158"/>
      <c r="R18" s="158"/>
      <c r="S18" s="158"/>
      <c r="T18" s="158"/>
      <c r="U18" s="158"/>
      <c r="V18" s="158"/>
      <c r="W18" s="158"/>
      <c r="X18" s="158"/>
      <c r="Y18" s="158"/>
    </row>
    <row r="19" ht="20.25" customHeight="1" spans="1:25">
      <c r="A19" s="229" t="s">
        <v>192</v>
      </c>
      <c r="B19" s="229" t="s">
        <v>70</v>
      </c>
      <c r="C19" s="229" t="s">
        <v>207</v>
      </c>
      <c r="D19" s="229" t="s">
        <v>208</v>
      </c>
      <c r="E19" s="229" t="s">
        <v>109</v>
      </c>
      <c r="F19" s="229" t="s">
        <v>110</v>
      </c>
      <c r="G19" s="229" t="s">
        <v>211</v>
      </c>
      <c r="H19" s="229" t="s">
        <v>212</v>
      </c>
      <c r="I19" s="158">
        <v>12996</v>
      </c>
      <c r="J19" s="158">
        <v>12996</v>
      </c>
      <c r="K19" s="236"/>
      <c r="L19" s="236"/>
      <c r="M19" s="236"/>
      <c r="N19" s="158">
        <v>12996</v>
      </c>
      <c r="O19" s="236"/>
      <c r="P19" s="158"/>
      <c r="Q19" s="158"/>
      <c r="R19" s="158"/>
      <c r="S19" s="158"/>
      <c r="T19" s="158"/>
      <c r="U19" s="158"/>
      <c r="V19" s="158"/>
      <c r="W19" s="158"/>
      <c r="X19" s="158"/>
      <c r="Y19" s="158"/>
    </row>
    <row r="20" ht="20.25" customHeight="1" spans="1:25">
      <c r="A20" s="229" t="s">
        <v>192</v>
      </c>
      <c r="B20" s="229" t="s">
        <v>70</v>
      </c>
      <c r="C20" s="229" t="s">
        <v>207</v>
      </c>
      <c r="D20" s="229" t="s">
        <v>208</v>
      </c>
      <c r="E20" s="229" t="s">
        <v>109</v>
      </c>
      <c r="F20" s="229" t="s">
        <v>110</v>
      </c>
      <c r="G20" s="229" t="s">
        <v>213</v>
      </c>
      <c r="H20" s="229" t="s">
        <v>214</v>
      </c>
      <c r="I20" s="158">
        <v>4581</v>
      </c>
      <c r="J20" s="158">
        <v>4581</v>
      </c>
      <c r="K20" s="236"/>
      <c r="L20" s="236"/>
      <c r="M20" s="236"/>
      <c r="N20" s="158">
        <v>4581</v>
      </c>
      <c r="O20" s="236"/>
      <c r="P20" s="158"/>
      <c r="Q20" s="158"/>
      <c r="R20" s="158"/>
      <c r="S20" s="158"/>
      <c r="T20" s="158"/>
      <c r="U20" s="158"/>
      <c r="V20" s="158"/>
      <c r="W20" s="158"/>
      <c r="X20" s="158"/>
      <c r="Y20" s="158"/>
    </row>
    <row r="21" ht="20.25" customHeight="1" spans="1:25">
      <c r="A21" s="229" t="s">
        <v>192</v>
      </c>
      <c r="B21" s="229" t="s">
        <v>70</v>
      </c>
      <c r="C21" s="229" t="s">
        <v>207</v>
      </c>
      <c r="D21" s="229" t="s">
        <v>208</v>
      </c>
      <c r="E21" s="229" t="s">
        <v>109</v>
      </c>
      <c r="F21" s="229" t="s">
        <v>110</v>
      </c>
      <c r="G21" s="229" t="s">
        <v>215</v>
      </c>
      <c r="H21" s="229" t="s">
        <v>216</v>
      </c>
      <c r="I21" s="158">
        <v>60674.4</v>
      </c>
      <c r="J21" s="158">
        <v>60674.4</v>
      </c>
      <c r="K21" s="236"/>
      <c r="L21" s="236"/>
      <c r="M21" s="236"/>
      <c r="N21" s="158">
        <v>60674.4</v>
      </c>
      <c r="O21" s="236"/>
      <c r="P21" s="158"/>
      <c r="Q21" s="158"/>
      <c r="R21" s="158"/>
      <c r="S21" s="158"/>
      <c r="T21" s="158"/>
      <c r="U21" s="158"/>
      <c r="V21" s="158"/>
      <c r="W21" s="158"/>
      <c r="X21" s="158"/>
      <c r="Y21" s="158"/>
    </row>
    <row r="22" ht="20.25" customHeight="1" spans="1:25">
      <c r="A22" s="229" t="s">
        <v>192</v>
      </c>
      <c r="B22" s="229" t="s">
        <v>70</v>
      </c>
      <c r="C22" s="229" t="s">
        <v>207</v>
      </c>
      <c r="D22" s="229" t="s">
        <v>208</v>
      </c>
      <c r="E22" s="229" t="s">
        <v>109</v>
      </c>
      <c r="F22" s="229" t="s">
        <v>110</v>
      </c>
      <c r="G22" s="229" t="s">
        <v>215</v>
      </c>
      <c r="H22" s="229" t="s">
        <v>216</v>
      </c>
      <c r="I22" s="158">
        <v>21434.4</v>
      </c>
      <c r="J22" s="158">
        <v>21434.4</v>
      </c>
      <c r="K22" s="236"/>
      <c r="L22" s="236"/>
      <c r="M22" s="236"/>
      <c r="N22" s="158">
        <v>21434.4</v>
      </c>
      <c r="O22" s="236"/>
      <c r="P22" s="158"/>
      <c r="Q22" s="158"/>
      <c r="R22" s="158"/>
      <c r="S22" s="158"/>
      <c r="T22" s="158"/>
      <c r="U22" s="158"/>
      <c r="V22" s="158"/>
      <c r="W22" s="158"/>
      <c r="X22" s="158"/>
      <c r="Y22" s="158"/>
    </row>
    <row r="23" ht="20.25" customHeight="1" spans="1:25">
      <c r="A23" s="229" t="s">
        <v>192</v>
      </c>
      <c r="B23" s="229" t="s">
        <v>70</v>
      </c>
      <c r="C23" s="229" t="s">
        <v>217</v>
      </c>
      <c r="D23" s="229" t="s">
        <v>218</v>
      </c>
      <c r="E23" s="229" t="s">
        <v>101</v>
      </c>
      <c r="F23" s="229" t="s">
        <v>102</v>
      </c>
      <c r="G23" s="229" t="s">
        <v>219</v>
      </c>
      <c r="H23" s="229" t="s">
        <v>220</v>
      </c>
      <c r="I23" s="158">
        <v>72000</v>
      </c>
      <c r="J23" s="158">
        <v>72000</v>
      </c>
      <c r="K23" s="236"/>
      <c r="L23" s="236"/>
      <c r="M23" s="236"/>
      <c r="N23" s="158">
        <v>72000</v>
      </c>
      <c r="O23" s="236"/>
      <c r="P23" s="158"/>
      <c r="Q23" s="158"/>
      <c r="R23" s="158"/>
      <c r="S23" s="158"/>
      <c r="T23" s="158"/>
      <c r="U23" s="158"/>
      <c r="V23" s="158"/>
      <c r="W23" s="158"/>
      <c r="X23" s="158"/>
      <c r="Y23" s="158"/>
    </row>
    <row r="24" ht="20.25" customHeight="1" spans="1:25">
      <c r="A24" s="229" t="s">
        <v>192</v>
      </c>
      <c r="B24" s="229" t="s">
        <v>70</v>
      </c>
      <c r="C24" s="229" t="s">
        <v>221</v>
      </c>
      <c r="D24" s="229" t="s">
        <v>222</v>
      </c>
      <c r="E24" s="229" t="s">
        <v>109</v>
      </c>
      <c r="F24" s="229" t="s">
        <v>110</v>
      </c>
      <c r="G24" s="229" t="s">
        <v>215</v>
      </c>
      <c r="H24" s="229" t="s">
        <v>216</v>
      </c>
      <c r="I24" s="158">
        <v>15120</v>
      </c>
      <c r="J24" s="158">
        <v>15120</v>
      </c>
      <c r="K24" s="236"/>
      <c r="L24" s="236"/>
      <c r="M24" s="236"/>
      <c r="N24" s="158">
        <v>15120</v>
      </c>
      <c r="O24" s="236"/>
      <c r="P24" s="158"/>
      <c r="Q24" s="158"/>
      <c r="R24" s="158"/>
      <c r="S24" s="158"/>
      <c r="T24" s="158"/>
      <c r="U24" s="158"/>
      <c r="V24" s="158"/>
      <c r="W24" s="158"/>
      <c r="X24" s="158"/>
      <c r="Y24" s="158"/>
    </row>
    <row r="25" ht="17.25" customHeight="1" spans="1:25">
      <c r="A25" s="217" t="s">
        <v>163</v>
      </c>
      <c r="B25" s="218"/>
      <c r="C25" s="230"/>
      <c r="D25" s="230"/>
      <c r="E25" s="230"/>
      <c r="F25" s="230"/>
      <c r="G25" s="230"/>
      <c r="H25" s="231"/>
      <c r="I25" s="158">
        <v>337850.8</v>
      </c>
      <c r="J25" s="158">
        <v>337850.8</v>
      </c>
      <c r="K25" s="158"/>
      <c r="L25" s="158"/>
      <c r="M25" s="158"/>
      <c r="N25" s="158">
        <v>337850.8</v>
      </c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156944444444444" right="0.118055555555556" top="0.56" bottom="0.56" header="0.48" footer="0.48"/>
  <pageSetup paperSize="9" scale="5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J29" sqref="J2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12.625" customWidth="1"/>
    <col min="4" max="4" width="14.125" customWidth="1"/>
    <col min="5" max="5" width="8.5" customWidth="1"/>
    <col min="6" max="6" width="11.875" customWidth="1"/>
    <col min="7" max="7" width="7.625" customWidth="1"/>
    <col min="8" max="8" width="17.7083333333333" customWidth="1"/>
    <col min="9" max="9" width="12.375" customWidth="1"/>
    <col min="10" max="10" width="10.625" customWidth="1"/>
    <col min="11" max="11" width="13.75" customWidth="1"/>
    <col min="12" max="12" width="7.75" customWidth="1"/>
    <col min="13" max="13" width="6.75" customWidth="1"/>
    <col min="14" max="14" width="7.75" customWidth="1"/>
    <col min="15" max="15" width="7" customWidth="1"/>
    <col min="16" max="16" width="7.625" customWidth="1"/>
    <col min="17" max="17" width="6.375" customWidth="1"/>
    <col min="18" max="18" width="10.375" customWidth="1"/>
    <col min="19" max="19" width="8.125" customWidth="1"/>
    <col min="20" max="20" width="10.375" customWidth="1"/>
    <col min="21" max="21" width="8.25" customWidth="1"/>
    <col min="22" max="22" width="6.875" customWidth="1"/>
    <col min="23" max="23" width="8.875" customWidth="1"/>
  </cols>
  <sheetData>
    <row r="1" customHeight="1" spans="1:2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ht="13.5" customHeight="1" spans="2:23">
      <c r="B2" s="216"/>
      <c r="E2" s="63"/>
      <c r="F2" s="63"/>
      <c r="G2" s="63"/>
      <c r="H2" s="63"/>
      <c r="U2" s="216"/>
      <c r="W2" s="224" t="s">
        <v>223</v>
      </c>
    </row>
    <row r="3" ht="46.5" customHeight="1" spans="1:23">
      <c r="A3" s="65" t="str">
        <f>"2025"&amp;"年部门项目支出预算表"</f>
        <v>2025年部门项目支出预算表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ht="13.5" customHeight="1" spans="1:23">
      <c r="A4" s="66" t="str">
        <f>"单位名称："&amp;"昆明市东川区殡仪馆"</f>
        <v>单位名称：昆明市东川区殡仪馆</v>
      </c>
      <c r="B4" s="67"/>
      <c r="C4" s="67"/>
      <c r="D4" s="67"/>
      <c r="E4" s="67"/>
      <c r="F4" s="67"/>
      <c r="G4" s="67"/>
      <c r="H4" s="67"/>
      <c r="I4" s="68"/>
      <c r="J4" s="68"/>
      <c r="K4" s="68"/>
      <c r="L4" s="68"/>
      <c r="M4" s="68"/>
      <c r="N4" s="68"/>
      <c r="O4" s="68"/>
      <c r="P4" s="68"/>
      <c r="Q4" s="68"/>
      <c r="U4" s="216"/>
      <c r="W4" s="199" t="s">
        <v>1</v>
      </c>
    </row>
    <row r="5" ht="21.75" customHeight="1" spans="1:23">
      <c r="A5" s="70" t="s">
        <v>224</v>
      </c>
      <c r="B5" s="71" t="s">
        <v>175</v>
      </c>
      <c r="C5" s="70" t="s">
        <v>176</v>
      </c>
      <c r="D5" s="70" t="s">
        <v>225</v>
      </c>
      <c r="E5" s="71" t="s">
        <v>177</v>
      </c>
      <c r="F5" s="71" t="s">
        <v>178</v>
      </c>
      <c r="G5" s="71" t="s">
        <v>226</v>
      </c>
      <c r="H5" s="71" t="s">
        <v>227</v>
      </c>
      <c r="I5" s="154" t="s">
        <v>55</v>
      </c>
      <c r="J5" s="72" t="s">
        <v>228</v>
      </c>
      <c r="K5" s="73"/>
      <c r="L5" s="73"/>
      <c r="M5" s="74"/>
      <c r="N5" s="72" t="s">
        <v>183</v>
      </c>
      <c r="O5" s="73"/>
      <c r="P5" s="74"/>
      <c r="Q5" s="71" t="s">
        <v>61</v>
      </c>
      <c r="R5" s="72" t="s">
        <v>62</v>
      </c>
      <c r="S5" s="73"/>
      <c r="T5" s="73"/>
      <c r="U5" s="73"/>
      <c r="V5" s="73"/>
      <c r="W5" s="74"/>
    </row>
    <row r="6" ht="21.75" customHeight="1" spans="1:23">
      <c r="A6" s="75"/>
      <c r="B6" s="155"/>
      <c r="C6" s="75"/>
      <c r="D6" s="75"/>
      <c r="E6" s="76"/>
      <c r="F6" s="76"/>
      <c r="G6" s="76"/>
      <c r="H6" s="76"/>
      <c r="I6" s="155"/>
      <c r="J6" s="220" t="s">
        <v>58</v>
      </c>
      <c r="K6" s="221"/>
      <c r="L6" s="71" t="s">
        <v>59</v>
      </c>
      <c r="M6" s="71" t="s">
        <v>60</v>
      </c>
      <c r="N6" s="71" t="s">
        <v>58</v>
      </c>
      <c r="O6" s="71" t="s">
        <v>59</v>
      </c>
      <c r="P6" s="71" t="s">
        <v>60</v>
      </c>
      <c r="Q6" s="76"/>
      <c r="R6" s="71" t="s">
        <v>57</v>
      </c>
      <c r="S6" s="71" t="s">
        <v>64</v>
      </c>
      <c r="T6" s="71" t="s">
        <v>189</v>
      </c>
      <c r="U6" s="71" t="s">
        <v>66</v>
      </c>
      <c r="V6" s="71" t="s">
        <v>67</v>
      </c>
      <c r="W6" s="71" t="s">
        <v>68</v>
      </c>
    </row>
    <row r="7" ht="21" customHeight="1" spans="1:23">
      <c r="A7" s="155"/>
      <c r="B7" s="155"/>
      <c r="C7" s="155"/>
      <c r="D7" s="155"/>
      <c r="E7" s="155"/>
      <c r="F7" s="155"/>
      <c r="G7" s="155"/>
      <c r="H7" s="155"/>
      <c r="I7" s="155"/>
      <c r="J7" s="222" t="s">
        <v>57</v>
      </c>
      <c r="K7" s="223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ht="39.75" customHeight="1" spans="1:23">
      <c r="A8" s="78"/>
      <c r="B8" s="80"/>
      <c r="C8" s="78"/>
      <c r="D8" s="78"/>
      <c r="E8" s="79"/>
      <c r="F8" s="79"/>
      <c r="G8" s="79"/>
      <c r="H8" s="79"/>
      <c r="I8" s="80"/>
      <c r="J8" s="143" t="s">
        <v>57</v>
      </c>
      <c r="K8" s="143" t="s">
        <v>229</v>
      </c>
      <c r="L8" s="79"/>
      <c r="M8" s="79"/>
      <c r="N8" s="79"/>
      <c r="O8" s="79"/>
      <c r="P8" s="79"/>
      <c r="Q8" s="79"/>
      <c r="R8" s="79"/>
      <c r="S8" s="79"/>
      <c r="T8" s="79"/>
      <c r="U8" s="80"/>
      <c r="V8" s="79"/>
      <c r="W8" s="79"/>
    </row>
    <row r="9" ht="15" customHeight="1" spans="1:23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  <c r="J9" s="81">
        <v>10</v>
      </c>
      <c r="K9" s="81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81">
        <v>21</v>
      </c>
      <c r="V9" s="123">
        <v>22</v>
      </c>
      <c r="W9" s="81">
        <v>23</v>
      </c>
    </row>
    <row r="10" ht="21.75" customHeight="1" spans="1:23">
      <c r="A10" s="145" t="s">
        <v>230</v>
      </c>
      <c r="B10" s="145" t="s">
        <v>231</v>
      </c>
      <c r="C10" s="145" t="s">
        <v>232</v>
      </c>
      <c r="D10" s="145" t="s">
        <v>70</v>
      </c>
      <c r="E10" s="145" t="s">
        <v>109</v>
      </c>
      <c r="F10" s="145" t="s">
        <v>110</v>
      </c>
      <c r="G10" s="145" t="s">
        <v>233</v>
      </c>
      <c r="H10" s="145" t="s">
        <v>234</v>
      </c>
      <c r="I10" s="158">
        <v>30000</v>
      </c>
      <c r="J10" s="158">
        <v>30000</v>
      </c>
      <c r="K10" s="158">
        <v>30000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</row>
    <row r="11" ht="21.75" customHeight="1" spans="1:23">
      <c r="A11" s="145" t="s">
        <v>230</v>
      </c>
      <c r="B11" s="145" t="s">
        <v>231</v>
      </c>
      <c r="C11" s="145" t="s">
        <v>232</v>
      </c>
      <c r="D11" s="145" t="s">
        <v>70</v>
      </c>
      <c r="E11" s="145" t="s">
        <v>109</v>
      </c>
      <c r="F11" s="145" t="s">
        <v>110</v>
      </c>
      <c r="G11" s="145" t="s">
        <v>235</v>
      </c>
      <c r="H11" s="145" t="s">
        <v>236</v>
      </c>
      <c r="I11" s="158">
        <v>50000</v>
      </c>
      <c r="J11" s="158">
        <v>50000</v>
      </c>
      <c r="K11" s="158">
        <v>50000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</row>
    <row r="12" ht="21.75" customHeight="1" spans="1:23">
      <c r="A12" s="145" t="s">
        <v>230</v>
      </c>
      <c r="B12" s="145" t="s">
        <v>231</v>
      </c>
      <c r="C12" s="145" t="s">
        <v>232</v>
      </c>
      <c r="D12" s="145" t="s">
        <v>70</v>
      </c>
      <c r="E12" s="145" t="s">
        <v>109</v>
      </c>
      <c r="F12" s="145" t="s">
        <v>110</v>
      </c>
      <c r="G12" s="145" t="s">
        <v>237</v>
      </c>
      <c r="H12" s="145" t="s">
        <v>238</v>
      </c>
      <c r="I12" s="158">
        <v>120246</v>
      </c>
      <c r="J12" s="158">
        <v>120246</v>
      </c>
      <c r="K12" s="158">
        <v>120246</v>
      </c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</row>
    <row r="13" ht="21.75" customHeight="1" spans="1:23">
      <c r="A13" s="145" t="s">
        <v>230</v>
      </c>
      <c r="B13" s="145" t="s">
        <v>231</v>
      </c>
      <c r="C13" s="145" t="s">
        <v>232</v>
      </c>
      <c r="D13" s="145" t="s">
        <v>70</v>
      </c>
      <c r="E13" s="145" t="s">
        <v>109</v>
      </c>
      <c r="F13" s="145" t="s">
        <v>110</v>
      </c>
      <c r="G13" s="145" t="s">
        <v>239</v>
      </c>
      <c r="H13" s="145" t="s">
        <v>240</v>
      </c>
      <c r="I13" s="158">
        <v>178254</v>
      </c>
      <c r="J13" s="158">
        <v>178254</v>
      </c>
      <c r="K13" s="158">
        <v>178254</v>
      </c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</row>
    <row r="14" ht="21.75" customHeight="1" spans="1:23">
      <c r="A14" s="145" t="s">
        <v>230</v>
      </c>
      <c r="B14" s="145" t="s">
        <v>241</v>
      </c>
      <c r="C14" s="145" t="s">
        <v>242</v>
      </c>
      <c r="D14" s="145" t="s">
        <v>70</v>
      </c>
      <c r="E14" s="145" t="s">
        <v>109</v>
      </c>
      <c r="F14" s="145" t="s">
        <v>110</v>
      </c>
      <c r="G14" s="145" t="s">
        <v>243</v>
      </c>
      <c r="H14" s="145" t="s">
        <v>244</v>
      </c>
      <c r="I14" s="158">
        <v>1600000</v>
      </c>
      <c r="J14" s="158"/>
      <c r="K14" s="158"/>
      <c r="L14" s="158"/>
      <c r="M14" s="158"/>
      <c r="N14" s="158"/>
      <c r="O14" s="158"/>
      <c r="P14" s="158"/>
      <c r="Q14" s="158"/>
      <c r="R14" s="158">
        <v>1600000</v>
      </c>
      <c r="S14" s="158"/>
      <c r="T14" s="158">
        <v>1600000</v>
      </c>
      <c r="U14" s="158"/>
      <c r="V14" s="158"/>
      <c r="W14" s="158"/>
    </row>
    <row r="15" ht="18.75" customHeight="1" spans="1:23">
      <c r="A15" s="217" t="s">
        <v>163</v>
      </c>
      <c r="B15" s="218"/>
      <c r="C15" s="218"/>
      <c r="D15" s="218"/>
      <c r="E15" s="218"/>
      <c r="F15" s="218"/>
      <c r="G15" s="218"/>
      <c r="H15" s="219"/>
      <c r="I15" s="158">
        <v>1978500</v>
      </c>
      <c r="J15" s="158">
        <v>378500</v>
      </c>
      <c r="K15" s="158">
        <v>378500</v>
      </c>
      <c r="L15" s="158"/>
      <c r="M15" s="158"/>
      <c r="N15" s="158"/>
      <c r="O15" s="158"/>
      <c r="P15" s="158"/>
      <c r="Q15" s="158"/>
      <c r="R15" s="158">
        <v>1600000</v>
      </c>
      <c r="S15" s="158"/>
      <c r="T15" s="158">
        <v>1600000</v>
      </c>
      <c r="U15" s="158"/>
      <c r="V15" s="158"/>
      <c r="W15" s="158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workbookViewId="0">
      <pane ySplit="1" topLeftCell="A7" activePane="bottomLeft" state="frozen"/>
      <selection/>
      <selection pane="bottomLeft" activeCell="L18" sqref="L18"/>
    </sheetView>
  </sheetViews>
  <sheetFormatPr defaultColWidth="9.14166666666667" defaultRowHeight="12" customHeight="1"/>
  <cols>
    <col min="1" max="1" width="24.63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62"/>
      <c r="B1" s="62"/>
      <c r="C1" s="62"/>
      <c r="D1" s="62"/>
      <c r="E1" s="62"/>
      <c r="F1" s="62"/>
      <c r="G1" s="62"/>
      <c r="H1" s="62"/>
      <c r="I1" s="62"/>
      <c r="J1" s="62"/>
    </row>
    <row r="2" ht="18" customHeight="1" spans="10:10">
      <c r="J2" s="64" t="s">
        <v>245</v>
      </c>
    </row>
    <row r="3" ht="39.75" customHeight="1" spans="1:10">
      <c r="A3" s="141" t="str">
        <f>"2025"&amp;"年部门项目支出绩效目标表"</f>
        <v>2025年部门项目支出绩效目标表</v>
      </c>
      <c r="B3" s="65"/>
      <c r="C3" s="65"/>
      <c r="D3" s="65"/>
      <c r="E3" s="65"/>
      <c r="F3" s="142"/>
      <c r="G3" s="65"/>
      <c r="H3" s="142"/>
      <c r="I3" s="142"/>
      <c r="J3" s="65"/>
    </row>
    <row r="4" ht="17.25" customHeight="1" spans="1:1">
      <c r="A4" s="66" t="str">
        <f>"单位名称："&amp;"昆明市东川区殡仪馆"</f>
        <v>单位名称：昆明市东川区殡仪馆</v>
      </c>
    </row>
    <row r="5" ht="44.25" customHeight="1" spans="1:10">
      <c r="A5" s="143" t="s">
        <v>176</v>
      </c>
      <c r="B5" s="143" t="s">
        <v>246</v>
      </c>
      <c r="C5" s="143" t="s">
        <v>247</v>
      </c>
      <c r="D5" s="143" t="s">
        <v>248</v>
      </c>
      <c r="E5" s="143" t="s">
        <v>249</v>
      </c>
      <c r="F5" s="144" t="s">
        <v>250</v>
      </c>
      <c r="G5" s="143" t="s">
        <v>251</v>
      </c>
      <c r="H5" s="144" t="s">
        <v>252</v>
      </c>
      <c r="I5" s="144" t="s">
        <v>253</v>
      </c>
      <c r="J5" s="143" t="s">
        <v>254</v>
      </c>
    </row>
    <row r="6" ht="18.7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123">
        <v>6</v>
      </c>
      <c r="G6" s="46">
        <v>7</v>
      </c>
      <c r="H6" s="123">
        <v>8</v>
      </c>
      <c r="I6" s="123">
        <v>9</v>
      </c>
      <c r="J6" s="46">
        <v>10</v>
      </c>
    </row>
    <row r="7" ht="42" customHeight="1" spans="1:10">
      <c r="A7" s="132" t="s">
        <v>70</v>
      </c>
      <c r="B7" s="145"/>
      <c r="C7" s="145"/>
      <c r="D7" s="145"/>
      <c r="E7" s="128"/>
      <c r="F7" s="146"/>
      <c r="G7" s="128"/>
      <c r="H7" s="146"/>
      <c r="I7" s="146"/>
      <c r="J7" s="128"/>
    </row>
    <row r="8" ht="42" customHeight="1" spans="1:10">
      <c r="A8" s="214" t="s">
        <v>232</v>
      </c>
      <c r="B8" s="82" t="s">
        <v>255</v>
      </c>
      <c r="C8" s="82" t="s">
        <v>256</v>
      </c>
      <c r="D8" s="82" t="s">
        <v>257</v>
      </c>
      <c r="E8" s="132" t="s">
        <v>258</v>
      </c>
      <c r="F8" s="82" t="s">
        <v>259</v>
      </c>
      <c r="G8" s="132" t="s">
        <v>260</v>
      </c>
      <c r="H8" s="82" t="s">
        <v>261</v>
      </c>
      <c r="I8" s="82" t="s">
        <v>262</v>
      </c>
      <c r="J8" s="132" t="s">
        <v>263</v>
      </c>
    </row>
    <row r="9" ht="42" customHeight="1" spans="1:10">
      <c r="A9" s="214" t="s">
        <v>232</v>
      </c>
      <c r="B9" s="82" t="s">
        <v>255</v>
      </c>
      <c r="C9" s="82" t="s">
        <v>256</v>
      </c>
      <c r="D9" s="82" t="s">
        <v>257</v>
      </c>
      <c r="E9" s="132" t="s">
        <v>264</v>
      </c>
      <c r="F9" s="82" t="s">
        <v>259</v>
      </c>
      <c r="G9" s="132" t="s">
        <v>265</v>
      </c>
      <c r="H9" s="82" t="s">
        <v>266</v>
      </c>
      <c r="I9" s="82" t="s">
        <v>262</v>
      </c>
      <c r="J9" s="132" t="s">
        <v>267</v>
      </c>
    </row>
    <row r="10" ht="42" customHeight="1" spans="1:10">
      <c r="A10" s="214" t="s">
        <v>232</v>
      </c>
      <c r="B10" s="82" t="s">
        <v>255</v>
      </c>
      <c r="C10" s="82" t="s">
        <v>256</v>
      </c>
      <c r="D10" s="82" t="s">
        <v>257</v>
      </c>
      <c r="E10" s="132" t="s">
        <v>268</v>
      </c>
      <c r="F10" s="82" t="s">
        <v>259</v>
      </c>
      <c r="G10" s="132" t="s">
        <v>269</v>
      </c>
      <c r="H10" s="82" t="s">
        <v>261</v>
      </c>
      <c r="I10" s="82" t="s">
        <v>262</v>
      </c>
      <c r="J10" s="132" t="s">
        <v>270</v>
      </c>
    </row>
    <row r="11" ht="42" customHeight="1" spans="1:10">
      <c r="A11" s="214" t="s">
        <v>232</v>
      </c>
      <c r="B11" s="82" t="s">
        <v>255</v>
      </c>
      <c r="C11" s="82" t="s">
        <v>256</v>
      </c>
      <c r="D11" s="82" t="s">
        <v>257</v>
      </c>
      <c r="E11" s="132" t="s">
        <v>271</v>
      </c>
      <c r="F11" s="82" t="s">
        <v>259</v>
      </c>
      <c r="G11" s="132" t="s">
        <v>272</v>
      </c>
      <c r="H11" s="82" t="s">
        <v>261</v>
      </c>
      <c r="I11" s="82" t="s">
        <v>262</v>
      </c>
      <c r="J11" s="132" t="s">
        <v>273</v>
      </c>
    </row>
    <row r="12" ht="42" customHeight="1" spans="1:10">
      <c r="A12" s="214" t="s">
        <v>232</v>
      </c>
      <c r="B12" s="82" t="s">
        <v>255</v>
      </c>
      <c r="C12" s="82" t="s">
        <v>256</v>
      </c>
      <c r="D12" s="82" t="s">
        <v>274</v>
      </c>
      <c r="E12" s="132" t="s">
        <v>275</v>
      </c>
      <c r="F12" s="82" t="s">
        <v>276</v>
      </c>
      <c r="G12" s="132" t="s">
        <v>277</v>
      </c>
      <c r="H12" s="82" t="s">
        <v>278</v>
      </c>
      <c r="I12" s="82" t="s">
        <v>279</v>
      </c>
      <c r="J12" s="132" t="s">
        <v>280</v>
      </c>
    </row>
    <row r="13" ht="42" customHeight="1" spans="1:10">
      <c r="A13" s="214" t="s">
        <v>232</v>
      </c>
      <c r="B13" s="82" t="s">
        <v>255</v>
      </c>
      <c r="C13" s="82" t="s">
        <v>256</v>
      </c>
      <c r="D13" s="82" t="s">
        <v>281</v>
      </c>
      <c r="E13" s="132" t="s">
        <v>282</v>
      </c>
      <c r="F13" s="82" t="s">
        <v>276</v>
      </c>
      <c r="G13" s="132" t="s">
        <v>283</v>
      </c>
      <c r="H13" s="82" t="s">
        <v>284</v>
      </c>
      <c r="I13" s="82" t="s">
        <v>279</v>
      </c>
      <c r="J13" s="132" t="s">
        <v>285</v>
      </c>
    </row>
    <row r="14" ht="42" customHeight="1" spans="1:10">
      <c r="A14" s="214" t="s">
        <v>232</v>
      </c>
      <c r="B14" s="82" t="s">
        <v>255</v>
      </c>
      <c r="C14" s="82" t="s">
        <v>256</v>
      </c>
      <c r="D14" s="82" t="s">
        <v>286</v>
      </c>
      <c r="E14" s="132" t="s">
        <v>287</v>
      </c>
      <c r="F14" s="82" t="s">
        <v>259</v>
      </c>
      <c r="G14" s="132" t="s">
        <v>288</v>
      </c>
      <c r="H14" s="82" t="s">
        <v>289</v>
      </c>
      <c r="I14" s="82" t="s">
        <v>262</v>
      </c>
      <c r="J14" s="132" t="s">
        <v>290</v>
      </c>
    </row>
    <row r="15" ht="42" customHeight="1" spans="1:10">
      <c r="A15" s="214" t="s">
        <v>232</v>
      </c>
      <c r="B15" s="82" t="s">
        <v>255</v>
      </c>
      <c r="C15" s="82" t="s">
        <v>291</v>
      </c>
      <c r="D15" s="82" t="s">
        <v>292</v>
      </c>
      <c r="E15" s="132" t="s">
        <v>293</v>
      </c>
      <c r="F15" s="82" t="s">
        <v>276</v>
      </c>
      <c r="G15" s="132" t="s">
        <v>294</v>
      </c>
      <c r="H15" s="82" t="s">
        <v>278</v>
      </c>
      <c r="I15" s="82" t="s">
        <v>279</v>
      </c>
      <c r="J15" s="132" t="s">
        <v>295</v>
      </c>
    </row>
    <row r="16" ht="42" customHeight="1" spans="1:10">
      <c r="A16" s="214" t="s">
        <v>232</v>
      </c>
      <c r="B16" s="82" t="s">
        <v>255</v>
      </c>
      <c r="C16" s="82" t="s">
        <v>296</v>
      </c>
      <c r="D16" s="82" t="s">
        <v>297</v>
      </c>
      <c r="E16" s="132" t="s">
        <v>298</v>
      </c>
      <c r="F16" s="82" t="s">
        <v>276</v>
      </c>
      <c r="G16" s="132">
        <v>90</v>
      </c>
      <c r="H16" s="82" t="s">
        <v>278</v>
      </c>
      <c r="I16" s="82" t="s">
        <v>279</v>
      </c>
      <c r="J16" s="132" t="s">
        <v>299</v>
      </c>
    </row>
    <row r="17" ht="42" customHeight="1" spans="1:10">
      <c r="A17" s="214" t="s">
        <v>242</v>
      </c>
      <c r="B17" s="82" t="s">
        <v>255</v>
      </c>
      <c r="C17" s="82" t="s">
        <v>256</v>
      </c>
      <c r="D17" s="82" t="s">
        <v>257</v>
      </c>
      <c r="E17" s="132" t="s">
        <v>300</v>
      </c>
      <c r="F17" s="82" t="s">
        <v>259</v>
      </c>
      <c r="G17" s="132" t="s">
        <v>301</v>
      </c>
      <c r="H17" s="82" t="s">
        <v>261</v>
      </c>
      <c r="I17" s="82" t="s">
        <v>262</v>
      </c>
      <c r="J17" s="132" t="s">
        <v>302</v>
      </c>
    </row>
    <row r="18" ht="42" customHeight="1" spans="1:10">
      <c r="A18" s="214" t="s">
        <v>242</v>
      </c>
      <c r="B18" s="82" t="s">
        <v>255</v>
      </c>
      <c r="C18" s="82" t="s">
        <v>256</v>
      </c>
      <c r="D18" s="82" t="s">
        <v>257</v>
      </c>
      <c r="E18" s="132" t="s">
        <v>258</v>
      </c>
      <c r="F18" s="82" t="s">
        <v>303</v>
      </c>
      <c r="G18" s="132" t="s">
        <v>260</v>
      </c>
      <c r="H18" s="82" t="s">
        <v>261</v>
      </c>
      <c r="I18" s="82" t="s">
        <v>262</v>
      </c>
      <c r="J18" s="132" t="s">
        <v>263</v>
      </c>
    </row>
    <row r="19" ht="42" customHeight="1" spans="1:10">
      <c r="A19" s="214" t="s">
        <v>242</v>
      </c>
      <c r="B19" s="82" t="s">
        <v>255</v>
      </c>
      <c r="C19" s="82" t="s">
        <v>256</v>
      </c>
      <c r="D19" s="82" t="s">
        <v>257</v>
      </c>
      <c r="E19" s="132" t="s">
        <v>264</v>
      </c>
      <c r="F19" s="82" t="s">
        <v>303</v>
      </c>
      <c r="G19" s="132" t="s">
        <v>265</v>
      </c>
      <c r="H19" s="82" t="s">
        <v>266</v>
      </c>
      <c r="I19" s="82" t="s">
        <v>262</v>
      </c>
      <c r="J19" s="132" t="s">
        <v>304</v>
      </c>
    </row>
    <row r="20" ht="42" customHeight="1" spans="1:10">
      <c r="A20" s="214" t="s">
        <v>242</v>
      </c>
      <c r="B20" s="82" t="s">
        <v>255</v>
      </c>
      <c r="C20" s="82" t="s">
        <v>256</v>
      </c>
      <c r="D20" s="82" t="s">
        <v>257</v>
      </c>
      <c r="E20" s="132" t="s">
        <v>268</v>
      </c>
      <c r="F20" s="82" t="s">
        <v>259</v>
      </c>
      <c r="G20" s="132" t="s">
        <v>269</v>
      </c>
      <c r="H20" s="82" t="s">
        <v>261</v>
      </c>
      <c r="I20" s="82" t="s">
        <v>262</v>
      </c>
      <c r="J20" s="132" t="s">
        <v>270</v>
      </c>
    </row>
    <row r="21" ht="42" customHeight="1" spans="1:10">
      <c r="A21" s="214" t="s">
        <v>242</v>
      </c>
      <c r="B21" s="82" t="s">
        <v>255</v>
      </c>
      <c r="C21" s="82" t="s">
        <v>256</v>
      </c>
      <c r="D21" s="82" t="s">
        <v>257</v>
      </c>
      <c r="E21" s="132" t="s">
        <v>271</v>
      </c>
      <c r="F21" s="82" t="s">
        <v>259</v>
      </c>
      <c r="G21" s="132" t="s">
        <v>272</v>
      </c>
      <c r="H21" s="82" t="s">
        <v>261</v>
      </c>
      <c r="I21" s="82" t="s">
        <v>262</v>
      </c>
      <c r="J21" s="132" t="s">
        <v>273</v>
      </c>
    </row>
    <row r="22" ht="42" customHeight="1" spans="1:10">
      <c r="A22" s="214" t="s">
        <v>242</v>
      </c>
      <c r="B22" s="82" t="s">
        <v>255</v>
      </c>
      <c r="C22" s="82" t="s">
        <v>256</v>
      </c>
      <c r="D22" s="82" t="s">
        <v>286</v>
      </c>
      <c r="E22" s="132" t="s">
        <v>287</v>
      </c>
      <c r="F22" s="82" t="s">
        <v>259</v>
      </c>
      <c r="G22" s="132" t="s">
        <v>305</v>
      </c>
      <c r="H22" s="82" t="s">
        <v>289</v>
      </c>
      <c r="I22" s="82" t="s">
        <v>262</v>
      </c>
      <c r="J22" s="132" t="s">
        <v>306</v>
      </c>
    </row>
    <row r="23" ht="42" customHeight="1" spans="1:10">
      <c r="A23" s="214" t="s">
        <v>242</v>
      </c>
      <c r="B23" s="82" t="s">
        <v>255</v>
      </c>
      <c r="C23" s="82" t="s">
        <v>291</v>
      </c>
      <c r="D23" s="82" t="s">
        <v>292</v>
      </c>
      <c r="E23" s="132" t="s">
        <v>293</v>
      </c>
      <c r="F23" s="82" t="s">
        <v>276</v>
      </c>
      <c r="G23" s="132" t="s">
        <v>294</v>
      </c>
      <c r="H23" s="82" t="s">
        <v>278</v>
      </c>
      <c r="I23" s="82" t="s">
        <v>279</v>
      </c>
      <c r="J23" s="132" t="s">
        <v>307</v>
      </c>
    </row>
    <row r="24" ht="42" customHeight="1" spans="1:10">
      <c r="A24" s="214" t="s">
        <v>242</v>
      </c>
      <c r="B24" s="82" t="s">
        <v>255</v>
      </c>
      <c r="C24" s="82" t="s">
        <v>296</v>
      </c>
      <c r="D24" s="82" t="s">
        <v>297</v>
      </c>
      <c r="E24" s="132" t="s">
        <v>298</v>
      </c>
      <c r="F24" s="82" t="s">
        <v>276</v>
      </c>
      <c r="G24" s="215">
        <v>0.9</v>
      </c>
      <c r="H24" s="82" t="s">
        <v>278</v>
      </c>
      <c r="I24" s="82" t="s">
        <v>279</v>
      </c>
      <c r="J24" s="132" t="s">
        <v>308</v>
      </c>
    </row>
  </sheetData>
  <mergeCells count="6">
    <mergeCell ref="A3:J3"/>
    <mergeCell ref="A4:H4"/>
    <mergeCell ref="A8:A16"/>
    <mergeCell ref="A17:A24"/>
    <mergeCell ref="B8:B16"/>
    <mergeCell ref="B17:B24"/>
  </mergeCells>
  <printOptions horizontalCentered="1"/>
  <pageMargins left="0.354166666666667" right="0.196527777777778" top="0.72" bottom="0.72" header="0" footer="0"/>
  <pageSetup paperSize="9" scale="5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62"/>
      <c r="B1" s="62"/>
      <c r="C1" s="62"/>
      <c r="D1" s="62"/>
      <c r="E1" s="62"/>
      <c r="F1" s="62"/>
    </row>
    <row r="2" ht="12" customHeight="1" spans="1:6">
      <c r="A2" s="200">
        <v>1</v>
      </c>
      <c r="B2" s="201">
        <v>0</v>
      </c>
      <c r="C2" s="200">
        <v>1</v>
      </c>
      <c r="D2" s="202"/>
      <c r="E2" s="202"/>
      <c r="F2" s="199" t="s">
        <v>309</v>
      </c>
    </row>
    <row r="3" ht="42" customHeight="1" spans="1:6">
      <c r="A3" s="203" t="str">
        <f>"2025"&amp;"年部门政府性基金预算支出预算表"</f>
        <v>2025年部门政府性基金预算支出预算表</v>
      </c>
      <c r="B3" s="203" t="s">
        <v>310</v>
      </c>
      <c r="C3" s="204"/>
      <c r="D3" s="205"/>
      <c r="E3" s="205"/>
      <c r="F3" s="205"/>
    </row>
    <row r="4" ht="13.5" customHeight="1" spans="1:6">
      <c r="A4" s="66" t="str">
        <f>"单位名称："&amp;"昆明市东川区殡仪馆"</f>
        <v>单位名称：昆明市东川区殡仪馆</v>
      </c>
      <c r="B4" s="66" t="s">
        <v>311</v>
      </c>
      <c r="C4" s="200"/>
      <c r="D4" s="202"/>
      <c r="E4" s="202"/>
      <c r="F4" s="199" t="s">
        <v>1</v>
      </c>
    </row>
    <row r="5" ht="19.5" customHeight="1" spans="1:6">
      <c r="A5" s="206" t="s">
        <v>174</v>
      </c>
      <c r="B5" s="207" t="s">
        <v>72</v>
      </c>
      <c r="C5" s="206" t="s">
        <v>73</v>
      </c>
      <c r="D5" s="72" t="s">
        <v>312</v>
      </c>
      <c r="E5" s="73"/>
      <c r="F5" s="74"/>
    </row>
    <row r="6" ht="18.75" customHeight="1" spans="1:6">
      <c r="A6" s="208"/>
      <c r="B6" s="209"/>
      <c r="C6" s="208"/>
      <c r="D6" s="77" t="s">
        <v>55</v>
      </c>
      <c r="E6" s="72" t="s">
        <v>75</v>
      </c>
      <c r="F6" s="77" t="s">
        <v>76</v>
      </c>
    </row>
    <row r="7" ht="18.75" customHeight="1" spans="1:6">
      <c r="A7" s="144">
        <v>1</v>
      </c>
      <c r="B7" s="210" t="s">
        <v>83</v>
      </c>
      <c r="C7" s="144">
        <v>3</v>
      </c>
      <c r="D7" s="211">
        <v>4</v>
      </c>
      <c r="E7" s="211">
        <v>5</v>
      </c>
      <c r="F7" s="211">
        <v>6</v>
      </c>
    </row>
    <row r="8" ht="21" customHeight="1" spans="1:6">
      <c r="A8" s="82"/>
      <c r="B8" s="82"/>
      <c r="C8" s="82"/>
      <c r="D8" s="158"/>
      <c r="E8" s="158"/>
      <c r="F8" s="158"/>
    </row>
    <row r="9" ht="21" customHeight="1" spans="1:6">
      <c r="A9" s="82"/>
      <c r="B9" s="82"/>
      <c r="C9" s="82"/>
      <c r="D9" s="158"/>
      <c r="E9" s="158"/>
      <c r="F9" s="158"/>
    </row>
    <row r="10" ht="18.75" customHeight="1" spans="1:6">
      <c r="A10" s="212" t="s">
        <v>163</v>
      </c>
      <c r="B10" s="212" t="s">
        <v>163</v>
      </c>
      <c r="C10" s="213" t="s">
        <v>163</v>
      </c>
      <c r="D10" s="158"/>
      <c r="E10" s="158"/>
      <c r="F10" s="158"/>
    </row>
    <row r="13" customHeight="1" spans="1:1">
      <c r="A13" s="104" t="s">
        <v>313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I20" sqref="I20"/>
    </sheetView>
  </sheetViews>
  <sheetFormatPr defaultColWidth="9.14166666666667" defaultRowHeight="14.25" customHeight="1"/>
  <cols>
    <col min="1" max="1" width="17.6416666666667" customWidth="1"/>
    <col min="2" max="2" width="15.375" customWidth="1"/>
    <col min="3" max="3" width="13.75" customWidth="1"/>
    <col min="4" max="4" width="9.625" customWidth="1"/>
    <col min="5" max="5" width="17.125" customWidth="1"/>
    <col min="6" max="7" width="4.375" customWidth="1"/>
    <col min="8" max="8" width="7" customWidth="1"/>
    <col min="9" max="9" width="8.875" customWidth="1"/>
    <col min="10" max="10" width="11.875" customWidth="1"/>
    <col min="11" max="11" width="7" customWidth="1"/>
    <col min="12" max="12" width="7.625" customWidth="1"/>
    <col min="13" max="13" width="7.75" customWidth="1"/>
    <col min="14" max="14" width="7.125" customWidth="1"/>
    <col min="15" max="15" width="8.125" customWidth="1"/>
    <col min="16" max="16" width="8.875" customWidth="1"/>
    <col min="17" max="17" width="7.875" customWidth="1"/>
    <col min="18" max="18" width="11.5" customWidth="1"/>
    <col min="19" max="19" width="8.125" customWidth="1"/>
  </cols>
  <sheetData>
    <row r="1" customHeight="1" spans="1:19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ht="15.75" customHeight="1" spans="2:19">
      <c r="B2" s="162"/>
      <c r="C2" s="162"/>
      <c r="R2" s="64"/>
      <c r="S2" s="64" t="s">
        <v>314</v>
      </c>
    </row>
    <row r="3" ht="41.25" customHeight="1" spans="1:19">
      <c r="A3" s="149" t="str">
        <f>"2025"&amp;"年部门政府采购预算表"</f>
        <v>2025年部门政府采购预算表</v>
      </c>
      <c r="B3" s="142"/>
      <c r="C3" s="142"/>
      <c r="D3" s="65"/>
      <c r="E3" s="65"/>
      <c r="F3" s="65"/>
      <c r="G3" s="65"/>
      <c r="H3" s="65"/>
      <c r="I3" s="65"/>
      <c r="J3" s="65"/>
      <c r="K3" s="65"/>
      <c r="L3" s="65"/>
      <c r="M3" s="142"/>
      <c r="N3" s="65"/>
      <c r="O3" s="65"/>
      <c r="P3" s="142"/>
      <c r="Q3" s="65"/>
      <c r="R3" s="142"/>
      <c r="S3" s="142"/>
    </row>
    <row r="4" ht="18.75" customHeight="1" spans="1:19">
      <c r="A4" s="188" t="str">
        <f>"单位名称："&amp;"昆明市东川区殡仪馆"</f>
        <v>单位名称：昆明市东川区殡仪馆</v>
      </c>
      <c r="B4" s="164"/>
      <c r="C4" s="164"/>
      <c r="D4" s="68"/>
      <c r="E4" s="68"/>
      <c r="F4" s="68"/>
      <c r="G4" s="68"/>
      <c r="H4" s="68"/>
      <c r="I4" s="68"/>
      <c r="J4" s="68"/>
      <c r="K4" s="68"/>
      <c r="L4" s="68"/>
      <c r="R4" s="69"/>
      <c r="S4" s="199" t="s">
        <v>1</v>
      </c>
    </row>
    <row r="5" ht="15.75" customHeight="1" spans="1:19">
      <c r="A5" s="71" t="s">
        <v>173</v>
      </c>
      <c r="B5" s="189" t="s">
        <v>174</v>
      </c>
      <c r="C5" s="189" t="s">
        <v>315</v>
      </c>
      <c r="D5" s="166" t="s">
        <v>316</v>
      </c>
      <c r="E5" s="166" t="s">
        <v>317</v>
      </c>
      <c r="F5" s="166" t="s">
        <v>318</v>
      </c>
      <c r="G5" s="166" t="s">
        <v>319</v>
      </c>
      <c r="H5" s="166" t="s">
        <v>320</v>
      </c>
      <c r="I5" s="180" t="s">
        <v>181</v>
      </c>
      <c r="J5" s="180"/>
      <c r="K5" s="180"/>
      <c r="L5" s="180"/>
      <c r="M5" s="181"/>
      <c r="N5" s="180"/>
      <c r="O5" s="180"/>
      <c r="P5" s="197"/>
      <c r="Q5" s="180"/>
      <c r="R5" s="181"/>
      <c r="S5" s="159"/>
    </row>
    <row r="6" ht="17.25" customHeight="1" spans="1:19">
      <c r="A6" s="76"/>
      <c r="B6" s="190"/>
      <c r="C6" s="190"/>
      <c r="D6" s="168"/>
      <c r="E6" s="168"/>
      <c r="F6" s="168"/>
      <c r="G6" s="168"/>
      <c r="H6" s="168"/>
      <c r="I6" s="168" t="s">
        <v>55</v>
      </c>
      <c r="J6" s="168" t="s">
        <v>58</v>
      </c>
      <c r="K6" s="168" t="s">
        <v>321</v>
      </c>
      <c r="L6" s="168" t="s">
        <v>322</v>
      </c>
      <c r="M6" s="167" t="s">
        <v>323</v>
      </c>
      <c r="N6" s="182" t="s">
        <v>324</v>
      </c>
      <c r="O6" s="182"/>
      <c r="P6" s="198"/>
      <c r="Q6" s="182"/>
      <c r="R6" s="187"/>
      <c r="S6" s="171"/>
    </row>
    <row r="7" s="161" customFormat="1" ht="54" customHeight="1" spans="1:19">
      <c r="A7" s="79"/>
      <c r="B7" s="169"/>
      <c r="C7" s="169"/>
      <c r="D7" s="170"/>
      <c r="E7" s="170"/>
      <c r="F7" s="170"/>
      <c r="G7" s="170"/>
      <c r="H7" s="170"/>
      <c r="I7" s="170"/>
      <c r="J7" s="170" t="s">
        <v>57</v>
      </c>
      <c r="K7" s="170"/>
      <c r="L7" s="170"/>
      <c r="M7" s="169"/>
      <c r="N7" s="170" t="s">
        <v>57</v>
      </c>
      <c r="O7" s="170" t="s">
        <v>64</v>
      </c>
      <c r="P7" s="169" t="s">
        <v>65</v>
      </c>
      <c r="Q7" s="170" t="s">
        <v>66</v>
      </c>
      <c r="R7" s="169" t="s">
        <v>67</v>
      </c>
      <c r="S7" s="169" t="s">
        <v>68</v>
      </c>
    </row>
    <row r="8" ht="18" customHeight="1" spans="1:19">
      <c r="A8" s="191">
        <v>1</v>
      </c>
      <c r="B8" s="191" t="s">
        <v>83</v>
      </c>
      <c r="C8" s="192">
        <v>3</v>
      </c>
      <c r="D8" s="192">
        <v>4</v>
      </c>
      <c r="E8" s="191">
        <v>5</v>
      </c>
      <c r="F8" s="191">
        <v>6</v>
      </c>
      <c r="G8" s="191">
        <v>7</v>
      </c>
      <c r="H8" s="191">
        <v>8</v>
      </c>
      <c r="I8" s="191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</row>
    <row r="9" ht="21" customHeight="1" spans="1:19">
      <c r="A9" s="172" t="s">
        <v>192</v>
      </c>
      <c r="B9" s="173" t="s">
        <v>70</v>
      </c>
      <c r="C9" s="173" t="s">
        <v>232</v>
      </c>
      <c r="D9" s="174" t="s">
        <v>325</v>
      </c>
      <c r="E9" s="174" t="s">
        <v>326</v>
      </c>
      <c r="F9" s="174" t="s">
        <v>327</v>
      </c>
      <c r="G9" s="193">
        <v>1</v>
      </c>
      <c r="H9" s="158"/>
      <c r="I9" s="158">
        <v>120246</v>
      </c>
      <c r="J9" s="158">
        <v>120246</v>
      </c>
      <c r="K9" s="158"/>
      <c r="L9" s="158"/>
      <c r="M9" s="158"/>
      <c r="N9" s="158"/>
      <c r="O9" s="158"/>
      <c r="P9" s="158"/>
      <c r="Q9" s="158"/>
      <c r="R9" s="158"/>
      <c r="S9" s="158"/>
    </row>
    <row r="10" ht="21" customHeight="1" spans="1:19">
      <c r="A10" s="175" t="s">
        <v>163</v>
      </c>
      <c r="B10" s="176"/>
      <c r="C10" s="176"/>
      <c r="D10" s="177"/>
      <c r="E10" s="177"/>
      <c r="F10" s="177"/>
      <c r="G10" s="194"/>
      <c r="H10" s="158"/>
      <c r="I10" s="158">
        <v>120246</v>
      </c>
      <c r="J10" s="158">
        <v>120246</v>
      </c>
      <c r="K10" s="158"/>
      <c r="L10" s="158"/>
      <c r="M10" s="158"/>
      <c r="N10" s="158"/>
      <c r="O10" s="158"/>
      <c r="P10" s="158"/>
      <c r="Q10" s="158"/>
      <c r="R10" s="158"/>
      <c r="S10" s="158"/>
    </row>
    <row r="11" ht="21" customHeight="1" spans="1:19">
      <c r="A11" s="188" t="s">
        <v>328</v>
      </c>
      <c r="B11" s="66"/>
      <c r="C11" s="66"/>
      <c r="D11" s="188"/>
      <c r="E11" s="188"/>
      <c r="F11" s="188"/>
      <c r="G11" s="195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1" width="8.125" customWidth="1"/>
    <col min="2" max="4" width="8.875" customWidth="1"/>
    <col min="5" max="5" width="13.125" customWidth="1"/>
    <col min="6" max="6" width="9.75" customWidth="1"/>
    <col min="7" max="7" width="12.875" customWidth="1"/>
    <col min="8" max="9" width="11.875" customWidth="1"/>
    <col min="10" max="10" width="4.375" customWidth="1"/>
    <col min="11" max="11" width="11.875" customWidth="1"/>
    <col min="12" max="12" width="10" customWidth="1"/>
    <col min="13" max="13" width="15.625" customWidth="1"/>
    <col min="14" max="14" width="17.5" customWidth="1"/>
    <col min="15" max="15" width="4.375" customWidth="1"/>
    <col min="16" max="16" width="8.125" customWidth="1"/>
    <col min="17" max="17" width="17.125" customWidth="1"/>
    <col min="18" max="18" width="11.875" customWidth="1"/>
    <col min="19" max="19" width="15.625" customWidth="1"/>
    <col min="20" max="20" width="8.875" customWidth="1"/>
  </cols>
  <sheetData>
    <row r="1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ht="16.5" customHeight="1" spans="1:20">
      <c r="A2" s="153"/>
      <c r="B2" s="162"/>
      <c r="C2" s="162"/>
      <c r="D2" s="162"/>
      <c r="E2" s="162"/>
      <c r="F2" s="162"/>
      <c r="G2" s="162"/>
      <c r="H2" s="153"/>
      <c r="I2" s="153"/>
      <c r="J2" s="153"/>
      <c r="K2" s="153"/>
      <c r="L2" s="153"/>
      <c r="M2" s="153"/>
      <c r="N2" s="178"/>
      <c r="O2" s="153"/>
      <c r="P2" s="153"/>
      <c r="Q2" s="162"/>
      <c r="R2" s="153"/>
      <c r="S2" s="184"/>
      <c r="T2" s="184" t="s">
        <v>329</v>
      </c>
    </row>
    <row r="3" ht="41.25" customHeight="1" spans="1:20">
      <c r="A3" s="149" t="str">
        <f>"2025"&amp;"年部门政府购买服务预算表"</f>
        <v>2025年部门政府购买服务预算表</v>
      </c>
      <c r="B3" s="142"/>
      <c r="C3" s="142"/>
      <c r="D3" s="142"/>
      <c r="E3" s="142"/>
      <c r="F3" s="142"/>
      <c r="G3" s="142"/>
      <c r="H3" s="163"/>
      <c r="I3" s="163"/>
      <c r="J3" s="163"/>
      <c r="K3" s="163"/>
      <c r="L3" s="163"/>
      <c r="M3" s="163"/>
      <c r="N3" s="179"/>
      <c r="O3" s="163"/>
      <c r="P3" s="163"/>
      <c r="Q3" s="142"/>
      <c r="R3" s="163"/>
      <c r="S3" s="179"/>
      <c r="T3" s="142"/>
    </row>
    <row r="4" ht="22.5" customHeight="1" spans="1:20">
      <c r="A4" s="150" t="str">
        <f>"单位名称："&amp;"昆明市东川区殡仪馆"</f>
        <v>单位名称：昆明市东川区殡仪馆</v>
      </c>
      <c r="B4" s="164"/>
      <c r="C4" s="164"/>
      <c r="D4" s="164"/>
      <c r="E4" s="164"/>
      <c r="F4" s="164"/>
      <c r="G4" s="164"/>
      <c r="H4" s="151"/>
      <c r="I4" s="151"/>
      <c r="J4" s="151"/>
      <c r="K4" s="151"/>
      <c r="L4" s="151"/>
      <c r="M4" s="151"/>
      <c r="N4" s="178"/>
      <c r="O4" s="153"/>
      <c r="P4" s="153"/>
      <c r="Q4" s="162"/>
      <c r="R4" s="153"/>
      <c r="S4" s="185"/>
      <c r="T4" s="184" t="s">
        <v>1</v>
      </c>
    </row>
    <row r="5" s="161" customFormat="1" ht="24" customHeight="1" spans="1:20">
      <c r="A5" s="71" t="s">
        <v>173</v>
      </c>
      <c r="B5" s="165" t="s">
        <v>174</v>
      </c>
      <c r="C5" s="165" t="s">
        <v>315</v>
      </c>
      <c r="D5" s="165" t="s">
        <v>330</v>
      </c>
      <c r="E5" s="165" t="s">
        <v>331</v>
      </c>
      <c r="F5" s="165" t="s">
        <v>332</v>
      </c>
      <c r="G5" s="165" t="s">
        <v>333</v>
      </c>
      <c r="H5" s="166" t="s">
        <v>334</v>
      </c>
      <c r="I5" s="166" t="s">
        <v>335</v>
      </c>
      <c r="J5" s="180" t="s">
        <v>181</v>
      </c>
      <c r="K5" s="180"/>
      <c r="L5" s="180"/>
      <c r="M5" s="180"/>
      <c r="N5" s="181"/>
      <c r="O5" s="180"/>
      <c r="P5" s="180"/>
      <c r="Q5" s="181"/>
      <c r="R5" s="180"/>
      <c r="S5" s="181"/>
      <c r="T5" s="186"/>
    </row>
    <row r="6" s="161" customFormat="1" ht="24" customHeight="1" spans="1:20">
      <c r="A6" s="76"/>
      <c r="B6" s="167"/>
      <c r="C6" s="167"/>
      <c r="D6" s="167"/>
      <c r="E6" s="167"/>
      <c r="F6" s="167"/>
      <c r="G6" s="167"/>
      <c r="H6" s="168"/>
      <c r="I6" s="168"/>
      <c r="J6" s="168" t="s">
        <v>55</v>
      </c>
      <c r="K6" s="168" t="s">
        <v>58</v>
      </c>
      <c r="L6" s="168" t="s">
        <v>321</v>
      </c>
      <c r="M6" s="168" t="s">
        <v>322</v>
      </c>
      <c r="N6" s="167" t="s">
        <v>323</v>
      </c>
      <c r="O6" s="182" t="s">
        <v>324</v>
      </c>
      <c r="P6" s="182"/>
      <c r="Q6" s="187"/>
      <c r="R6" s="182"/>
      <c r="S6" s="187"/>
      <c r="T6" s="169"/>
    </row>
    <row r="7" s="161" customFormat="1" ht="54" customHeight="1" spans="1:20">
      <c r="A7" s="79"/>
      <c r="B7" s="169"/>
      <c r="C7" s="169"/>
      <c r="D7" s="169"/>
      <c r="E7" s="169"/>
      <c r="F7" s="169"/>
      <c r="G7" s="169"/>
      <c r="H7" s="170"/>
      <c r="I7" s="170"/>
      <c r="J7" s="170"/>
      <c r="K7" s="170" t="s">
        <v>57</v>
      </c>
      <c r="L7" s="170"/>
      <c r="M7" s="170"/>
      <c r="N7" s="169"/>
      <c r="O7" s="170" t="s">
        <v>57</v>
      </c>
      <c r="P7" s="170" t="s">
        <v>64</v>
      </c>
      <c r="Q7" s="169" t="s">
        <v>65</v>
      </c>
      <c r="R7" s="170" t="s">
        <v>66</v>
      </c>
      <c r="S7" s="169" t="s">
        <v>67</v>
      </c>
      <c r="T7" s="169" t="s">
        <v>68</v>
      </c>
    </row>
    <row r="8" ht="17.25" customHeight="1" spans="1:20">
      <c r="A8" s="80">
        <v>1</v>
      </c>
      <c r="B8" s="171">
        <v>2</v>
      </c>
      <c r="C8" s="80">
        <v>3</v>
      </c>
      <c r="D8" s="80">
        <v>4</v>
      </c>
      <c r="E8" s="171">
        <v>5</v>
      </c>
      <c r="F8" s="80">
        <v>6</v>
      </c>
      <c r="G8" s="80">
        <v>7</v>
      </c>
      <c r="H8" s="171">
        <v>8</v>
      </c>
      <c r="I8" s="80">
        <v>9</v>
      </c>
      <c r="J8" s="80">
        <v>10</v>
      </c>
      <c r="K8" s="171">
        <v>11</v>
      </c>
      <c r="L8" s="80">
        <v>12</v>
      </c>
      <c r="M8" s="80">
        <v>13</v>
      </c>
      <c r="N8" s="171">
        <v>14</v>
      </c>
      <c r="O8" s="80">
        <v>15</v>
      </c>
      <c r="P8" s="80">
        <v>16</v>
      </c>
      <c r="Q8" s="171">
        <v>17</v>
      </c>
      <c r="R8" s="80">
        <v>18</v>
      </c>
      <c r="S8" s="80">
        <v>19</v>
      </c>
      <c r="T8" s="80">
        <v>20</v>
      </c>
    </row>
    <row r="9" ht="21" customHeight="1" spans="1:20">
      <c r="A9" s="172"/>
      <c r="B9" s="173"/>
      <c r="C9" s="173"/>
      <c r="D9" s="173"/>
      <c r="E9" s="173"/>
      <c r="F9" s="173"/>
      <c r="G9" s="173"/>
      <c r="H9" s="174"/>
      <c r="I9" s="174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</row>
    <row r="10" ht="21" customHeight="1" spans="1:20">
      <c r="A10" s="175" t="s">
        <v>163</v>
      </c>
      <c r="B10" s="176"/>
      <c r="C10" s="176"/>
      <c r="D10" s="176"/>
      <c r="E10" s="176"/>
      <c r="F10" s="176"/>
      <c r="G10" s="176"/>
      <c r="H10" s="177"/>
      <c r="I10" s="183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</row>
    <row r="13" customHeight="1" spans="1:1">
      <c r="A13" s="104" t="s">
        <v>336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5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2"/>
  <sheetViews>
    <sheetView showZeros="0" workbookViewId="0">
      <pane ySplit="1" topLeftCell="A2" activePane="bottomLeft" state="frozen"/>
      <selection/>
      <selection pane="bottomLeft" activeCell="G17" sqref="G17"/>
    </sheetView>
  </sheetViews>
  <sheetFormatPr defaultColWidth="9.14166666666667" defaultRowHeight="14.25" customHeight="1"/>
  <cols>
    <col min="1" max="1" width="17.125" customWidth="1"/>
    <col min="2" max="2" width="11.625" customWidth="1"/>
    <col min="3" max="3" width="11.875" customWidth="1"/>
    <col min="4" max="4" width="10" customWidth="1"/>
    <col min="5" max="13" width="20" customWidth="1"/>
  </cols>
  <sheetData>
    <row r="1" customHeight="1" spans="1:1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ht="17.25" customHeight="1" spans="4:13">
      <c r="D2" s="148"/>
      <c r="M2" s="64" t="s">
        <v>337</v>
      </c>
    </row>
    <row r="3" ht="41.25" customHeight="1" spans="1:13">
      <c r="A3" s="149" t="str">
        <f>"2025"&amp;"年对下转移支付预算表"</f>
        <v>2025年对下转移支付预算表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142"/>
    </row>
    <row r="4" ht="18" customHeight="1" spans="1:13">
      <c r="A4" s="150" t="str">
        <f>"单位名称："&amp;"昆明市东川区殡仪馆"</f>
        <v>单位名称：昆明市东川区殡仪馆</v>
      </c>
      <c r="B4" s="151"/>
      <c r="C4" s="151"/>
      <c r="D4" s="152"/>
      <c r="E4" s="153"/>
      <c r="F4" s="153"/>
      <c r="G4" s="153"/>
      <c r="H4" s="153"/>
      <c r="I4" s="153"/>
      <c r="M4" s="69" t="s">
        <v>1</v>
      </c>
    </row>
    <row r="5" ht="19.5" customHeight="1" spans="1:13">
      <c r="A5" s="154" t="s">
        <v>338</v>
      </c>
      <c r="B5" s="72" t="s">
        <v>181</v>
      </c>
      <c r="C5" s="73"/>
      <c r="D5" s="73"/>
      <c r="E5" s="72" t="s">
        <v>339</v>
      </c>
      <c r="F5" s="73"/>
      <c r="G5" s="73"/>
      <c r="H5" s="73"/>
      <c r="I5" s="73"/>
      <c r="J5" s="73"/>
      <c r="K5" s="73"/>
      <c r="L5" s="73"/>
      <c r="M5" s="159"/>
    </row>
    <row r="6" ht="40.5" customHeight="1" spans="1:13">
      <c r="A6" s="80"/>
      <c r="B6" s="155" t="s">
        <v>55</v>
      </c>
      <c r="C6" s="71" t="s">
        <v>58</v>
      </c>
      <c r="D6" s="156" t="s">
        <v>321</v>
      </c>
      <c r="E6" s="121"/>
      <c r="F6" s="121"/>
      <c r="G6" s="121"/>
      <c r="H6" s="121"/>
      <c r="I6" s="121"/>
      <c r="J6" s="121"/>
      <c r="K6" s="121"/>
      <c r="L6" s="121"/>
      <c r="M6" s="160"/>
    </row>
    <row r="7" ht="19.5" customHeight="1" spans="1:13">
      <c r="A7" s="81">
        <v>1</v>
      </c>
      <c r="B7" s="81">
        <v>2</v>
      </c>
      <c r="C7" s="81">
        <v>3</v>
      </c>
      <c r="D7" s="157">
        <v>4</v>
      </c>
      <c r="E7" s="123">
        <v>5</v>
      </c>
      <c r="F7" s="81">
        <v>6</v>
      </c>
      <c r="G7" s="81">
        <v>7</v>
      </c>
      <c r="H7" s="157">
        <v>8</v>
      </c>
      <c r="I7" s="81">
        <v>9</v>
      </c>
      <c r="J7" s="81">
        <v>10</v>
      </c>
      <c r="K7" s="81">
        <v>11</v>
      </c>
      <c r="L7" s="81">
        <v>13</v>
      </c>
      <c r="M7" s="123">
        <v>24</v>
      </c>
    </row>
    <row r="8" ht="19.5" customHeight="1" spans="1:13">
      <c r="A8" s="132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</row>
    <row r="9" ht="19.5" customHeight="1" spans="1:13">
      <c r="A9" s="145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</row>
    <row r="12" customHeight="1" spans="1:1">
      <c r="A12" s="104" t="s">
        <v>340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62"/>
      <c r="B1" s="62"/>
      <c r="C1" s="62"/>
      <c r="D1" s="62"/>
      <c r="E1" s="62"/>
      <c r="F1" s="62"/>
      <c r="G1" s="62"/>
      <c r="H1" s="62"/>
      <c r="I1" s="62"/>
      <c r="J1" s="62"/>
    </row>
    <row r="2" ht="16.5" customHeight="1" spans="10:10">
      <c r="J2" s="64" t="s">
        <v>341</v>
      </c>
    </row>
    <row r="3" ht="41.25" customHeight="1" spans="1:10">
      <c r="A3" s="141" t="str">
        <f>"2025"&amp;"年对下转移支付绩效目标表"</f>
        <v>2025年对下转移支付绩效目标表</v>
      </c>
      <c r="B3" s="65"/>
      <c r="C3" s="65"/>
      <c r="D3" s="65"/>
      <c r="E3" s="65"/>
      <c r="F3" s="142"/>
      <c r="G3" s="65"/>
      <c r="H3" s="142"/>
      <c r="I3" s="142"/>
      <c r="J3" s="65"/>
    </row>
    <row r="4" ht="17.25" customHeight="1" spans="1:1">
      <c r="A4" s="66" t="str">
        <f>"单位名称："&amp;"昆明市东川区殡仪馆"</f>
        <v>单位名称：昆明市东川区殡仪馆</v>
      </c>
    </row>
    <row r="5" ht="44.25" customHeight="1" spans="1:10">
      <c r="A5" s="143" t="s">
        <v>338</v>
      </c>
      <c r="B5" s="143" t="s">
        <v>246</v>
      </c>
      <c r="C5" s="143" t="s">
        <v>247</v>
      </c>
      <c r="D5" s="143" t="s">
        <v>248</v>
      </c>
      <c r="E5" s="143" t="s">
        <v>249</v>
      </c>
      <c r="F5" s="144" t="s">
        <v>250</v>
      </c>
      <c r="G5" s="143" t="s">
        <v>251</v>
      </c>
      <c r="H5" s="144" t="s">
        <v>252</v>
      </c>
      <c r="I5" s="144" t="s">
        <v>253</v>
      </c>
      <c r="J5" s="143" t="s">
        <v>254</v>
      </c>
    </row>
    <row r="6" ht="14.25" customHeight="1" spans="1:10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144">
        <v>6</v>
      </c>
      <c r="G6" s="143">
        <v>7</v>
      </c>
      <c r="H6" s="144">
        <v>8</v>
      </c>
      <c r="I6" s="144">
        <v>9</v>
      </c>
      <c r="J6" s="143">
        <v>10</v>
      </c>
    </row>
    <row r="7" ht="42" customHeight="1" spans="1:10">
      <c r="A7" s="132"/>
      <c r="B7" s="145"/>
      <c r="C7" s="145"/>
      <c r="D7" s="145"/>
      <c r="E7" s="128"/>
      <c r="F7" s="146"/>
      <c r="G7" s="128"/>
      <c r="H7" s="146"/>
      <c r="I7" s="146"/>
      <c r="J7" s="128"/>
    </row>
    <row r="8" ht="42" customHeight="1" spans="1:10">
      <c r="A8" s="132"/>
      <c r="B8" s="82"/>
      <c r="C8" s="82"/>
      <c r="D8" s="82"/>
      <c r="E8" s="132"/>
      <c r="F8" s="82"/>
      <c r="G8" s="132"/>
      <c r="H8" s="82"/>
      <c r="I8" s="82"/>
      <c r="J8" s="132"/>
    </row>
    <row r="11" customHeight="1" spans="1:1">
      <c r="A11" s="147" t="s">
        <v>342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K23" sqref="K23"/>
    </sheetView>
  </sheetViews>
  <sheetFormatPr defaultColWidth="10.425" defaultRowHeight="14.25" customHeight="1"/>
  <cols>
    <col min="1" max="1" width="23.5" customWidth="1"/>
    <col min="2" max="9" width="16.625" customWidth="1"/>
  </cols>
  <sheetData>
    <row r="1" customHeight="1" spans="1:9">
      <c r="A1" s="62"/>
      <c r="B1" s="62"/>
      <c r="C1" s="62"/>
      <c r="D1" s="62"/>
      <c r="E1" s="62"/>
      <c r="F1" s="62"/>
      <c r="G1" s="62"/>
      <c r="H1" s="62"/>
      <c r="I1" s="62"/>
    </row>
    <row r="2" customHeight="1" spans="1:9">
      <c r="A2" s="111" t="s">
        <v>343</v>
      </c>
      <c r="B2" s="112"/>
      <c r="C2" s="112"/>
      <c r="D2" s="113"/>
      <c r="E2" s="113"/>
      <c r="F2" s="113"/>
      <c r="G2" s="112"/>
      <c r="H2" s="112"/>
      <c r="I2" s="113"/>
    </row>
    <row r="3" ht="41.25" customHeight="1" spans="1:9">
      <c r="A3" s="114" t="str">
        <f>"2025"&amp;"年新增资产配置预算表"</f>
        <v>2025年新增资产配置预算表</v>
      </c>
      <c r="B3" s="115"/>
      <c r="C3" s="115"/>
      <c r="D3" s="116"/>
      <c r="E3" s="116"/>
      <c r="F3" s="116"/>
      <c r="G3" s="115"/>
      <c r="H3" s="115"/>
      <c r="I3" s="116"/>
    </row>
    <row r="4" customHeight="1" spans="1:9">
      <c r="A4" s="117" t="str">
        <f>"单位名称："&amp;"昆明市东川区殡仪馆"</f>
        <v>单位名称：昆明市东川区殡仪馆</v>
      </c>
      <c r="B4" s="118"/>
      <c r="C4" s="118"/>
      <c r="D4" s="119"/>
      <c r="F4" s="116"/>
      <c r="G4" s="115"/>
      <c r="H4" s="115"/>
      <c r="I4" s="140" t="s">
        <v>1</v>
      </c>
    </row>
    <row r="5" ht="28.5" customHeight="1" spans="1:9">
      <c r="A5" s="120" t="s">
        <v>173</v>
      </c>
      <c r="B5" s="121" t="s">
        <v>174</v>
      </c>
      <c r="C5" s="122" t="s">
        <v>344</v>
      </c>
      <c r="D5" s="120" t="s">
        <v>345</v>
      </c>
      <c r="E5" s="120" t="s">
        <v>346</v>
      </c>
      <c r="F5" s="120" t="s">
        <v>347</v>
      </c>
      <c r="G5" s="121" t="s">
        <v>348</v>
      </c>
      <c r="H5" s="123"/>
      <c r="I5" s="120"/>
    </row>
    <row r="6" ht="21" customHeight="1" spans="1:9">
      <c r="A6" s="122"/>
      <c r="B6" s="124"/>
      <c r="C6" s="124"/>
      <c r="D6" s="125"/>
      <c r="E6" s="124"/>
      <c r="F6" s="124"/>
      <c r="G6" s="121" t="s">
        <v>319</v>
      </c>
      <c r="H6" s="121" t="s">
        <v>349</v>
      </c>
      <c r="I6" s="121" t="s">
        <v>350</v>
      </c>
    </row>
    <row r="7" ht="17.25" customHeight="1" spans="1:9">
      <c r="A7" s="126" t="s">
        <v>82</v>
      </c>
      <c r="B7" s="127" t="s">
        <v>83</v>
      </c>
      <c r="C7" s="126" t="s">
        <v>84</v>
      </c>
      <c r="D7" s="128" t="s">
        <v>85</v>
      </c>
      <c r="E7" s="126" t="s">
        <v>86</v>
      </c>
      <c r="F7" s="127" t="s">
        <v>87</v>
      </c>
      <c r="G7" s="129" t="s">
        <v>88</v>
      </c>
      <c r="H7" s="128" t="s">
        <v>89</v>
      </c>
      <c r="I7" s="128">
        <v>9</v>
      </c>
    </row>
    <row r="8" ht="19.5" customHeight="1" spans="1:9">
      <c r="A8" s="130"/>
      <c r="B8" s="131"/>
      <c r="C8" s="131"/>
      <c r="D8" s="132"/>
      <c r="E8" s="82"/>
      <c r="F8" s="129"/>
      <c r="G8" s="133"/>
      <c r="H8" s="134"/>
      <c r="I8" s="134"/>
    </row>
    <row r="9" ht="19.5" customHeight="1" spans="1:9">
      <c r="A9" s="135" t="s">
        <v>55</v>
      </c>
      <c r="B9" s="136"/>
      <c r="C9" s="136"/>
      <c r="D9" s="137"/>
      <c r="E9" s="138"/>
      <c r="F9" s="138"/>
      <c r="G9" s="133"/>
      <c r="H9" s="134"/>
      <c r="I9" s="134"/>
    </row>
    <row r="12" customHeight="1" spans="1:1">
      <c r="A12" s="139" t="s">
        <v>351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scale="74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K24" sqref="K24"/>
    </sheetView>
  </sheetViews>
  <sheetFormatPr defaultColWidth="7.99166666666667" defaultRowHeight="12.75"/>
  <cols>
    <col min="1" max="1" width="25.375" style="91"/>
    <col min="2" max="2" width="16.375" style="91" customWidth="1"/>
    <col min="3" max="3" width="20.2166666666667" style="91" customWidth="1"/>
    <col min="4" max="4" width="14.1916666666667" style="91" customWidth="1"/>
    <col min="5" max="5" width="14.775" style="91" customWidth="1"/>
    <col min="6" max="6" width="17.4" style="91" customWidth="1"/>
    <col min="7" max="7" width="16.0416666666667" style="91" customWidth="1"/>
    <col min="8" max="8" width="12.8333333333333" style="91" customWidth="1"/>
    <col min="9" max="9" width="17.0083333333333" style="91" customWidth="1"/>
    <col min="10" max="10" width="17.1083333333333" style="91" customWidth="1"/>
    <col min="11" max="11" width="15.9416666666667" style="91" customWidth="1"/>
    <col min="12" max="16384" width="7.99166666666667" style="91"/>
  </cols>
  <sheetData>
    <row r="1" s="91" customFormat="1" spans="1:11">
      <c r="A1" s="92"/>
      <c r="B1" s="92"/>
      <c r="C1" s="92"/>
      <c r="D1" s="92"/>
      <c r="E1" s="92"/>
      <c r="F1" s="92"/>
      <c r="G1" s="92"/>
      <c r="H1" s="92"/>
      <c r="I1" s="92"/>
      <c r="J1" s="92"/>
      <c r="K1" s="56" t="s">
        <v>352</v>
      </c>
    </row>
    <row r="2" s="91" customFormat="1" ht="28.5" spans="1:11">
      <c r="A2" s="93" t="s">
        <v>353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="91" customFormat="1" ht="13.5" spans="1:11">
      <c r="A3" s="94" t="s">
        <v>354</v>
      </c>
      <c r="B3" s="94"/>
      <c r="C3" s="92"/>
      <c r="D3" s="92"/>
      <c r="E3" s="92"/>
      <c r="F3" s="92"/>
      <c r="G3" s="92"/>
      <c r="H3" s="92"/>
      <c r="I3" s="92"/>
      <c r="J3" s="92"/>
      <c r="K3" s="105" t="s">
        <v>1</v>
      </c>
    </row>
    <row r="4" s="91" customFormat="1" ht="14.25" spans="1:11">
      <c r="A4" s="95" t="s">
        <v>224</v>
      </c>
      <c r="B4" s="95" t="s">
        <v>176</v>
      </c>
      <c r="C4" s="95" t="s">
        <v>225</v>
      </c>
      <c r="D4" s="95" t="s">
        <v>177</v>
      </c>
      <c r="E4" s="95" t="s">
        <v>178</v>
      </c>
      <c r="F4" s="96" t="s">
        <v>226</v>
      </c>
      <c r="G4" s="96" t="s">
        <v>227</v>
      </c>
      <c r="H4" s="96" t="s">
        <v>55</v>
      </c>
      <c r="I4" s="106" t="s">
        <v>355</v>
      </c>
      <c r="J4" s="107"/>
      <c r="K4" s="108"/>
    </row>
    <row r="5" s="91" customFormat="1" ht="13.5" spans="1:11">
      <c r="A5" s="97"/>
      <c r="B5" s="97"/>
      <c r="C5" s="97"/>
      <c r="D5" s="97"/>
      <c r="E5" s="97"/>
      <c r="F5" s="96"/>
      <c r="G5" s="96"/>
      <c r="H5" s="96"/>
      <c r="I5" s="109" t="s">
        <v>58</v>
      </c>
      <c r="J5" s="110" t="s">
        <v>59</v>
      </c>
      <c r="K5" s="110" t="s">
        <v>60</v>
      </c>
    </row>
    <row r="6" s="91" customFormat="1" ht="14.25" spans="1:11">
      <c r="A6" s="98">
        <v>1</v>
      </c>
      <c r="B6" s="98">
        <v>2</v>
      </c>
      <c r="C6" s="98">
        <v>3</v>
      </c>
      <c r="D6" s="98">
        <v>4</v>
      </c>
      <c r="E6" s="98">
        <v>5</v>
      </c>
      <c r="F6" s="98">
        <v>6</v>
      </c>
      <c r="G6" s="98">
        <v>7</v>
      </c>
      <c r="H6" s="98">
        <v>8</v>
      </c>
      <c r="I6" s="98">
        <v>9</v>
      </c>
      <c r="J6" s="98">
        <v>10</v>
      </c>
      <c r="K6" s="98">
        <v>11</v>
      </c>
    </row>
    <row r="7" s="91" customFormat="1" ht="14.25" spans="1:11">
      <c r="A7" s="99"/>
      <c r="B7" s="99"/>
      <c r="C7" s="99"/>
      <c r="D7" s="99"/>
      <c r="E7" s="99"/>
      <c r="F7" s="99"/>
      <c r="G7" s="99"/>
      <c r="H7" s="99"/>
      <c r="I7" s="98"/>
      <c r="J7" s="98"/>
      <c r="K7" s="98"/>
    </row>
    <row r="8" s="91" customFormat="1" ht="14.25" spans="1:11">
      <c r="A8" s="100"/>
      <c r="B8" s="100"/>
      <c r="C8" s="100"/>
      <c r="D8" s="100"/>
      <c r="E8" s="100"/>
      <c r="F8" s="100"/>
      <c r="G8" s="100"/>
      <c r="H8" s="100"/>
      <c r="I8" s="98"/>
      <c r="J8" s="98"/>
      <c r="K8" s="98"/>
    </row>
    <row r="9" s="91" customFormat="1" ht="14.25" spans="1:11">
      <c r="A9" s="101" t="s">
        <v>55</v>
      </c>
      <c r="B9" s="102"/>
      <c r="C9" s="102"/>
      <c r="D9" s="102"/>
      <c r="E9" s="102"/>
      <c r="F9" s="102"/>
      <c r="G9" s="103"/>
      <c r="H9" s="100"/>
      <c r="I9" s="98"/>
      <c r="J9" s="98"/>
      <c r="K9" s="98"/>
    </row>
    <row r="12" spans="1:1">
      <c r="A12" s="104" t="s">
        <v>356</v>
      </c>
    </row>
  </sheetData>
  <mergeCells count="11">
    <mergeCell ref="A2:K2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7" right="0.37" top="0.56" bottom="0.56" header="0.48" footer="0.48"/>
  <pageSetup paperSize="9" scale="6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G35" sqref="G3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62"/>
      <c r="B1" s="62"/>
      <c r="C1" s="62"/>
      <c r="D1" s="62"/>
      <c r="E1" s="62"/>
      <c r="F1" s="62"/>
      <c r="G1" s="62"/>
    </row>
    <row r="2" ht="13.5" customHeight="1" spans="4:7">
      <c r="D2" s="63"/>
      <c r="G2" s="64" t="s">
        <v>357</v>
      </c>
    </row>
    <row r="3" ht="41.25" customHeight="1" spans="1:7">
      <c r="A3" s="65" t="str">
        <f>"2025"&amp;"年部门项目中期规划预算表"</f>
        <v>2025年部门项目中期规划预算表</v>
      </c>
      <c r="B3" s="65"/>
      <c r="C3" s="65"/>
      <c r="D3" s="65"/>
      <c r="E3" s="65"/>
      <c r="F3" s="65"/>
      <c r="G3" s="65"/>
    </row>
    <row r="4" ht="13.5" customHeight="1" spans="1:7">
      <c r="A4" s="66" t="str">
        <f>"单位名称："&amp;"昆明市东川区殡仪馆"</f>
        <v>单位名称：昆明市东川区殡仪馆</v>
      </c>
      <c r="B4" s="67"/>
      <c r="C4" s="67"/>
      <c r="D4" s="67"/>
      <c r="E4" s="68"/>
      <c r="F4" s="68"/>
      <c r="G4" s="69" t="s">
        <v>1</v>
      </c>
    </row>
    <row r="5" ht="21.75" customHeight="1" spans="1:7">
      <c r="A5" s="70" t="s">
        <v>225</v>
      </c>
      <c r="B5" s="70" t="s">
        <v>224</v>
      </c>
      <c r="C5" s="70" t="s">
        <v>176</v>
      </c>
      <c r="D5" s="71" t="s">
        <v>358</v>
      </c>
      <c r="E5" s="72" t="s">
        <v>58</v>
      </c>
      <c r="F5" s="73"/>
      <c r="G5" s="74"/>
    </row>
    <row r="6" ht="21.75" customHeight="1" spans="1:7">
      <c r="A6" s="75"/>
      <c r="B6" s="75"/>
      <c r="C6" s="75"/>
      <c r="D6" s="76"/>
      <c r="E6" s="77" t="str">
        <f>"2025"&amp;"年"</f>
        <v>2025年</v>
      </c>
      <c r="F6" s="71" t="str">
        <f>("2025"+1)&amp;"年"</f>
        <v>2026年</v>
      </c>
      <c r="G6" s="71" t="str">
        <f>("2025"+2)&amp;"年"</f>
        <v>2027年</v>
      </c>
    </row>
    <row r="7" ht="40.5" customHeight="1" spans="1:7">
      <c r="A7" s="78"/>
      <c r="B7" s="78"/>
      <c r="C7" s="78"/>
      <c r="D7" s="79"/>
      <c r="E7" s="80"/>
      <c r="F7" s="79" t="s">
        <v>57</v>
      </c>
      <c r="G7" s="79"/>
    </row>
    <row r="8" ht="15" customHeight="1" spans="1:7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</row>
    <row r="9" ht="17.25" customHeight="1" spans="1:7">
      <c r="A9" s="82" t="s">
        <v>70</v>
      </c>
      <c r="B9" s="83"/>
      <c r="C9" s="83"/>
      <c r="D9" s="82"/>
      <c r="E9" s="84">
        <v>378500</v>
      </c>
      <c r="F9" s="85">
        <v>397425</v>
      </c>
      <c r="G9" s="86">
        <v>417296.25</v>
      </c>
    </row>
    <row r="10" ht="18.75" customHeight="1" spans="1:7">
      <c r="A10" s="82"/>
      <c r="B10" s="82" t="s">
        <v>359</v>
      </c>
      <c r="C10" s="82" t="s">
        <v>232</v>
      </c>
      <c r="D10" s="82" t="s">
        <v>360</v>
      </c>
      <c r="E10" s="84">
        <v>378500</v>
      </c>
      <c r="F10" s="87">
        <v>397425</v>
      </c>
      <c r="G10" s="86">
        <v>417296.25</v>
      </c>
    </row>
    <row r="11" ht="18.75" customHeight="1" spans="1:7">
      <c r="A11" s="88" t="s">
        <v>55</v>
      </c>
      <c r="B11" s="89" t="s">
        <v>361</v>
      </c>
      <c r="C11" s="89"/>
      <c r="D11" s="90"/>
      <c r="E11" s="84">
        <v>378500</v>
      </c>
      <c r="F11" s="87">
        <v>397425</v>
      </c>
      <c r="G11" s="86">
        <v>417296.25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topLeftCell="A7" workbookViewId="0">
      <selection activeCell="M10" sqref="M10"/>
    </sheetView>
  </sheetViews>
  <sheetFormatPr defaultColWidth="8.86666666666667" defaultRowHeight="13.5"/>
  <cols>
    <col min="1" max="1" width="15.125" style="1" customWidth="1"/>
    <col min="2" max="2" width="18.05" style="1" customWidth="1"/>
    <col min="3" max="3" width="15.25" style="1" customWidth="1"/>
    <col min="4" max="4" width="14.375" style="1" customWidth="1"/>
    <col min="5" max="5" width="15.8666666666667" style="1" customWidth="1"/>
    <col min="6" max="6" width="9.125" style="1" customWidth="1"/>
    <col min="7" max="7" width="9" style="1" customWidth="1"/>
    <col min="8" max="8" width="15.5" style="1" customWidth="1"/>
    <col min="9" max="9" width="18.75" style="1" customWidth="1"/>
    <col min="10" max="10" width="22.9166666666667" style="1" customWidth="1"/>
    <col min="11" max="16376" width="8.86666666666667" style="1"/>
    <col min="16377" max="16384" width="8.86666666666667" style="6"/>
  </cols>
  <sheetData>
    <row r="1" s="1" customFormat="1" spans="10:10">
      <c r="J1" s="56" t="s">
        <v>362</v>
      </c>
    </row>
    <row r="2" s="1" customFormat="1" ht="35" customHeight="1" spans="1:10">
      <c r="A2" s="7" t="s">
        <v>363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17.25" customHeight="1" spans="1:10">
      <c r="A3" s="8" t="s">
        <v>354</v>
      </c>
      <c r="B3" s="8"/>
      <c r="C3" s="9"/>
      <c r="D3" s="10"/>
      <c r="E3" s="10"/>
      <c r="F3" s="10"/>
      <c r="G3" s="10"/>
      <c r="H3" s="10"/>
      <c r="I3" s="10"/>
      <c r="J3" s="282" t="s">
        <v>1</v>
      </c>
    </row>
    <row r="4" s="2" customFormat="1" ht="30" customHeight="1" spans="1:10">
      <c r="A4" s="11" t="s">
        <v>364</v>
      </c>
      <c r="B4" s="12"/>
      <c r="C4" s="13"/>
      <c r="D4" s="13"/>
      <c r="E4" s="14"/>
      <c r="F4" s="15" t="s">
        <v>365</v>
      </c>
      <c r="G4" s="14"/>
      <c r="H4" s="16"/>
      <c r="I4" s="13"/>
      <c r="J4" s="14"/>
    </row>
    <row r="5" s="1" customFormat="1" ht="32.1" customHeight="1" spans="1:10">
      <c r="A5" s="17" t="s">
        <v>366</v>
      </c>
      <c r="B5" s="17"/>
      <c r="C5" s="17"/>
      <c r="D5" s="17"/>
      <c r="E5" s="17"/>
      <c r="F5" s="17"/>
      <c r="G5" s="17"/>
      <c r="H5" s="17"/>
      <c r="I5" s="17"/>
      <c r="J5" s="17" t="s">
        <v>367</v>
      </c>
    </row>
    <row r="6" s="1" customFormat="1" ht="48" customHeight="1" spans="1:10">
      <c r="A6" s="17" t="s">
        <v>368</v>
      </c>
      <c r="B6" s="18" t="s">
        <v>369</v>
      </c>
      <c r="C6" s="19" t="s">
        <v>370</v>
      </c>
      <c r="D6" s="19"/>
      <c r="E6" s="19"/>
      <c r="F6" s="19"/>
      <c r="G6" s="19"/>
      <c r="H6" s="19"/>
      <c r="I6" s="19"/>
      <c r="J6" s="58" t="s">
        <v>371</v>
      </c>
    </row>
    <row r="7" s="1" customFormat="1" ht="108" customHeight="1" spans="1:10">
      <c r="A7" s="17"/>
      <c r="B7" s="20" t="s">
        <v>372</v>
      </c>
      <c r="C7" s="19" t="s">
        <v>373</v>
      </c>
      <c r="D7" s="19"/>
      <c r="E7" s="19"/>
      <c r="F7" s="19"/>
      <c r="G7" s="19"/>
      <c r="H7" s="19"/>
      <c r="I7" s="19"/>
      <c r="J7" s="58" t="s">
        <v>374</v>
      </c>
    </row>
    <row r="8" s="1" customFormat="1" ht="54" spans="1:10">
      <c r="A8" s="18" t="s">
        <v>375</v>
      </c>
      <c r="B8" s="21" t="s">
        <v>376</v>
      </c>
      <c r="C8" s="22" t="s">
        <v>377</v>
      </c>
      <c r="D8" s="22"/>
      <c r="E8" s="22"/>
      <c r="F8" s="22"/>
      <c r="G8" s="22"/>
      <c r="H8" s="22"/>
      <c r="I8" s="22"/>
      <c r="J8" s="59" t="s">
        <v>378</v>
      </c>
    </row>
    <row r="9" s="1" customFormat="1" ht="24" customHeight="1" spans="1:10">
      <c r="A9" s="23" t="s">
        <v>379</v>
      </c>
      <c r="B9" s="23"/>
      <c r="C9" s="23"/>
      <c r="D9" s="23"/>
      <c r="E9" s="23"/>
      <c r="F9" s="23"/>
      <c r="G9" s="23"/>
      <c r="H9" s="23"/>
      <c r="I9" s="23"/>
      <c r="J9" s="23"/>
    </row>
    <row r="10" s="1" customFormat="1" ht="32.1" customHeight="1" spans="1:10">
      <c r="A10" s="24" t="s">
        <v>380</v>
      </c>
      <c r="B10" s="25"/>
      <c r="C10" s="26" t="s">
        <v>381</v>
      </c>
      <c r="D10" s="27"/>
      <c r="E10" s="27"/>
      <c r="F10" s="27"/>
      <c r="G10" s="28"/>
      <c r="H10" s="17" t="s">
        <v>382</v>
      </c>
      <c r="I10" s="17"/>
      <c r="J10" s="17"/>
    </row>
    <row r="11" s="1" customFormat="1" ht="23" customHeight="1" spans="1:10">
      <c r="A11" s="29"/>
      <c r="B11" s="30"/>
      <c r="C11" s="31"/>
      <c r="D11" s="32"/>
      <c r="E11" s="32"/>
      <c r="F11" s="32"/>
      <c r="G11" s="33"/>
      <c r="H11" s="18" t="s">
        <v>383</v>
      </c>
      <c r="I11" s="18" t="s">
        <v>384</v>
      </c>
      <c r="J11" s="18" t="s">
        <v>385</v>
      </c>
    </row>
    <row r="12" s="3" customFormat="1" ht="51" customHeight="1" spans="1:10">
      <c r="A12" s="34" t="s">
        <v>386</v>
      </c>
      <c r="B12" s="35"/>
      <c r="C12" s="36" t="s">
        <v>387</v>
      </c>
      <c r="D12" s="37"/>
      <c r="E12" s="37"/>
      <c r="F12" s="36" t="s">
        <v>124</v>
      </c>
      <c r="G12" s="37"/>
      <c r="H12" s="38">
        <f>I12+J12</f>
        <v>20070</v>
      </c>
      <c r="I12" s="38">
        <v>20070</v>
      </c>
      <c r="J12" s="60"/>
    </row>
    <row r="13" s="3" customFormat="1" ht="51" customHeight="1" spans="1:10">
      <c r="A13" s="34" t="s">
        <v>386</v>
      </c>
      <c r="B13" s="35"/>
      <c r="C13" s="36" t="s">
        <v>387</v>
      </c>
      <c r="D13" s="37"/>
      <c r="E13" s="37"/>
      <c r="F13" s="36" t="s">
        <v>218</v>
      </c>
      <c r="G13" s="37"/>
      <c r="H13" s="38">
        <f>I13+J13</f>
        <v>72000</v>
      </c>
      <c r="I13" s="38">
        <v>72000</v>
      </c>
      <c r="J13" s="60"/>
    </row>
    <row r="14" s="3" customFormat="1" ht="51" customHeight="1" spans="1:10">
      <c r="A14" s="34" t="s">
        <v>386</v>
      </c>
      <c r="B14" s="35"/>
      <c r="C14" s="36" t="s">
        <v>387</v>
      </c>
      <c r="D14" s="37"/>
      <c r="E14" s="37"/>
      <c r="F14" s="36" t="s">
        <v>194</v>
      </c>
      <c r="G14" s="37"/>
      <c r="H14" s="38">
        <f>I14+J14</f>
        <v>76003</v>
      </c>
      <c r="I14" s="38">
        <v>76003</v>
      </c>
      <c r="J14" s="60"/>
    </row>
    <row r="15" s="3" customFormat="1" ht="51" customHeight="1" spans="1:10">
      <c r="A15" s="34" t="s">
        <v>386</v>
      </c>
      <c r="B15" s="35"/>
      <c r="C15" s="36" t="s">
        <v>387</v>
      </c>
      <c r="D15" s="37"/>
      <c r="E15" s="37"/>
      <c r="F15" s="36" t="s">
        <v>388</v>
      </c>
      <c r="G15" s="37"/>
      <c r="H15" s="38">
        <f>I15+J15</f>
        <v>169777.8</v>
      </c>
      <c r="I15" s="38">
        <f>154657.8+15120</f>
        <v>169777.8</v>
      </c>
      <c r="J15" s="60"/>
    </row>
    <row r="16" s="3" customFormat="1" ht="51" customHeight="1" spans="1:10">
      <c r="A16" s="34" t="s">
        <v>386</v>
      </c>
      <c r="B16" s="35"/>
      <c r="C16" s="36" t="s">
        <v>387</v>
      </c>
      <c r="D16" s="37"/>
      <c r="E16" s="37"/>
      <c r="F16" s="36" t="s">
        <v>232</v>
      </c>
      <c r="G16" s="37"/>
      <c r="H16" s="38">
        <f>I16+J16</f>
        <v>378500</v>
      </c>
      <c r="I16" s="38">
        <v>378500</v>
      </c>
      <c r="J16" s="60"/>
    </row>
    <row r="17" s="3" customFormat="1" ht="51" customHeight="1" spans="1:10">
      <c r="A17" s="34" t="s">
        <v>386</v>
      </c>
      <c r="B17" s="35"/>
      <c r="C17" s="36" t="s">
        <v>387</v>
      </c>
      <c r="D17" s="37"/>
      <c r="E17" s="37"/>
      <c r="F17" s="36" t="s">
        <v>242</v>
      </c>
      <c r="G17" s="37"/>
      <c r="H17" s="38">
        <f>I17+J17</f>
        <v>1600000</v>
      </c>
      <c r="I17" s="61"/>
      <c r="J17" s="38">
        <v>1600000</v>
      </c>
    </row>
    <row r="18" s="1" customFormat="1" ht="27" customHeight="1" spans="1:10">
      <c r="A18" s="39" t="s">
        <v>389</v>
      </c>
      <c r="B18" s="39"/>
      <c r="C18" s="39"/>
      <c r="D18" s="39"/>
      <c r="E18" s="39"/>
      <c r="F18" s="39"/>
      <c r="G18" s="39"/>
      <c r="H18" s="39"/>
      <c r="I18" s="39"/>
      <c r="J18" s="39"/>
    </row>
    <row r="19" s="1" customFormat="1" ht="32.1" customHeight="1" spans="1:10">
      <c r="A19" s="40" t="s">
        <v>390</v>
      </c>
      <c r="B19" s="40"/>
      <c r="C19" s="40"/>
      <c r="D19" s="40"/>
      <c r="E19" s="40"/>
      <c r="F19" s="40"/>
      <c r="G19" s="40"/>
      <c r="H19" s="41" t="s">
        <v>391</v>
      </c>
      <c r="I19" s="42" t="s">
        <v>254</v>
      </c>
      <c r="J19" s="41" t="s">
        <v>392</v>
      </c>
    </row>
    <row r="20" s="4" customFormat="1" ht="32.1" customHeight="1" spans="1:10">
      <c r="A20" s="42" t="s">
        <v>247</v>
      </c>
      <c r="B20" s="42" t="s">
        <v>393</v>
      </c>
      <c r="C20" s="41" t="s">
        <v>249</v>
      </c>
      <c r="D20" s="41" t="s">
        <v>250</v>
      </c>
      <c r="E20" s="41" t="s">
        <v>251</v>
      </c>
      <c r="F20" s="43" t="s">
        <v>252</v>
      </c>
      <c r="G20" s="43" t="s">
        <v>253</v>
      </c>
      <c r="H20" s="41"/>
      <c r="I20" s="42"/>
      <c r="J20" s="41"/>
    </row>
    <row r="21" s="5" customFormat="1" ht="30" customHeight="1" spans="1:10">
      <c r="A21" s="44" t="s">
        <v>256</v>
      </c>
      <c r="B21" s="44"/>
      <c r="C21" s="44"/>
      <c r="D21" s="44"/>
      <c r="E21" s="44"/>
      <c r="F21" s="44"/>
      <c r="G21" s="44"/>
      <c r="H21" s="45"/>
      <c r="I21" s="45"/>
      <c r="J21" s="45"/>
    </row>
    <row r="22" s="5" customFormat="1" ht="30" customHeight="1" spans="1:10">
      <c r="A22" s="44"/>
      <c r="B22" s="44" t="s">
        <v>257</v>
      </c>
      <c r="C22" s="44"/>
      <c r="D22" s="44"/>
      <c r="E22" s="44"/>
      <c r="F22" s="44"/>
      <c r="G22" s="44"/>
      <c r="H22" s="45"/>
      <c r="I22" s="45"/>
      <c r="J22" s="45"/>
    </row>
    <row r="23" s="5" customFormat="1" ht="30" customHeight="1" spans="1:10">
      <c r="A23" s="44"/>
      <c r="B23" s="45"/>
      <c r="C23" s="44" t="s">
        <v>258</v>
      </c>
      <c r="D23" s="44" t="s">
        <v>259</v>
      </c>
      <c r="E23" s="44" t="s">
        <v>260</v>
      </c>
      <c r="F23" s="44" t="s">
        <v>261</v>
      </c>
      <c r="G23" s="44" t="s">
        <v>262</v>
      </c>
      <c r="H23" s="45" t="s">
        <v>394</v>
      </c>
      <c r="I23" s="45" t="s">
        <v>395</v>
      </c>
      <c r="J23" s="45" t="s">
        <v>263</v>
      </c>
    </row>
    <row r="24" s="5" customFormat="1" ht="30" customHeight="1" spans="1:10">
      <c r="A24" s="44"/>
      <c r="B24" s="44"/>
      <c r="C24" s="44" t="s">
        <v>264</v>
      </c>
      <c r="D24" s="44" t="s">
        <v>259</v>
      </c>
      <c r="E24" s="44" t="s">
        <v>265</v>
      </c>
      <c r="F24" s="44" t="s">
        <v>266</v>
      </c>
      <c r="G24" s="44" t="s">
        <v>262</v>
      </c>
      <c r="H24" s="45" t="s">
        <v>394</v>
      </c>
      <c r="I24" s="45" t="s">
        <v>396</v>
      </c>
      <c r="J24" s="45" t="s">
        <v>267</v>
      </c>
    </row>
    <row r="25" s="5" customFormat="1" ht="30" customHeight="1" spans="1:10">
      <c r="A25" s="44"/>
      <c r="B25" s="44"/>
      <c r="C25" s="44" t="s">
        <v>268</v>
      </c>
      <c r="D25" s="44" t="s">
        <v>259</v>
      </c>
      <c r="E25" s="44" t="s">
        <v>269</v>
      </c>
      <c r="F25" s="44" t="s">
        <v>261</v>
      </c>
      <c r="G25" s="44" t="s">
        <v>262</v>
      </c>
      <c r="H25" s="45" t="s">
        <v>394</v>
      </c>
      <c r="I25" s="45" t="s">
        <v>397</v>
      </c>
      <c r="J25" s="45" t="s">
        <v>270</v>
      </c>
    </row>
    <row r="26" s="5" customFormat="1" ht="30" customHeight="1" spans="1:10">
      <c r="A26" s="44"/>
      <c r="B26" s="44"/>
      <c r="C26" s="44" t="s">
        <v>271</v>
      </c>
      <c r="D26" s="44" t="s">
        <v>259</v>
      </c>
      <c r="E26" s="44" t="s">
        <v>272</v>
      </c>
      <c r="F26" s="44" t="s">
        <v>261</v>
      </c>
      <c r="G26" s="44" t="s">
        <v>262</v>
      </c>
      <c r="H26" s="45" t="s">
        <v>394</v>
      </c>
      <c r="I26" s="45" t="s">
        <v>398</v>
      </c>
      <c r="J26" s="45" t="s">
        <v>273</v>
      </c>
    </row>
    <row r="27" s="5" customFormat="1" ht="30" customHeight="1" spans="1:10">
      <c r="A27" s="44"/>
      <c r="B27" s="44"/>
      <c r="C27" s="46" t="s">
        <v>300</v>
      </c>
      <c r="D27" s="47" t="s">
        <v>259</v>
      </c>
      <c r="E27" s="48" t="s">
        <v>301</v>
      </c>
      <c r="F27" s="47" t="s">
        <v>261</v>
      </c>
      <c r="G27" s="47" t="s">
        <v>262</v>
      </c>
      <c r="H27" s="45" t="s">
        <v>394</v>
      </c>
      <c r="I27" s="44" t="s">
        <v>399</v>
      </c>
      <c r="J27" s="45" t="s">
        <v>302</v>
      </c>
    </row>
    <row r="28" s="5" customFormat="1" ht="30" customHeight="1" spans="1:10">
      <c r="A28" s="44"/>
      <c r="B28" s="44" t="s">
        <v>274</v>
      </c>
      <c r="C28" s="49"/>
      <c r="D28" s="50"/>
      <c r="E28" s="51"/>
      <c r="F28" s="50"/>
      <c r="G28" s="50"/>
      <c r="H28" s="45"/>
      <c r="I28" s="44"/>
      <c r="J28" s="45"/>
    </row>
    <row r="29" s="5" customFormat="1" ht="30" customHeight="1" spans="1:10">
      <c r="A29" s="44"/>
      <c r="B29" s="52"/>
      <c r="C29" s="53" t="s">
        <v>275</v>
      </c>
      <c r="D29" s="53" t="s">
        <v>276</v>
      </c>
      <c r="E29" s="53" t="s">
        <v>277</v>
      </c>
      <c r="F29" s="53" t="s">
        <v>278</v>
      </c>
      <c r="G29" s="53" t="s">
        <v>279</v>
      </c>
      <c r="H29" s="54" t="s">
        <v>394</v>
      </c>
      <c r="I29" s="54" t="s">
        <v>400</v>
      </c>
      <c r="J29" s="54" t="s">
        <v>280</v>
      </c>
    </row>
    <row r="30" s="5" customFormat="1" ht="30" customHeight="1" spans="1:10">
      <c r="A30" s="44"/>
      <c r="B30" s="44" t="s">
        <v>286</v>
      </c>
      <c r="C30" s="45"/>
      <c r="D30" s="55"/>
      <c r="E30" s="55"/>
      <c r="F30" s="55"/>
      <c r="G30" s="55"/>
      <c r="H30" s="45"/>
      <c r="I30" s="45"/>
      <c r="J30" s="45"/>
    </row>
    <row r="31" s="5" customFormat="1" ht="51" customHeight="1" spans="1:10">
      <c r="A31" s="44"/>
      <c r="B31" s="44"/>
      <c r="C31" s="46" t="s">
        <v>287</v>
      </c>
      <c r="D31" s="47" t="s">
        <v>259</v>
      </c>
      <c r="E31" s="48" t="s">
        <v>288</v>
      </c>
      <c r="F31" s="47" t="s">
        <v>289</v>
      </c>
      <c r="G31" s="47" t="s">
        <v>262</v>
      </c>
      <c r="H31" s="45" t="s">
        <v>394</v>
      </c>
      <c r="I31" s="45" t="s">
        <v>401</v>
      </c>
      <c r="J31" s="45" t="s">
        <v>290</v>
      </c>
    </row>
    <row r="32" s="5" customFormat="1" ht="30" customHeight="1" spans="1:10">
      <c r="A32" s="44"/>
      <c r="B32" s="44"/>
      <c r="C32" s="46" t="s">
        <v>287</v>
      </c>
      <c r="D32" s="47" t="s">
        <v>259</v>
      </c>
      <c r="E32" s="48" t="s">
        <v>305</v>
      </c>
      <c r="F32" s="47" t="s">
        <v>289</v>
      </c>
      <c r="G32" s="47" t="s">
        <v>262</v>
      </c>
      <c r="H32" s="45" t="s">
        <v>402</v>
      </c>
      <c r="I32" s="46" t="s">
        <v>306</v>
      </c>
      <c r="J32" s="46" t="s">
        <v>306</v>
      </c>
    </row>
    <row r="33" s="5" customFormat="1" ht="30" customHeight="1" spans="1:10">
      <c r="A33" s="44"/>
      <c r="B33" s="44" t="s">
        <v>281</v>
      </c>
      <c r="C33" s="44"/>
      <c r="D33" s="44"/>
      <c r="E33" s="44"/>
      <c r="F33" s="44"/>
      <c r="G33" s="44"/>
      <c r="H33" s="45"/>
      <c r="I33" s="45"/>
      <c r="J33" s="45"/>
    </row>
    <row r="34" s="5" customFormat="1" ht="30" customHeight="1" spans="1:10">
      <c r="A34" s="44"/>
      <c r="B34" s="44"/>
      <c r="C34" s="44" t="s">
        <v>403</v>
      </c>
      <c r="D34" s="44" t="s">
        <v>259</v>
      </c>
      <c r="E34" s="44" t="s">
        <v>404</v>
      </c>
      <c r="F34" s="44" t="s">
        <v>278</v>
      </c>
      <c r="G34" s="44" t="s">
        <v>262</v>
      </c>
      <c r="H34" s="45" t="s">
        <v>405</v>
      </c>
      <c r="I34" s="45" t="s">
        <v>406</v>
      </c>
      <c r="J34" s="45" t="s">
        <v>407</v>
      </c>
    </row>
    <row r="35" s="5" customFormat="1" ht="30" customHeight="1" spans="1:10">
      <c r="A35" s="44" t="s">
        <v>408</v>
      </c>
      <c r="B35" s="44"/>
      <c r="C35" s="44"/>
      <c r="D35" s="44"/>
      <c r="E35" s="44"/>
      <c r="F35" s="44"/>
      <c r="G35" s="44"/>
      <c r="H35" s="45"/>
      <c r="I35" s="45"/>
      <c r="J35" s="45"/>
    </row>
    <row r="36" s="5" customFormat="1" ht="30" customHeight="1" spans="1:10">
      <c r="A36" s="44"/>
      <c r="B36" s="44" t="s">
        <v>292</v>
      </c>
      <c r="C36" s="45"/>
      <c r="D36" s="45"/>
      <c r="E36" s="45"/>
      <c r="F36" s="45"/>
      <c r="G36" s="45"/>
      <c r="H36" s="45"/>
      <c r="I36" s="45"/>
      <c r="J36" s="45"/>
    </row>
    <row r="37" s="5" customFormat="1" ht="30" customHeight="1" spans="1:10">
      <c r="A37" s="44"/>
      <c r="B37" s="44"/>
      <c r="C37" s="44" t="s">
        <v>293</v>
      </c>
      <c r="D37" s="44" t="s">
        <v>276</v>
      </c>
      <c r="E37" s="44" t="s">
        <v>294</v>
      </c>
      <c r="F37" s="44" t="s">
        <v>278</v>
      </c>
      <c r="G37" s="44" t="s">
        <v>279</v>
      </c>
      <c r="H37" s="45" t="s">
        <v>394</v>
      </c>
      <c r="I37" s="45" t="s">
        <v>307</v>
      </c>
      <c r="J37" s="45" t="s">
        <v>407</v>
      </c>
    </row>
    <row r="38" s="5" customFormat="1" ht="30" customHeight="1" spans="1:10">
      <c r="A38" s="44"/>
      <c r="B38" s="44" t="s">
        <v>409</v>
      </c>
      <c r="C38" s="44"/>
      <c r="D38" s="44"/>
      <c r="E38" s="44"/>
      <c r="F38" s="44"/>
      <c r="G38" s="44"/>
      <c r="H38" s="45"/>
      <c r="I38" s="45"/>
      <c r="J38" s="45"/>
    </row>
    <row r="39" s="5" customFormat="1" ht="30" customHeight="1" spans="1:10">
      <c r="A39" s="44"/>
      <c r="B39" s="44"/>
      <c r="C39" s="44" t="s">
        <v>410</v>
      </c>
      <c r="D39" s="44" t="s">
        <v>259</v>
      </c>
      <c r="E39" s="44" t="s">
        <v>404</v>
      </c>
      <c r="F39" s="44" t="s">
        <v>278</v>
      </c>
      <c r="G39" s="44" t="s">
        <v>262</v>
      </c>
      <c r="H39" s="45" t="s">
        <v>411</v>
      </c>
      <c r="I39" s="45" t="s">
        <v>412</v>
      </c>
      <c r="J39" s="45" t="s">
        <v>407</v>
      </c>
    </row>
    <row r="40" s="5" customFormat="1" ht="30" customHeight="1" spans="1:10">
      <c r="A40" s="44" t="s">
        <v>413</v>
      </c>
      <c r="B40" s="44"/>
      <c r="C40" s="44"/>
      <c r="D40" s="44"/>
      <c r="E40" s="44"/>
      <c r="F40" s="44"/>
      <c r="G40" s="44"/>
      <c r="H40" s="45"/>
      <c r="I40" s="45"/>
      <c r="J40" s="45"/>
    </row>
    <row r="41" s="5" customFormat="1" ht="30" customHeight="1" spans="1:10">
      <c r="A41" s="44"/>
      <c r="B41" s="44" t="s">
        <v>297</v>
      </c>
      <c r="C41" s="44" t="s">
        <v>297</v>
      </c>
      <c r="D41" s="44" t="s">
        <v>259</v>
      </c>
      <c r="E41" s="44" t="s">
        <v>404</v>
      </c>
      <c r="F41" s="44" t="s">
        <v>278</v>
      </c>
      <c r="G41" s="44" t="s">
        <v>262</v>
      </c>
      <c r="H41" s="45" t="s">
        <v>414</v>
      </c>
      <c r="I41" s="45" t="s">
        <v>297</v>
      </c>
      <c r="J41" s="45" t="s">
        <v>407</v>
      </c>
    </row>
  </sheetData>
  <mergeCells count="37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J18"/>
    <mergeCell ref="A19:G19"/>
    <mergeCell ref="A6:A7"/>
    <mergeCell ref="H19:H20"/>
    <mergeCell ref="I19:I20"/>
    <mergeCell ref="J19:J20"/>
    <mergeCell ref="A10:B11"/>
    <mergeCell ref="C10:G11"/>
  </mergeCells>
  <pageMargins left="0.75" right="0.75" top="0.196527777777778" bottom="0.0784722222222222" header="0.156944444444444" footer="0.156944444444444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WPS_1344001467</cp:lastModifiedBy>
  <dcterms:created xsi:type="dcterms:W3CDTF">2025-02-25T08:49:00Z</dcterms:created>
  <dcterms:modified xsi:type="dcterms:W3CDTF">2025-02-28T02:46:11Z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4AC0386A4CB147DF874763B434A96D72_13</vt:lpwstr>
  </property>
  <property fmtid="{D5CDD505-2E9C-101B-9397-08002B2CF9AE}" pid="3" name="KSOProductBuildVer">
    <vt:lpwstr>2052-12.1.0.20305</vt:lpwstr>
  </property>
</Properties>
</file>