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4"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<sst xmlns="http://schemas.openxmlformats.org/spreadsheetml/2006/main" count="834" uniqueCount="378">
  <si>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</si>
  <si>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</si>
  <si>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</si>
  <si>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</si>
  <si>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</si>
  <si>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</si>
  <si>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</si>
  <si>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</si>
  <si>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</si>
  <si>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</si>
  <si>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</si>
  <si>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</si>
  <si>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</si>
  <si>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</si>
  <si>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</si>
  <si>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</si>
  <si>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</si>
  <si>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</si>
  <si>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</si>
  <si>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</si>
  <si>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</si>
  <si>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</si>
  <si>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</si>
  <si>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</si>
  <si>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</si>
  <si>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</si>
  <si>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</si>
  <si>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</si>
  <si>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</si>
  <si>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</si>
  <si>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</si>
  <si>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</si>
  <si>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</si>
  <si>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</si>
  <si>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</si>
  <si>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</si>
  <si>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</si>
  <si>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</si>
  <si>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</si>
  <si>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</si>
  <si>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</si>
  <si>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</si>
  <si>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</si>
  <si>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</si>
  <si>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</si>
  <si>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</si>
  <si>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</si>
  <si>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</si>
  <si>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</si>
  <si>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</si>
  <si>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</si>
  <si>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</si>
  <si>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</si>
  <si>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</si>
  <si>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</si>
  <si>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</si>
  <si>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</si>
  <si>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</si>
  <si>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</si>
  <si>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</si>
  <si>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</si>
  <si>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</si>
  <si>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</si>
  <si>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</si>
  <si>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</si>
  <si>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</si>
  <si>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</si>
  <si>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</si>
  <si>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</si>
  <si>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118006</t>
  </si>
  <si>
    <t>昆明市东川区社会建设综合服务中心</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</si>
  <si>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</si>
  <si>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</si>
  <si>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</si>
  <si>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</si>
  <si>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</si>
  <si>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</si>
  <si>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</si>
  <si>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</si>
  <si>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</si>
  <si>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</si>
  <si>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</si>
  <si>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</si>
  <si>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</si>
  <si>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</si>
  <si>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</si>
  <si>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</si>
  <si>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</si>
  <si>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</si>
  <si>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</si>
  <si>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</si>
  <si>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</si>
  <si>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</si>
  <si>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</si>
  <si>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</si>
  <si>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</si>
  <si>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</si>
  <si>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</si>
  <si>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</si>
  <si>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</si>
  <si>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</si>
  <si>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</si>
  <si>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</si>
  <si>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</si>
  <si>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</si>
  <si>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20810</t>
  </si>
  <si>
    <t>社会福利</t>
  </si>
  <si>
    <t>2081005</t>
  </si>
  <si>
    <t>社会福利事业单位</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</si>
  <si>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</si>
  <si>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</si>
  <si>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</si>
  <si>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</si>
  <si>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</si>
  <si>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</si>
  <si>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</si>
  <si>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</si>
  <si>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</si>
  <si>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</si>
  <si>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</si>
  <si>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</si>
  <si>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</si>
  <si>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</si>
  <si>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</si>
  <si>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</si>
  <si>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</si>
  <si>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</si>
  <si>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</si>
  <si>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</si>
  <si>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</si>
  <si>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</si>
  <si>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</si>
  <si>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</si>
  <si>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</si>
  <si>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</si>
  <si>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</si>
  <si>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</si>
  <si>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</si>
  <si>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</si>
  <si>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</si>
  <si>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</si>
  <si>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</si>
  <si>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</si>
  <si>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</si>
  <si>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</si>
  <si>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</si>
  <si>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</si>
  <si>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</si>
  <si>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</si>
  <si>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</si>
  <si>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</si>
  <si>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</si>
  <si>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</si>
  <si>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</si>
  <si>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</si>
  <si>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</si>
  <si>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</si>
  <si>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</si>
  <si>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</si>
  <si>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</si>
  <si>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</si>
  <si>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</si>
  <si>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</si>
  <si>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</si>
  <si>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</si>
  <si>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</si>
  <si>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</si>
  <si>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</si>
  <si>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</si>
  <si>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</si>
  <si>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</si>
  <si>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</si>
  <si>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</si>
  <si>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</si>
  <si>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</si>
  <si>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</si>
  <si>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</si>
  <si>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</si>
  <si>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</si>
  <si>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</si>
  <si>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</si>
  <si>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</si>
  <si>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</si>
  <si>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</si>
  <si>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</si>
  <si>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</si>
  <si>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</si>
  <si>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</si>
  <si>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</si>
  <si>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</si>
  <si>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</si>
  <si>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昆明市东川区民政局</t>
  </si>
  <si>
    <t>530113210000000003044</t>
  </si>
  <si>
    <t>事业人员工资支出</t>
  </si>
  <si>
    <t>30101</t>
  </si>
  <si>
    <t>基本工资</t>
  </si>
  <si>
    <t>30102</t>
  </si>
  <si>
    <t>津贴补贴</t>
  </si>
  <si>
    <t>30103</t>
  </si>
  <si>
    <t>奖金</t>
  </si>
  <si>
    <t>30107</t>
  </si>
  <si>
    <t>绩效工资</t>
  </si>
  <si>
    <t>530113210000000003045</t>
  </si>
  <si>
    <t>社会保障缴费</t>
  </si>
  <si>
    <t>30108</t>
  </si>
  <si>
    <t>机关事业单位基本养老保险缴费</t>
  </si>
  <si>
    <t>30110</t>
  </si>
  <si>
    <t>职工基本医疗保险缴费</t>
  </si>
  <si>
    <t>30111</t>
  </si>
  <si>
    <t>公务员医疗补助缴费</t>
  </si>
  <si>
    <t>30112</t>
  </si>
  <si>
    <t>其他社会保障缴费</t>
  </si>
  <si>
    <t>530113210000000003046</t>
  </si>
  <si>
    <t>30113</t>
  </si>
  <si>
    <t>530113210000000003049</t>
  </si>
  <si>
    <t>30217</t>
  </si>
  <si>
    <t>530113210000000003051</t>
  </si>
  <si>
    <t>工会经费</t>
  </si>
  <si>
    <t>30228</t>
  </si>
  <si>
    <t>530113210000000003052</t>
  </si>
  <si>
    <t>离退休公用经费</t>
  </si>
  <si>
    <t>30299</t>
  </si>
  <si>
    <t>其他商品和服务支出</t>
  </si>
  <si>
    <t>530113210000000003054</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</si>
  <si>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</si>
  <si>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</si>
  <si>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</si>
  <si>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</si>
  <si>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</si>
  <si>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</si>
  <si>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</si>
  <si>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</si>
  <si>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</si>
  <si>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</si>
  <si>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</si>
  <si>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</si>
  <si>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</si>
  <si>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</si>
  <si>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</si>
  <si>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</si>
  <si>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</si>
  <si>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</si>
  <si>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</si>
  <si>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530113221100000292565</t>
  </si>
  <si>
    <t>离退休生活补助</t>
  </si>
  <si>
    <t>30305</t>
  </si>
  <si>
    <t>生活补助</t>
  </si>
  <si>
    <t>530113231100001499434</t>
  </si>
  <si>
    <t>事业人员绩效奖励</t>
  </si>
  <si>
    <t>05-1表</t>
  </si>
  <si>
    <t>项目分类</t>
  </si>
  <si>
    <t>项目单位</t>
  </si>
  <si>
    <t>经济科目编码</t>
  </si>
  <si>
    <t>经济科目名称</t>
  </si>
  <si>
    <t>本年拨款</t>
  </si>
  <si>
    <t>其中：本次下达</t>
  </si>
  <si>
    <t>备注：昆明市东川区社会建设综合服务中心2025年度无2025年部门项目支出预算表支出情况，此表无数据。</t>
  </si>
  <si>
    <t>05-2表</t>
  </si>
  <si>
    <t>项目年度绩效目标</t>
  </si>
  <si>
    <t>一级指标</t>
  </si>
  <si>
    <t>二级指标</t>
  </si>
  <si>
    <t>三级指标</t>
  </si>
  <si>
    <t>指标性质</t>
  </si>
  <si>
    <t>指标值</t>
  </si>
  <si>
    <t>度量单位</t>
  </si>
  <si>
    <t>指标属性</t>
  </si>
  <si>
    <t>指标内容</t>
  </si>
  <si>
    <t>备注：昆明市东川区社会建设综合服务中心2025年度无2025年部门项目支出绩效目标表支出情况，此表无数据。</t>
  </si>
  <si>
    <t>06表</t>
  </si>
  <si>
    <t>政府性基金预算支出预算表</t>
  </si>
  <si>
    <t>单位名称：昆明市发展和改革委员会</t>
  </si>
  <si>
    <t>政府性基金预算支出</t>
  </si>
  <si>
    <t>备注：昆明市东川区社会建设综合服务中心2025年度无2025年部门政府性基金预算支出预算表支出情况，此表无数据。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</si>
  <si>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</si>
  <si>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</si>
  <si>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</si>
  <si>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</si>
  <si>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</si>
  <si>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</si>
  <si>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</si>
  <si>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</si>
  <si>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</si>
  <si>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</si>
  <si>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</si>
  <si>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</si>
  <si>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备注：昆明市东川区社会建设综合服务中心2025年度无2025年部门政府采购预算表支出情况，此表无数据。</t>
  </si>
  <si>
    <t>08表</t>
  </si>
  <si>
    <t>政府购买服务项目</t>
  </si>
  <si>
    <t>政府购买服务指导性目录代码</t>
  </si>
  <si>
    <t>基本支出/项目支出</t>
  </si>
  <si>
    <t>所属服务类别</t>
  </si>
  <si>
    <t>所属服务领域</t>
  </si>
  <si>
    <t>购买内容简述</t>
  </si>
  <si>
    <t>备注：昆明市东川区社会建设综合服务中心2025年度无2025年部门政府购买服务预算表支出情况，此表无数据。</t>
  </si>
  <si>
    <t>09-1表</t>
  </si>
  <si>
    <t>单位名称（项目）</t>
  </si>
  <si>
    <t>地区</t>
  </si>
  <si>
    <t>备注：昆明市东川区社会建设综合服务中心2025年度无2025年对下转移支付预算表支出情况，此表无数据。</t>
  </si>
  <si>
    <t>09-2表</t>
  </si>
  <si>
    <t>备注：昆明市东川区社会建设综合服务中心2025年度无2025年对下转移支付绩效目标表支出情况，此表无数据。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</si>
  <si>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</si>
  <si>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</si>
  <si>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</si>
  <si>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</si>
  <si>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</si>
  <si>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</si>
  <si>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</si>
  <si>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</si>
  <si>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备注：昆明市东川区社会建设综合服务中心2025年度无2025年新增资产配置表支出情况，此表无数据。</t>
  </si>
  <si>
    <t>11表</t>
  </si>
  <si>
    <t>上级补助</t>
  </si>
  <si>
    <t>备注：昆明市东川区社会建设综合服务中心2025年度无2025年上级补助项目支出预算表支出情况，此表无数据。</t>
  </si>
  <si>
    <t>12表</t>
  </si>
  <si>
    <t>项目级次</t>
  </si>
  <si>
    <t/>
  </si>
  <si>
    <t>备注：昆明市东川区社会建设综合服务中心2025年度无2025年部门项目中期规划预算表支出情况，此表无数据。</t>
  </si>
  <si>
    <t>13表</t>
  </si>
  <si>
    <t>2025年部门整体支出绩效目标表</t>
  </si>
  <si>
    <t>单位名称：昆明市东川区社会建设综合服务中心</t>
  </si>
  <si>
    <t>部门编码</t>
  </si>
  <si>
    <t>部门名称</t>
  </si>
  <si>
    <t>内容</t>
  </si>
  <si>
    <t>说明</t>
  </si>
  <si>
    <t>部门总体目标</t>
  </si>
  <si>
    <t>部门职责</t>
  </si>
  <si>
    <t>1.协助做好全区社会建设的总体规划、重要政策和方案。
2.协助做好全区社会建设的总体规划、重大方案、改革举措和政策措施,建立完善党委领导、政府负责、社会协同、公众参与、法治保障的社会治理体制。   
3.协助拟订社会领域社会动员体制机制建设的总体规划和政策措施;协助制订社会治理信息化建设的规划和方案,并配合做好统筹协调、组织实施、统筹推进、协调指导区域化社会治理资源优化整合和共享工作。
4.为全区社会组织和社会工作人才队伍建设工作提供服务,拟订社会工作人才队伍建设的规划和政策措施并组织实施，建立健全以培养、评价、使用、激励为主要内容的社会建设工作人才队伍制度和机制。
5.为社会较助管理部门提供居民家庭经济状况核对服务,做好廉租房、经济适用房、最低生活保障、特困供养人员、临时救助等社会救助对象经济状况核对,并出具书面核对报告，管理和维护好居民家庭经济状况核对系统。
6.接收社会捐助，为社会各界捐助提供服务。</t>
  </si>
  <si>
    <r>
      <rPr>
        <sz val="11"/>
        <color rgb="FF000000"/>
        <rFont val="宋体"/>
        <charset val="134"/>
      </rPr>
      <t xml:space="preserve">总体绩效目标
</t>
    </r>
    <r>
      <rPr>
        <sz val="10"/>
        <color rgb="FF000000"/>
        <rFont val="宋体"/>
        <charset val="134"/>
      </rPr>
      <t>（2025-2027年期间）</t>
    </r>
  </si>
  <si>
    <t>一是协助拟订社会领域社会动员体制机制建设的总体规划和政策措施;协助制订社会治理信息化建设的规划和方案,并配合做好统筹协调、组织实施、统筹推进、协调指导区域化社会治理资源优化整合和共享工作。二是为社会较助管理部门提供居民家庭经济状况核对服务,做好廉租房、经济适用房、最低生活保障、特困供养人员、临时救助等社会救助对象经济状况核对,并出具书面核对报告，管理和维护好居民家庭经济状况核对系统。三是接收社会捐助，为社会各界捐助提供服务。</t>
  </si>
  <si>
    <t>部门年度目标</t>
  </si>
  <si>
    <t>预算年度（2025年）
绩效目标</t>
  </si>
  <si>
    <t>一是协助做好全区社会建设的总体规划、重要政策和方案。二是为社会较助管理部门提供居民家庭经济状况核对服务,做好廉租房、经济适用房、最低生活保障、特困供养人员、临时救助等社会救助对象经济状况核对,并出具书面核对报告，管理和维护好居民家庭经济状况核对系统。三是接收社会捐助，为社会各界捐助提供服务。</t>
  </si>
  <si>
    <t>部门年度重点工作任务</t>
  </si>
  <si>
    <t>一级项目管理</t>
  </si>
  <si>
    <t>主要内容</t>
  </si>
  <si>
    <t>对应项目</t>
  </si>
  <si>
    <t>预算申报金额（元）</t>
  </si>
  <si>
    <t>总额</t>
  </si>
  <si>
    <t>财政拨款</t>
  </si>
  <si>
    <t>其他资金</t>
  </si>
  <si>
    <t>城乡社区治理和治理体系建设</t>
  </si>
  <si>
    <t>做好村居干部生活补贴发放、村（居）公开及基层民主政治建设指导工作和村居离职干部档案整理工作。</t>
  </si>
  <si>
    <t>部门整体支出绩效指标</t>
  </si>
  <si>
    <t>绩效指标</t>
  </si>
  <si>
    <t>评（扣）分标准</t>
  </si>
  <si>
    <t>绩效指标设定依据及指标值数据来源</t>
  </si>
  <si>
    <t xml:space="preserve">二级指标 </t>
  </si>
  <si>
    <t>产出指标</t>
  </si>
  <si>
    <t>数量指标</t>
  </si>
  <si>
    <t>在职职工人数</t>
  </si>
  <si>
    <t>=</t>
  </si>
  <si>
    <t>人</t>
  </si>
  <si>
    <t>定量指标</t>
  </si>
  <si>
    <t>该指标权重20分，符合要求得满分，不符合要求的酌情扣分</t>
  </si>
  <si>
    <t>2024年12月份在职职工人数</t>
  </si>
  <si>
    <t>退休职工人数</t>
  </si>
  <si>
    <t>2024年12月份退休职工人数</t>
  </si>
  <si>
    <t>时效指标</t>
  </si>
  <si>
    <t>工资及时发放率</t>
  </si>
  <si>
    <t>&gt;=</t>
  </si>
  <si>
    <t>%</t>
  </si>
  <si>
    <t>定性指标</t>
  </si>
  <si>
    <t>在职职工工资发放率</t>
  </si>
  <si>
    <t>2024年科室反馈</t>
  </si>
  <si>
    <t>效益指标</t>
  </si>
  <si>
    <t>社会效益指标</t>
  </si>
  <si>
    <t>服务全区社会建设，接收社会捐助。</t>
  </si>
  <si>
    <t>95</t>
  </si>
  <si>
    <t>该指标权重15分，符合要求得满分，不符合要求的酌情扣分</t>
  </si>
  <si>
    <t>工作完成情况</t>
  </si>
  <si>
    <t>科室2024年反馈</t>
  </si>
  <si>
    <t>社会各界对经济核对及捐助政策知晓率</t>
  </si>
  <si>
    <t>90</t>
  </si>
  <si>
    <t>反映补助政策的宣传效果情况。</t>
  </si>
  <si>
    <t>满意度指标</t>
  </si>
  <si>
    <t>服务对象满意度指标</t>
  </si>
  <si>
    <t>社会公众满意度</t>
  </si>
  <si>
    <t>该指标权重10分，符合要求得满分，不符合要求的酌情扣分</t>
  </si>
  <si>
    <t>对捐助接收、经济核对等相关工作满意度。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</si>
</sst>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4">
    <font>
      <sz val="11"/>
      <color theme="1"/>
      <name val="宋体"/>
      <charset val="134"/>
      <scheme val="minor"/>
    </font>
    <font>
      <sz val="11"/>
      <color indexed="8"/>
      <name val="宋体"/>
      <charset val="134"/>
    </font>
    <font>
      <sz val="12"/>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indexed="0"/>
      </bottom>
      <diagonal/>
    </border>
    <border>
      <left style="thin">
        <color auto="1"/>
      </left>
      <right style="thin">
        <color rgb="FF000000"/>
      </right>
      <top style="thin">
        <color auto="1"/>
      </top>
      <bottom style="thin">
        <color indexed="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3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2" applyNumberFormat="0" applyFill="0" applyAlignment="0" applyProtection="0">
      <alignment vertical="center"/>
    </xf>
    <xf numFmtId="0" fontId="29" fillId="0" borderId="32" applyNumberFormat="0" applyFill="0" applyAlignment="0" applyProtection="0">
      <alignment vertical="center"/>
    </xf>
    <xf numFmtId="0" fontId="30" fillId="0" borderId="33" applyNumberFormat="0" applyFill="0" applyAlignment="0" applyProtection="0">
      <alignment vertical="center"/>
    </xf>
    <xf numFmtId="0" fontId="30" fillId="0" borderId="0" applyNumberFormat="0" applyFill="0" applyBorder="0" applyAlignment="0" applyProtection="0">
      <alignment vertical="center"/>
    </xf>
    <xf numFmtId="0" fontId="31" fillId="4" borderId="34" applyNumberFormat="0" applyAlignment="0" applyProtection="0">
      <alignment vertical="center"/>
    </xf>
    <xf numFmtId="0" fontId="32" fillId="5" borderId="35" applyNumberFormat="0" applyAlignment="0" applyProtection="0">
      <alignment vertical="center"/>
    </xf>
    <xf numFmtId="0" fontId="33" fillId="5" borderId="34" applyNumberFormat="0" applyAlignment="0" applyProtection="0">
      <alignment vertical="center"/>
    </xf>
    <xf numFmtId="0" fontId="34" fillId="6" borderId="36" applyNumberFormat="0" applyAlignment="0" applyProtection="0">
      <alignment vertical="center"/>
    </xf>
    <xf numFmtId="0" fontId="35" fillId="0" borderId="37" applyNumberFormat="0" applyFill="0" applyAlignment="0" applyProtection="0">
      <alignment vertical="center"/>
    </xf>
    <xf numFmtId="0" fontId="36" fillId="0" borderId="38"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42" fillId="0" borderId="19">
      <alignment horizontal="right" vertical="center"/>
    </xf>
    <xf numFmtId="49" fontId="42" fillId="0" borderId="19">
      <alignment horizontal="left" vertical="center" wrapText="1"/>
    </xf>
    <xf numFmtId="176" fontId="42" fillId="0" borderId="19">
      <alignment horizontal="right" vertical="center"/>
    </xf>
    <xf numFmtId="177" fontId="42" fillId="0" borderId="19">
      <alignment horizontal="right" vertical="center"/>
    </xf>
    <xf numFmtId="178" fontId="42" fillId="0" borderId="19">
      <alignment horizontal="right" vertical="center"/>
    </xf>
    <xf numFmtId="179" fontId="42" fillId="0" borderId="19">
      <alignment horizontal="right" vertical="center"/>
    </xf>
    <xf numFmtId="10" fontId="42" fillId="0" borderId="19">
      <alignment horizontal="right" vertical="center"/>
    </xf>
    <xf numFmtId="180" fontId="42" fillId="0" borderId="19">
      <alignment horizontal="right" vertical="center"/>
    </xf>
    <xf numFmtId="0" fontId="43" fillId="0" borderId="0"/>
    <xf numFmtId="0" fontId="43" fillId="0" borderId="0"/>
    <xf numFmtId="0" fontId="42" fillId="0" borderId="0">
      <alignment vertical="top"/>
      <protection locked="0"/>
    </xf>
  </cellStyleXfs>
  <cellXfs count="254">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7" applyFont="1" applyFill="1" applyAlignment="1">
      <alignment horizontal="center" vertical="center"/>
    </xf>
    <xf numFmtId="0" fontId="1" fillId="0" borderId="0" xfId="57" applyFont="1" applyFill="1" applyAlignment="1">
      <alignment vertical="center"/>
    </xf>
    <xf numFmtId="0" fontId="3" fillId="0" borderId="1"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xf>
    <xf numFmtId="0" fontId="1" fillId="0" borderId="7" xfId="0"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left" vertical="center" wrapText="1"/>
    </xf>
    <xf numFmtId="0" fontId="10" fillId="0" borderId="7" xfId="0" applyFont="1" applyFill="1" applyBorder="1" applyAlignment="1">
      <alignment horizontal="left" vertical="center"/>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8" fillId="0" borderId="12"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4" fillId="0" borderId="15" xfId="59" applyNumberFormat="1" applyFont="1" applyFill="1" applyBorder="1" applyAlignment="1" applyProtection="1">
      <alignment horizontal="left" vertical="center" wrapText="1"/>
    </xf>
    <xf numFmtId="0" fontId="4" fillId="0" borderId="16" xfId="59" applyFont="1" applyFill="1" applyBorder="1" applyAlignment="1" applyProtection="1"/>
    <xf numFmtId="181" fontId="8" fillId="0" borderId="7"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7" xfId="0" applyFont="1" applyFill="1" applyBorder="1" applyAlignment="1">
      <alignment horizontal="center" vertical="center"/>
    </xf>
    <xf numFmtId="49" fontId="2" fillId="0" borderId="7" xfId="57" applyNumberFormat="1" applyFont="1" applyFill="1" applyBorder="1" applyAlignment="1">
      <alignment horizontal="center" vertical="center" wrapText="1"/>
    </xf>
    <xf numFmtId="49" fontId="2" fillId="0" borderId="7" xfId="57" applyNumberFormat="1" applyFont="1" applyFill="1" applyBorder="1" applyAlignment="1">
      <alignment horizontal="center" vertical="center"/>
    </xf>
    <xf numFmtId="49" fontId="2" fillId="0" borderId="7" xfId="57" applyNumberFormat="1" applyFont="1" applyFill="1" applyBorder="1" applyAlignment="1">
      <alignment vertical="center" wrapText="1"/>
    </xf>
    <xf numFmtId="49" fontId="8" fillId="0" borderId="17" xfId="57" applyNumberFormat="1" applyFont="1" applyFill="1" applyBorder="1" applyAlignment="1">
      <alignment horizontal="center" vertical="center"/>
    </xf>
    <xf numFmtId="49" fontId="8" fillId="0" borderId="17" xfId="57" applyNumberFormat="1" applyFont="1" applyFill="1" applyBorder="1" applyAlignment="1">
      <alignment horizontal="center" vertical="center" wrapText="1"/>
    </xf>
    <xf numFmtId="49" fontId="8" fillId="0" borderId="17" xfId="57" applyNumberFormat="1" applyFont="1" applyFill="1" applyBorder="1" applyAlignment="1">
      <alignment vertical="center" wrapText="1"/>
    </xf>
    <xf numFmtId="49" fontId="8" fillId="0" borderId="18" xfId="57" applyNumberFormat="1" applyFont="1" applyFill="1" applyBorder="1" applyAlignment="1">
      <alignment horizontal="center" vertical="center" wrapText="1"/>
    </xf>
    <xf numFmtId="49" fontId="8" fillId="0" borderId="17" xfId="57" applyNumberFormat="1" applyFont="1" applyFill="1" applyBorder="1" applyAlignment="1">
      <alignment horizontal="left" vertical="center"/>
    </xf>
    <xf numFmtId="0" fontId="4" fillId="0" borderId="19" xfId="59" applyFont="1" applyFill="1" applyBorder="1" applyAlignment="1" applyProtection="1">
      <alignment horizontal="center" vertical="center" wrapText="1"/>
      <protection locked="0"/>
    </xf>
    <xf numFmtId="0" fontId="4" fillId="0" borderId="19" xfId="59" applyFont="1" applyFill="1" applyBorder="1" applyAlignment="1" applyProtection="1">
      <alignment horizontal="left" vertical="center" wrapText="1"/>
      <protection locked="0"/>
    </xf>
    <xf numFmtId="0" fontId="4" fillId="0" borderId="3" xfId="59" applyFont="1" applyFill="1" applyBorder="1" applyAlignment="1" applyProtection="1">
      <alignment horizontal="center" vertical="center" wrapText="1"/>
    </xf>
    <xf numFmtId="0" fontId="4" fillId="0" borderId="20" xfId="59" applyFont="1" applyFill="1" applyBorder="1" applyAlignment="1" applyProtection="1">
      <alignment horizontal="center" vertical="center" wrapText="1"/>
      <protection locked="0"/>
    </xf>
    <xf numFmtId="0" fontId="4" fillId="0" borderId="21" xfId="59" applyFont="1" applyFill="1" applyBorder="1" applyAlignment="1" applyProtection="1">
      <alignment horizontal="left" vertical="center" wrapText="1"/>
      <protection locked="0"/>
    </xf>
    <xf numFmtId="0" fontId="8" fillId="0" borderId="22" xfId="0" applyFont="1" applyFill="1" applyBorder="1" applyAlignment="1"/>
    <xf numFmtId="0" fontId="8" fillId="0" borderId="23" xfId="0" applyFont="1" applyFill="1" applyBorder="1" applyAlignment="1">
      <alignment horizontal="left"/>
    </xf>
    <xf numFmtId="0" fontId="11" fillId="0" borderId="0" xfId="58" applyNumberFormat="1" applyFont="1" applyFill="1" applyBorder="1" applyAlignment="1" applyProtection="1">
      <alignment horizontal="right" vertical="center"/>
    </xf>
    <xf numFmtId="0" fontId="4" fillId="0" borderId="2" xfId="0" applyFont="1" applyFill="1" applyBorder="1" applyAlignment="1" applyProtection="1">
      <alignment horizontal="right" vertical="center" wrapText="1"/>
    </xf>
    <xf numFmtId="49" fontId="8" fillId="0" borderId="7" xfId="0" applyNumberFormat="1" applyFont="1" applyFill="1" applyBorder="1" applyAlignment="1">
      <alignment vertical="center" wrapText="1"/>
    </xf>
    <xf numFmtId="0" fontId="8" fillId="0" borderId="7" xfId="0" applyNumberFormat="1" applyFont="1" applyFill="1" applyBorder="1" applyAlignment="1">
      <alignment vertical="center" wrapText="1"/>
    </xf>
    <xf numFmtId="49" fontId="8" fillId="0" borderId="18" xfId="57" applyNumberFormat="1" applyFont="1" applyFill="1" applyBorder="1" applyAlignment="1">
      <alignment horizontal="center" vertical="center"/>
    </xf>
    <xf numFmtId="0" fontId="4" fillId="0" borderId="3" xfId="59" applyFont="1" applyFill="1" applyBorder="1" applyAlignment="1" applyProtection="1">
      <alignment horizontal="left" vertical="center" wrapText="1"/>
    </xf>
    <xf numFmtId="0" fontId="0" fillId="0" borderId="0" xfId="0" applyFont="1" applyBorder="1" applyAlignment="1">
      <alignment horizontal="center" vertical="center"/>
    </xf>
    <xf numFmtId="49" fontId="6" fillId="0" borderId="0" xfId="0" applyNumberFormat="1" applyFont="1" applyBorder="1"/>
    <xf numFmtId="0" fontId="4"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xf numFmtId="0" fontId="4" fillId="0" borderId="0" xfId="0" applyFont="1" applyBorder="1" applyAlignment="1" applyProtection="1">
      <alignment horizontal="right"/>
      <protection locked="0"/>
    </xf>
    <xf numFmtId="0" fontId="9" fillId="0" borderId="24" xfId="0" applyFont="1" applyBorder="1" applyAlignment="1" applyProtection="1">
      <alignment horizontal="center" vertical="center" wrapText="1"/>
      <protection locked="0"/>
    </xf>
    <xf numFmtId="0" fontId="9" fillId="0" borderId="24" xfId="0" applyFont="1" applyBorder="1" applyAlignment="1">
      <alignment horizontal="center" vertical="center" wrapText="1"/>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9" fillId="0" borderId="16" xfId="0" applyFont="1" applyBorder="1" applyAlignment="1">
      <alignment horizontal="center" vertical="center"/>
    </xf>
    <xf numFmtId="0" fontId="9" fillId="0" borderId="26" xfId="0" applyFont="1" applyBorder="1" applyAlignment="1" applyProtection="1">
      <alignment horizontal="center" vertical="center" wrapText="1"/>
      <protection locked="0"/>
    </xf>
    <xf numFmtId="0" fontId="9" fillId="0" borderId="26" xfId="0" applyFont="1" applyBorder="1" applyAlignment="1">
      <alignment horizontal="center" vertical="center" wrapText="1"/>
    </xf>
    <xf numFmtId="0" fontId="9" fillId="0" borderId="24" xfId="0" applyFont="1" applyBorder="1" applyAlignment="1">
      <alignment horizontal="center" vertical="center"/>
    </xf>
    <xf numFmtId="0" fontId="9" fillId="2" borderId="3"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6" fillId="0" borderId="19" xfId="0" applyFont="1" applyBorder="1" applyAlignment="1">
      <alignment horizontal="center" vertical="center"/>
    </xf>
    <xf numFmtId="0" fontId="4" fillId="2" borderId="19" xfId="0" applyFont="1" applyFill="1" applyBorder="1" applyAlignment="1" applyProtection="1">
      <alignment horizontal="left" vertical="center" wrapText="1"/>
      <protection locked="0"/>
    </xf>
    <xf numFmtId="0" fontId="4" fillId="0" borderId="19" xfId="0" applyFont="1" applyBorder="1" applyAlignment="1" applyProtection="1">
      <alignment horizontal="left" vertical="center"/>
      <protection locked="0"/>
    </xf>
    <xf numFmtId="4" fontId="4" fillId="0" borderId="19" xfId="0" applyNumberFormat="1" applyFont="1" applyBorder="1" applyAlignment="1" applyProtection="1">
      <alignment horizontal="right" vertical="center" wrapText="1"/>
      <protection locked="0"/>
    </xf>
    <xf numFmtId="0" fontId="4" fillId="0" borderId="15" xfId="0" applyFont="1" applyBorder="1" applyAlignment="1" applyProtection="1">
      <alignment horizontal="center" vertical="center" wrapText="1"/>
      <protection locked="0"/>
    </xf>
    <xf numFmtId="0" fontId="4" fillId="0" borderId="2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9" fillId="2" borderId="24" xfId="0" applyFont="1" applyFill="1" applyBorder="1" applyAlignment="1">
      <alignment horizontal="center" vertical="center"/>
    </xf>
    <xf numFmtId="0" fontId="9" fillId="0" borderId="26" xfId="0" applyFont="1" applyBorder="1" applyAlignment="1">
      <alignment horizontal="center" vertical="center"/>
    </xf>
    <xf numFmtId="0" fontId="4" fillId="0" borderId="19" xfId="0" applyFont="1" applyBorder="1" applyAlignment="1">
      <alignment horizontal="left" vertical="center" wrapText="1"/>
    </xf>
    <xf numFmtId="4" fontId="4" fillId="0" borderId="19" xfId="0" applyNumberFormat="1" applyFont="1" applyBorder="1" applyAlignment="1">
      <alignment horizontal="right" vertical="center" wrapText="1"/>
    </xf>
    <xf numFmtId="0" fontId="4" fillId="0" borderId="19" xfId="0" applyFont="1" applyBorder="1" applyAlignment="1" applyProtection="1">
      <alignment horizontal="left" vertical="center" wrapText="1"/>
      <protection locked="0"/>
    </xf>
    <xf numFmtId="0" fontId="6" fillId="0" borderId="15" xfId="0" applyFont="1" applyBorder="1" applyAlignment="1" applyProtection="1">
      <alignment horizontal="center" vertical="center" wrapText="1"/>
      <protection locked="0"/>
    </xf>
    <xf numFmtId="0" fontId="4" fillId="0" borderId="25" xfId="0" applyFont="1" applyBorder="1" applyAlignment="1">
      <alignment horizontal="left" vertical="center"/>
    </xf>
    <xf numFmtId="0" fontId="4" fillId="2" borderId="16" xfId="0" applyFont="1" applyFill="1" applyBorder="1" applyAlignment="1">
      <alignment horizontal="left" vertical="center"/>
    </xf>
    <xf numFmtId="0" fontId="6" fillId="0" borderId="19" xfId="0" applyFont="1" applyBorder="1" applyAlignment="1" applyProtection="1">
      <alignment horizontal="center" vertical="center"/>
      <protection locked="0"/>
    </xf>
    <xf numFmtId="4" fontId="13" fillId="0" borderId="19" xfId="51" applyNumberFormat="1" applyFont="1" applyBorder="1">
      <alignment horizontal="right" vertical="center"/>
    </xf>
    <xf numFmtId="0" fontId="4" fillId="2" borderId="0" xfId="0" applyFont="1" applyFill="1" applyBorder="1" applyAlignment="1" applyProtection="1">
      <alignment horizontal="right" vertical="top" wrapText="1"/>
      <protection locked="0"/>
    </xf>
    <xf numFmtId="0" fontId="14" fillId="0" borderId="0" xfId="0" applyFont="1" applyBorder="1" applyAlignment="1" applyProtection="1">
      <alignment vertical="top"/>
      <protection locked="0"/>
    </xf>
    <xf numFmtId="0" fontId="14" fillId="0" borderId="0" xfId="0" applyFont="1" applyBorder="1" applyAlignment="1">
      <alignment vertical="top"/>
    </xf>
    <xf numFmtId="0" fontId="15" fillId="2" borderId="0" xfId="0" applyFont="1" applyFill="1" applyBorder="1" applyAlignment="1" applyProtection="1">
      <alignment horizontal="center" vertical="center" wrapText="1"/>
      <protection locked="0"/>
    </xf>
    <xf numFmtId="0" fontId="14" fillId="0" borderId="0" xfId="0" applyFont="1" applyBorder="1" applyProtection="1">
      <protection locked="0"/>
    </xf>
    <xf numFmtId="0" fontId="14" fillId="0" borderId="0" xfId="0" applyFont="1" applyBorder="1"/>
    <xf numFmtId="0" fontId="4"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right" vertical="center"/>
      <protection locked="0"/>
    </xf>
    <xf numFmtId="0" fontId="6" fillId="2" borderId="0" xfId="0" applyFont="1" applyFill="1" applyBorder="1" applyAlignment="1" applyProtection="1">
      <alignment horizontal="right" vertical="center" wrapText="1"/>
      <protection locked="0"/>
    </xf>
    <xf numFmtId="0" fontId="6" fillId="0" borderId="19" xfId="0" applyFont="1" applyBorder="1" applyAlignment="1" applyProtection="1">
      <alignment horizontal="center" vertical="center" wrapText="1"/>
      <protection locked="0"/>
    </xf>
    <xf numFmtId="0" fontId="6" fillId="2" borderId="19"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right" vertical="center"/>
      <protection locked="0"/>
    </xf>
    <xf numFmtId="0" fontId="6" fillId="2" borderId="19" xfId="0" applyFont="1" applyFill="1" applyBorder="1" applyAlignment="1" applyProtection="1">
      <alignment horizontal="right" vertical="center" wrapText="1"/>
      <protection locked="0"/>
    </xf>
    <xf numFmtId="0" fontId="4" fillId="2" borderId="19" xfId="0" applyFont="1" applyFill="1" applyBorder="1" applyAlignment="1">
      <alignment horizontal="center" vertical="center" wrapText="1"/>
    </xf>
    <xf numFmtId="0" fontId="4" fillId="0" borderId="19"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2" borderId="19" xfId="0" applyFont="1" applyFill="1" applyBorder="1" applyAlignment="1" applyProtection="1">
      <alignment horizontal="center" vertical="center" wrapText="1"/>
      <protection locked="0"/>
    </xf>
    <xf numFmtId="0" fontId="4" fillId="2" borderId="19" xfId="0" applyFont="1" applyFill="1" applyBorder="1" applyAlignment="1">
      <alignment horizontal="left" vertical="center" wrapText="1"/>
    </xf>
    <xf numFmtId="3" fontId="4" fillId="2" borderId="19" xfId="0" applyNumberFormat="1" applyFont="1" applyFill="1" applyBorder="1" applyAlignment="1" applyProtection="1">
      <alignment horizontal="right" vertical="center"/>
      <protection locked="0"/>
    </xf>
    <xf numFmtId="4" fontId="4" fillId="0" borderId="19" xfId="0" applyNumberFormat="1" applyFont="1" applyBorder="1" applyAlignment="1" applyProtection="1">
      <alignment horizontal="right" vertical="center"/>
      <protection locked="0"/>
    </xf>
    <xf numFmtId="0" fontId="4" fillId="0" borderId="19" xfId="0" applyFont="1" applyBorder="1" applyAlignment="1">
      <alignment horizontal="center" vertical="center"/>
    </xf>
    <xf numFmtId="0" fontId="4" fillId="0" borderId="19" xfId="0" applyFont="1" applyBorder="1" applyAlignment="1" applyProtection="1">
      <alignment horizontal="left"/>
      <protection locked="0"/>
    </xf>
    <xf numFmtId="0" fontId="4" fillId="0" borderId="19" xfId="0" applyFont="1" applyBorder="1" applyAlignment="1">
      <alignment horizontal="left"/>
    </xf>
    <xf numFmtId="0" fontId="4" fillId="2" borderId="19" xfId="0" applyFont="1" applyFill="1" applyBorder="1" applyAlignment="1">
      <alignment horizontal="right" vertical="center"/>
    </xf>
    <xf numFmtId="0" fontId="4" fillId="2" borderId="0" xfId="0" applyFont="1" applyFill="1" applyBorder="1" applyAlignment="1" applyProtection="1">
      <alignment horizontal="right" vertical="center" wrapText="1"/>
      <protection locked="0"/>
    </xf>
    <xf numFmtId="0" fontId="16" fillId="0" borderId="0" xfId="0" applyFont="1" applyBorder="1" applyAlignment="1">
      <alignment horizontal="center" vertical="center"/>
    </xf>
    <xf numFmtId="0" fontId="12" fillId="0" borderId="0" xfId="0" applyFont="1" applyBorder="1" applyAlignment="1" applyProtection="1">
      <alignment horizontal="center" vertical="center"/>
      <protection locked="0"/>
    </xf>
    <xf numFmtId="0" fontId="9" fillId="0" borderId="19" xfId="0" applyFont="1" applyBorder="1" applyAlignment="1">
      <alignment horizontal="center" vertical="center" wrapText="1"/>
    </xf>
    <xf numFmtId="0" fontId="9" fillId="0" borderId="19" xfId="0" applyFont="1" applyBorder="1" applyAlignment="1" applyProtection="1">
      <alignment horizontal="center" vertical="center"/>
      <protection locked="0"/>
    </xf>
    <xf numFmtId="0" fontId="4" fillId="0" borderId="19" xfId="0" applyFont="1" applyBorder="1" applyAlignment="1">
      <alignment vertical="center" wrapText="1"/>
    </xf>
    <xf numFmtId="0" fontId="4" fillId="2" borderId="19" xfId="0" applyFont="1" applyFill="1" applyBorder="1" applyAlignment="1" applyProtection="1">
      <alignment horizontal="center" vertical="center"/>
      <protection locked="0"/>
    </xf>
    <xf numFmtId="0" fontId="6" fillId="0" borderId="0" xfId="0" applyFont="1" applyBorder="1" applyAlignment="1">
      <alignment horizontal="right" vertical="center"/>
    </xf>
    <xf numFmtId="0" fontId="16" fillId="0" borderId="0" xfId="0" applyFont="1" applyBorder="1" applyAlignment="1">
      <alignment horizontal="center" vertical="center" wrapText="1"/>
    </xf>
    <xf numFmtId="0" fontId="4" fillId="0" borderId="0" xfId="0" applyFont="1" applyBorder="1" applyAlignment="1">
      <alignment horizontal="left" vertical="center" wrapText="1"/>
    </xf>
    <xf numFmtId="0" fontId="9" fillId="0" borderId="0" xfId="0" applyFont="1" applyBorder="1" applyAlignment="1">
      <alignment wrapText="1"/>
    </xf>
    <xf numFmtId="0" fontId="6" fillId="0" borderId="0" xfId="0" applyFont="1" applyBorder="1" applyAlignment="1">
      <alignment horizontal="right" wrapText="1"/>
    </xf>
    <xf numFmtId="0" fontId="6" fillId="0" borderId="0" xfId="0" applyFont="1" applyBorder="1" applyAlignment="1">
      <alignment wrapText="1"/>
    </xf>
    <xf numFmtId="0" fontId="9" fillId="0" borderId="27" xfId="0" applyFont="1" applyBorder="1" applyAlignment="1">
      <alignment horizontal="center" vertical="center" wrapText="1"/>
    </xf>
    <xf numFmtId="0" fontId="6" fillId="0" borderId="15" xfId="0" applyFont="1" applyBorder="1" applyAlignment="1">
      <alignment horizontal="center" vertical="center"/>
    </xf>
    <xf numFmtId="176" fontId="13" fillId="0" borderId="19" xfId="0" applyNumberFormat="1" applyFont="1" applyBorder="1" applyAlignment="1">
      <alignment horizontal="right" vertical="center"/>
    </xf>
    <xf numFmtId="0" fontId="9" fillId="0" borderId="1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Protection="1">
      <protection locked="0"/>
    </xf>
    <xf numFmtId="0" fontId="12" fillId="0" borderId="0" xfId="0" applyFont="1" applyBorder="1" applyAlignment="1">
      <alignment horizontal="center" vertical="center" wrapText="1"/>
    </xf>
    <xf numFmtId="0" fontId="9" fillId="0" borderId="0" xfId="0" applyFont="1" applyBorder="1" applyProtection="1">
      <protection locked="0"/>
    </xf>
    <xf numFmtId="0" fontId="9" fillId="0" borderId="28" xfId="0" applyFont="1" applyBorder="1" applyAlignment="1" applyProtection="1">
      <alignment horizontal="center" vertical="center"/>
      <protection locked="0"/>
    </xf>
    <xf numFmtId="0" fontId="9" fillId="0" borderId="28" xfId="0" applyFont="1" applyBorder="1" applyAlignment="1">
      <alignment horizontal="center" vertical="center" wrapText="1"/>
    </xf>
    <xf numFmtId="0" fontId="9" fillId="0" borderId="29" xfId="0" applyFont="1" applyBorder="1" applyAlignment="1" applyProtection="1">
      <alignment horizontal="center" vertical="center"/>
      <protection locked="0"/>
    </xf>
    <xf numFmtId="0" fontId="9" fillId="0" borderId="29" xfId="0" applyFont="1" applyBorder="1" applyAlignment="1">
      <alignment horizontal="center" vertical="center" wrapText="1"/>
    </xf>
    <xf numFmtId="0" fontId="9" fillId="0" borderId="6" xfId="0" applyFont="1" applyBorder="1" applyAlignment="1" applyProtection="1">
      <alignment horizontal="center" vertical="center"/>
      <protection locked="0"/>
    </xf>
    <xf numFmtId="0" fontId="9" fillId="0" borderId="6"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5" xfId="0" applyFont="1" applyBorder="1" applyAlignment="1">
      <alignment horizontal="left" vertical="center"/>
    </xf>
    <xf numFmtId="0" fontId="4" fillId="0" borderId="0"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9" fillId="0" borderId="25" xfId="0" applyFont="1" applyBorder="1" applyAlignment="1">
      <alignment horizontal="center" vertical="center" wrapText="1"/>
    </xf>
    <xf numFmtId="0" fontId="9" fillId="0" borderId="2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4" fillId="2" borderId="6"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9" fillId="0" borderId="25"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4" fillId="0" borderId="0" xfId="0" applyFont="1" applyBorder="1" applyAlignment="1">
      <alignment horizontal="left" vertical="center"/>
    </xf>
    <xf numFmtId="180" fontId="13" fillId="0" borderId="19" xfId="56" applyNumberFormat="1" applyFont="1" applyBorder="1" applyAlignment="1">
      <alignment horizontal="center" vertical="center"/>
    </xf>
    <xf numFmtId="180" fontId="13" fillId="0" borderId="19" xfId="0" applyNumberFormat="1" applyFont="1" applyBorder="1" applyAlignment="1">
      <alignment horizontal="center" vertical="center"/>
    </xf>
    <xf numFmtId="3" fontId="4" fillId="0" borderId="6" xfId="0" applyNumberFormat="1" applyFont="1" applyBorder="1" applyAlignment="1">
      <alignment horizontal="right" vertical="center"/>
    </xf>
    <xf numFmtId="0" fontId="4" fillId="2" borderId="6" xfId="0" applyFont="1" applyFill="1" applyBorder="1" applyAlignment="1">
      <alignment horizontal="right" vertical="center"/>
    </xf>
    <xf numFmtId="0" fontId="4" fillId="2" borderId="0" xfId="0" applyFont="1" applyFill="1" applyBorder="1" applyAlignment="1">
      <alignment horizontal="left" vertical="center"/>
    </xf>
    <xf numFmtId="176" fontId="13" fillId="0" borderId="0" xfId="0" applyNumberFormat="1" applyFont="1" applyBorder="1" applyAlignment="1">
      <alignment horizontal="left" vertical="center"/>
    </xf>
    <xf numFmtId="0" fontId="4" fillId="0" borderId="0" xfId="0" applyFont="1" applyBorder="1" applyAlignment="1">
      <alignment horizontal="right"/>
    </xf>
    <xf numFmtId="0" fontId="17" fillId="0" borderId="0" xfId="0" applyFont="1" applyBorder="1" applyAlignment="1" applyProtection="1">
      <alignment horizontal="right"/>
      <protection locked="0"/>
    </xf>
    <xf numFmtId="49" fontId="17" fillId="0" borderId="0" xfId="0" applyNumberFormat="1" applyFont="1" applyBorder="1" applyProtection="1">
      <protection locked="0"/>
    </xf>
    <xf numFmtId="0" fontId="6" fillId="0" borderId="0" xfId="0" applyFont="1" applyBorder="1" applyAlignment="1">
      <alignment horizontal="right"/>
    </xf>
    <xf numFmtId="0" fontId="18" fillId="0" borderId="0"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18" fillId="0" borderId="0" xfId="0" applyFont="1" applyBorder="1" applyAlignment="1">
      <alignment horizontal="center" vertical="center"/>
    </xf>
    <xf numFmtId="0" fontId="9" fillId="0" borderId="24" xfId="0"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wrapText="1"/>
      <protection locked="0"/>
    </xf>
    <xf numFmtId="0" fontId="9" fillId="0" borderId="26" xfId="0"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wrapText="1"/>
      <protection locked="0"/>
    </xf>
    <xf numFmtId="49" fontId="9" fillId="0" borderId="19" xfId="0" applyNumberFormat="1" applyFont="1" applyBorder="1" applyAlignment="1" applyProtection="1">
      <alignment horizontal="center" vertical="center"/>
      <protection locked="0"/>
    </xf>
    <xf numFmtId="0" fontId="9" fillId="0" borderId="19" xfId="0" applyFont="1" applyBorder="1" applyAlignment="1">
      <alignment horizontal="center" vertical="center"/>
    </xf>
    <xf numFmtId="0" fontId="6" fillId="0" borderId="2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9" xfId="0" applyFont="1" applyBorder="1" applyAlignment="1">
      <alignment horizontal="center" vertical="center" wrapText="1"/>
    </xf>
    <xf numFmtId="0" fontId="6" fillId="0" borderId="0" xfId="0" applyFont="1" applyBorder="1" applyAlignment="1">
      <alignment vertical="top"/>
    </xf>
    <xf numFmtId="0" fontId="6" fillId="0" borderId="27" xfId="0" applyFont="1" applyBorder="1" applyAlignment="1" applyProtection="1">
      <alignment horizontal="center" vertical="center" wrapText="1"/>
      <protection locked="0"/>
    </xf>
    <xf numFmtId="0" fontId="4" fillId="0" borderId="30" xfId="0" applyFont="1" applyBorder="1" applyAlignment="1">
      <alignment horizontal="left" vertical="center"/>
    </xf>
    <xf numFmtId="0" fontId="4" fillId="2" borderId="28" xfId="0" applyFont="1" applyFill="1" applyBorder="1" applyAlignment="1">
      <alignment horizontal="left" vertical="center"/>
    </xf>
    <xf numFmtId="0" fontId="0" fillId="0" borderId="0" xfId="0" applyFont="1" applyBorder="1" applyAlignment="1">
      <alignment horizontal="left"/>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 xfId="0" applyFont="1" applyBorder="1" applyAlignment="1" applyProtection="1">
      <alignment horizontal="center" vertical="center" wrapText="1"/>
      <protection locked="0"/>
    </xf>
    <xf numFmtId="0" fontId="9" fillId="0" borderId="6" xfId="0" applyFont="1" applyBorder="1" applyAlignment="1">
      <alignment horizontal="center" vertical="center"/>
    </xf>
    <xf numFmtId="176" fontId="13" fillId="0" borderId="24" xfId="0" applyNumberFormat="1" applyFont="1" applyBorder="1" applyAlignment="1">
      <alignment horizontal="right" vertical="center"/>
    </xf>
    <xf numFmtId="0" fontId="4" fillId="0" borderId="0" xfId="0" applyFont="1" applyBorder="1" applyAlignment="1">
      <alignment horizontal="right" vertical="center"/>
    </xf>
    <xf numFmtId="0" fontId="6" fillId="0" borderId="0" xfId="0" applyFont="1" applyBorder="1" applyAlignment="1" applyProtection="1">
      <alignment vertical="top"/>
      <protection locked="0"/>
    </xf>
    <xf numFmtId="49" fontId="6" fillId="0" borderId="0" xfId="0" applyNumberFormat="1" applyFont="1" applyBorder="1" applyProtection="1">
      <protection locked="0"/>
    </xf>
    <xf numFmtId="0" fontId="9" fillId="0" borderId="0" xfId="0" applyFont="1" applyBorder="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4" fillId="0" borderId="19" xfId="0" applyFont="1" applyBorder="1" applyAlignment="1">
      <alignment horizontal="left" vertical="center"/>
    </xf>
    <xf numFmtId="0" fontId="4" fillId="0" borderId="2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9" fillId="0" borderId="15" xfId="0" applyFont="1" applyBorder="1" applyAlignment="1" applyProtection="1">
      <alignment horizontal="center" vertical="center"/>
      <protection locked="0"/>
    </xf>
    <xf numFmtId="0" fontId="9" fillId="0" borderId="15"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49" fontId="13" fillId="0" borderId="19" xfId="50" applyNumberFormat="1" applyFont="1" applyBorder="1">
      <alignment horizontal="left" vertical="center" wrapText="1"/>
    </xf>
    <xf numFmtId="0" fontId="9" fillId="0" borderId="16" xfId="0" applyFont="1" applyBorder="1" applyAlignment="1" applyProtection="1">
      <alignment horizontal="center" vertical="center" wrapText="1"/>
      <protection locked="0"/>
    </xf>
    <xf numFmtId="0" fontId="4" fillId="0" borderId="0" xfId="0" applyFont="1" applyBorder="1" applyAlignment="1">
      <alignment horizontal="right" vertical="center" wrapText="1"/>
    </xf>
    <xf numFmtId="0" fontId="19" fillId="0" borderId="0" xfId="0" applyFont="1" applyBorder="1" applyAlignment="1">
      <alignment horizontal="center" vertical="center"/>
    </xf>
    <xf numFmtId="0" fontId="6" fillId="2" borderId="0" xfId="0" applyFont="1" applyFill="1" applyBorder="1" applyAlignment="1" applyProtection="1">
      <alignment horizontal="left" vertical="center" wrapText="1"/>
      <protection locked="0"/>
    </xf>
    <xf numFmtId="0" fontId="14" fillId="2" borderId="19" xfId="0" applyFont="1" applyFill="1" applyBorder="1" applyAlignment="1" applyProtection="1">
      <alignment vertical="top" wrapText="1"/>
      <protection locked="0"/>
    </xf>
    <xf numFmtId="49" fontId="9" fillId="0" borderId="15"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19" xfId="0" applyNumberFormat="1" applyFont="1" applyBorder="1" applyAlignment="1">
      <alignment horizontal="center" vertical="center"/>
    </xf>
    <xf numFmtId="0" fontId="4" fillId="0" borderId="19" xfId="0" applyFont="1" applyBorder="1" applyAlignment="1">
      <alignment horizontal="left" vertical="center" wrapText="1" indent="1"/>
    </xf>
    <xf numFmtId="0" fontId="4" fillId="0" borderId="19" xfId="0" applyFont="1" applyBorder="1" applyAlignment="1">
      <alignment horizontal="left" vertical="center" wrapText="1" indent="2"/>
    </xf>
    <xf numFmtId="0" fontId="6" fillId="0" borderId="16" xfId="0" applyFont="1" applyBorder="1" applyAlignment="1">
      <alignment horizontal="center" vertical="center"/>
    </xf>
    <xf numFmtId="0" fontId="14" fillId="2" borderId="0" xfId="0" applyFont="1" applyFill="1" applyBorder="1" applyAlignment="1">
      <alignment horizontal="left" vertical="center"/>
    </xf>
    <xf numFmtId="0" fontId="20" fillId="0" borderId="19" xfId="0" applyFont="1" applyBorder="1" applyAlignment="1" applyProtection="1">
      <alignment horizontal="center" vertical="center" wrapText="1"/>
      <protection locked="0"/>
    </xf>
    <xf numFmtId="0" fontId="20" fillId="0" borderId="19" xfId="0" applyFont="1" applyBorder="1" applyAlignment="1" applyProtection="1">
      <alignment vertical="top" wrapText="1"/>
      <protection locked="0"/>
    </xf>
    <xf numFmtId="0" fontId="4" fillId="0" borderId="19" xfId="0" applyFont="1" applyBorder="1" applyAlignment="1" applyProtection="1">
      <alignment vertical="center" wrapText="1"/>
      <protection locked="0"/>
    </xf>
    <xf numFmtId="0" fontId="21" fillId="0" borderId="19" xfId="0" applyFont="1" applyBorder="1" applyAlignment="1">
      <alignment horizontal="center" vertical="center"/>
    </xf>
    <xf numFmtId="0" fontId="21" fillId="0" borderId="19" xfId="0" applyFont="1" applyBorder="1" applyAlignment="1" applyProtection="1">
      <alignment horizontal="center" vertical="center" wrapText="1"/>
      <protection locked="0"/>
    </xf>
    <xf numFmtId="176" fontId="22" fillId="0" borderId="19" xfId="0" applyNumberFormat="1" applyFont="1" applyBorder="1" applyAlignment="1">
      <alignment horizontal="right" vertical="center"/>
    </xf>
    <xf numFmtId="0" fontId="20" fillId="2" borderId="24" xfId="0" applyFont="1" applyFill="1" applyBorder="1" applyAlignment="1">
      <alignment horizontal="center" vertical="center"/>
    </xf>
    <xf numFmtId="0" fontId="20" fillId="0" borderId="15"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2" borderId="3" xfId="0" applyFont="1" applyFill="1" applyBorder="1" applyAlignment="1" applyProtection="1">
      <alignment horizontal="center" vertical="center" wrapText="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4" fillId="2" borderId="19" xfId="0" applyFont="1" applyFill="1" applyBorder="1" applyAlignment="1">
      <alignment horizontal="left" vertical="center" wrapText="1" indent="1"/>
    </xf>
    <xf numFmtId="0" fontId="4" fillId="2" borderId="19" xfId="0" applyFont="1" applyFill="1" applyBorder="1" applyAlignment="1">
      <alignment horizontal="left" vertical="center" wrapText="1" indent="2"/>
    </xf>
    <xf numFmtId="0" fontId="4" fillId="2" borderId="15" xfId="0" applyFont="1" applyFill="1" applyBorder="1" applyAlignment="1">
      <alignment horizontal="center" vertical="center" wrapText="1"/>
    </xf>
    <xf numFmtId="0" fontId="20" fillId="0" borderId="25" xfId="0" applyFont="1" applyBorder="1" applyAlignment="1">
      <alignment horizontal="center" vertical="center"/>
    </xf>
    <xf numFmtId="0" fontId="20" fillId="0" borderId="16" xfId="0" applyFont="1" applyBorder="1" applyAlignment="1">
      <alignment horizontal="center" vertical="center"/>
    </xf>
    <xf numFmtId="0" fontId="20" fillId="0" borderId="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4" fillId="2" borderId="3" xfId="0" applyFont="1" applyFill="1" applyBorder="1" applyAlignment="1">
      <alignment horizontal="left" vertical="center"/>
    </xf>
    <xf numFmtId="0" fontId="4" fillId="2" borderId="19" xfId="0" applyFont="1" applyFill="1" applyBorder="1" applyAlignment="1">
      <alignment horizontal="center" vertical="center"/>
    </xf>
    <xf numFmtId="0" fontId="14" fillId="0" borderId="19" xfId="0" applyFont="1" applyBorder="1" applyAlignment="1" applyProtection="1">
      <alignment vertical="top" wrapText="1"/>
      <protection locked="0"/>
    </xf>
    <xf numFmtId="0" fontId="6" fillId="0" borderId="1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2" borderId="6" xfId="0" applyFont="1" applyFill="1" applyBorder="1" applyAlignment="1" applyProtection="1">
      <alignment horizontal="right" vertical="center"/>
      <protection locked="0"/>
    </xf>
    <xf numFmtId="0" fontId="4" fillId="0" borderId="19" xfId="0" applyFont="1" applyBorder="1" applyAlignment="1" applyProtection="1">
      <alignment vertical="center"/>
      <protection locked="0"/>
    </xf>
    <xf numFmtId="0" fontId="4" fillId="0" borderId="2"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1" activePane="bottomLeft" state="frozen"/>
      <selection/>
      <selection pane="bottomLeft" activeCell="B7" sqref="B7"/>
    </sheetView>
  </sheetViews>
  <sheetFormatPr defaultColWidth="8.57407407407407" defaultRowHeight="12.75" customHeight="1" outlineLevelCol="3"/>
  <cols>
    <col min="1" max="4" width="41" customWidth="1"/>
  </cols>
  <sheetData>
    <row r="1" customHeight="1" spans="1:4">
      <c r="A1" s="55"/>
      <c r="B1" s="55"/>
      <c r="C1" s="55"/>
      <c r="D1" s="55"/>
    </row>
    <row r="2" ht="15" customHeight="1" spans="1:4">
      <c r="A2" s="99"/>
      <c r="B2" s="99"/>
      <c r="C2" s="99"/>
      <c r="D2" s="116" t="s">
        <v>0</v>
      </c>
    </row>
    <row r="3" ht="41.25" customHeight="1" spans="1:1">
      <c r="A3" s="94" t="str">
        <f>"2025"&amp;"年部门财务收支预算总表"</f>
        <v>2025年部门财务收支预算总表</v>
      </c>
    </row>
    <row r="4" ht="17.25" customHeight="1" spans="1:4">
      <c r="A4" s="97" t="str">
        <f>"单位名称："&amp;"昆明市东川区社会建设综合服务中心"</f>
        <v>单位名称：昆明市东川区社会建设综合服务中心</v>
      </c>
      <c r="B4" s="219"/>
      <c r="D4" s="195" t="s">
        <v>1</v>
      </c>
    </row>
    <row r="5" ht="23.25" customHeight="1" spans="1:4">
      <c r="A5" s="220" t="s">
        <v>2</v>
      </c>
      <c r="B5" s="221"/>
      <c r="C5" s="220" t="s">
        <v>3</v>
      </c>
      <c r="D5" s="221"/>
    </row>
    <row r="6" ht="24" customHeight="1" spans="1:4">
      <c r="A6" s="220" t="s">
        <v>4</v>
      </c>
      <c r="B6" s="220" t="s">
        <v>5</v>
      </c>
      <c r="C6" s="220" t="s">
        <v>6</v>
      </c>
      <c r="D6" s="220" t="s">
        <v>5</v>
      </c>
    </row>
    <row r="7" ht="17.25" customHeight="1" spans="1:4">
      <c r="A7" s="222" t="s">
        <v>7</v>
      </c>
      <c r="B7" s="131">
        <v>1962662</v>
      </c>
      <c r="C7" s="222" t="s">
        <v>8</v>
      </c>
      <c r="D7" s="131"/>
    </row>
    <row r="8" ht="17.25" customHeight="1" spans="1:4">
      <c r="A8" s="222" t="s">
        <v>9</v>
      </c>
      <c r="B8" s="131"/>
      <c r="C8" s="222" t="s">
        <v>10</v>
      </c>
      <c r="D8" s="131"/>
    </row>
    <row r="9" ht="17.25" customHeight="1" spans="1:4">
      <c r="A9" s="222" t="s">
        <v>11</v>
      </c>
      <c r="B9" s="131"/>
      <c r="C9" s="253" t="s">
        <v>12</v>
      </c>
      <c r="D9" s="131"/>
    </row>
    <row r="10" ht="17.25" customHeight="1" spans="1:4">
      <c r="A10" s="222" t="s">
        <v>13</v>
      </c>
      <c r="B10" s="131"/>
      <c r="C10" s="253" t="s">
        <v>14</v>
      </c>
      <c r="D10" s="131"/>
    </row>
    <row r="11" ht="17.25" customHeight="1" spans="1:4">
      <c r="A11" s="222" t="s">
        <v>15</v>
      </c>
      <c r="B11" s="131"/>
      <c r="C11" s="253" t="s">
        <v>16</v>
      </c>
      <c r="D11" s="131"/>
    </row>
    <row r="12" ht="17.25" customHeight="1" spans="1:4">
      <c r="A12" s="222" t="s">
        <v>17</v>
      </c>
      <c r="B12" s="131"/>
      <c r="C12" s="253" t="s">
        <v>18</v>
      </c>
      <c r="D12" s="131"/>
    </row>
    <row r="13" ht="17.25" customHeight="1" spans="1:4">
      <c r="A13" s="222" t="s">
        <v>19</v>
      </c>
      <c r="B13" s="131"/>
      <c r="C13" s="85" t="s">
        <v>20</v>
      </c>
      <c r="D13" s="131"/>
    </row>
    <row r="14" ht="17.25" customHeight="1" spans="1:4">
      <c r="A14" s="222" t="s">
        <v>21</v>
      </c>
      <c r="B14" s="131"/>
      <c r="C14" s="85" t="s">
        <v>22</v>
      </c>
      <c r="D14" s="131">
        <v>1631270</v>
      </c>
    </row>
    <row r="15" ht="17.25" customHeight="1" spans="1:4">
      <c r="A15" s="222" t="s">
        <v>23</v>
      </c>
      <c r="B15" s="131"/>
      <c r="C15" s="85" t="s">
        <v>24</v>
      </c>
      <c r="D15" s="131">
        <v>172980</v>
      </c>
    </row>
    <row r="16" ht="17.25" customHeight="1" spans="1:4">
      <c r="A16" s="222" t="s">
        <v>25</v>
      </c>
      <c r="B16" s="131"/>
      <c r="C16" s="85" t="s">
        <v>26</v>
      </c>
      <c r="D16" s="131"/>
    </row>
    <row r="17" ht="17.25" customHeight="1" spans="1:4">
      <c r="A17" s="200"/>
      <c r="B17" s="131"/>
      <c r="C17" s="85" t="s">
        <v>27</v>
      </c>
      <c r="D17" s="131"/>
    </row>
    <row r="18" ht="17.25" customHeight="1" spans="1:4">
      <c r="A18" s="223"/>
      <c r="B18" s="131"/>
      <c r="C18" s="85" t="s">
        <v>28</v>
      </c>
      <c r="D18" s="131"/>
    </row>
    <row r="19" ht="17.25" customHeight="1" spans="1:4">
      <c r="A19" s="223"/>
      <c r="B19" s="131"/>
      <c r="C19" s="85" t="s">
        <v>29</v>
      </c>
      <c r="D19" s="131"/>
    </row>
    <row r="20" ht="17.25" customHeight="1" spans="1:4">
      <c r="A20" s="223"/>
      <c r="B20" s="131"/>
      <c r="C20" s="85" t="s">
        <v>30</v>
      </c>
      <c r="D20" s="131"/>
    </row>
    <row r="21" ht="17.25" customHeight="1" spans="1:4">
      <c r="A21" s="223"/>
      <c r="B21" s="131"/>
      <c r="C21" s="85" t="s">
        <v>31</v>
      </c>
      <c r="D21" s="131"/>
    </row>
    <row r="22" ht="17.25" customHeight="1" spans="1:4">
      <c r="A22" s="223"/>
      <c r="B22" s="131"/>
      <c r="C22" s="85" t="s">
        <v>32</v>
      </c>
      <c r="D22" s="131"/>
    </row>
    <row r="23" ht="17.25" customHeight="1" spans="1:4">
      <c r="A23" s="223"/>
      <c r="B23" s="131"/>
      <c r="C23" s="85" t="s">
        <v>33</v>
      </c>
      <c r="D23" s="131"/>
    </row>
    <row r="24" ht="17.25" customHeight="1" spans="1:4">
      <c r="A24" s="223"/>
      <c r="B24" s="131"/>
      <c r="C24" s="85" t="s">
        <v>34</v>
      </c>
      <c r="D24" s="131"/>
    </row>
    <row r="25" ht="17.25" customHeight="1" spans="1:4">
      <c r="A25" s="223"/>
      <c r="B25" s="131"/>
      <c r="C25" s="85" t="s">
        <v>35</v>
      </c>
      <c r="D25" s="131">
        <v>158412</v>
      </c>
    </row>
    <row r="26" ht="17.25" customHeight="1" spans="1:4">
      <c r="A26" s="223"/>
      <c r="B26" s="131"/>
      <c r="C26" s="85" t="s">
        <v>36</v>
      </c>
      <c r="D26" s="131"/>
    </row>
    <row r="27" ht="17.25" customHeight="1" spans="1:4">
      <c r="A27" s="223"/>
      <c r="B27" s="131"/>
      <c r="C27" s="200" t="s">
        <v>37</v>
      </c>
      <c r="D27" s="131"/>
    </row>
    <row r="28" ht="17.25" customHeight="1" spans="1:4">
      <c r="A28" s="223"/>
      <c r="B28" s="131"/>
      <c r="C28" s="85" t="s">
        <v>38</v>
      </c>
      <c r="D28" s="131"/>
    </row>
    <row r="29" ht="16.5" customHeight="1" spans="1:4">
      <c r="A29" s="223"/>
      <c r="B29" s="131"/>
      <c r="C29" s="85" t="s">
        <v>39</v>
      </c>
      <c r="D29" s="131"/>
    </row>
    <row r="30" ht="16.5" customHeight="1" spans="1:4">
      <c r="A30" s="223"/>
      <c r="B30" s="131"/>
      <c r="C30" s="200" t="s">
        <v>40</v>
      </c>
      <c r="D30" s="131"/>
    </row>
    <row r="31" ht="17.25" customHeight="1" spans="1:4">
      <c r="A31" s="223"/>
      <c r="B31" s="131"/>
      <c r="C31" s="200" t="s">
        <v>41</v>
      </c>
      <c r="D31" s="131"/>
    </row>
    <row r="32" ht="17.25" customHeight="1" spans="1:4">
      <c r="A32" s="223"/>
      <c r="B32" s="131"/>
      <c r="C32" s="85" t="s">
        <v>42</v>
      </c>
      <c r="D32" s="131"/>
    </row>
    <row r="33" ht="16.5" customHeight="1" spans="1:4">
      <c r="A33" s="223" t="s">
        <v>43</v>
      </c>
      <c r="B33" s="131">
        <v>1962662</v>
      </c>
      <c r="C33" s="223" t="s">
        <v>44</v>
      </c>
      <c r="D33" s="131">
        <v>1962662</v>
      </c>
    </row>
    <row r="34" ht="16.5" customHeight="1" spans="1:4">
      <c r="A34" s="200" t="s">
        <v>45</v>
      </c>
      <c r="B34" s="131"/>
      <c r="C34" s="200" t="s">
        <v>46</v>
      </c>
      <c r="D34" s="131"/>
    </row>
    <row r="35" ht="16.5" customHeight="1" spans="1:4">
      <c r="A35" s="85" t="s">
        <v>47</v>
      </c>
      <c r="B35" s="131"/>
      <c r="C35" s="85" t="s">
        <v>47</v>
      </c>
      <c r="D35" s="131"/>
    </row>
    <row r="36" ht="16.5" customHeight="1" spans="1:4">
      <c r="A36" s="85" t="s">
        <v>48</v>
      </c>
      <c r="B36" s="131"/>
      <c r="C36" s="85" t="s">
        <v>49</v>
      </c>
      <c r="D36" s="131"/>
    </row>
    <row r="37" ht="16.5" customHeight="1" spans="1:4">
      <c r="A37" s="224" t="s">
        <v>50</v>
      </c>
      <c r="B37" s="131">
        <v>1962662</v>
      </c>
      <c r="C37" s="224" t="s">
        <v>51</v>
      </c>
      <c r="D37" s="131">
        <v>1962662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9" sqref="C19"/>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customHeight="1" spans="1:6">
      <c r="A1" s="55"/>
      <c r="B1" s="55"/>
      <c r="C1" s="55"/>
      <c r="D1" s="55"/>
      <c r="E1" s="55"/>
      <c r="F1" s="55"/>
    </row>
    <row r="2" ht="12" customHeight="1" spans="1:6">
      <c r="A2" s="170">
        <v>1</v>
      </c>
      <c r="B2" s="171">
        <v>0</v>
      </c>
      <c r="C2" s="170">
        <v>1</v>
      </c>
      <c r="D2" s="172"/>
      <c r="E2" s="172"/>
      <c r="F2" s="169" t="s">
        <v>268</v>
      </c>
    </row>
    <row r="3" ht="42" customHeight="1" spans="1:6">
      <c r="A3" s="173" t="str">
        <f>"2025"&amp;"年部门政府性基金预算支出预算表"</f>
        <v>2025年部门政府性基金预算支出预算表</v>
      </c>
      <c r="B3" s="173" t="s">
        <v>269</v>
      </c>
      <c r="C3" s="174"/>
      <c r="D3" s="175"/>
      <c r="E3" s="175"/>
      <c r="F3" s="175"/>
    </row>
    <row r="4" ht="13.5" customHeight="1" spans="1:6">
      <c r="A4" s="59" t="str">
        <f>"单位名称："&amp;"昆明市东川区社会建设综合服务中心"</f>
        <v>单位名称：昆明市东川区社会建设综合服务中心</v>
      </c>
      <c r="B4" s="59" t="s">
        <v>270</v>
      </c>
      <c r="C4" s="170"/>
      <c r="D4" s="172"/>
      <c r="E4" s="172"/>
      <c r="F4" s="169" t="s">
        <v>1</v>
      </c>
    </row>
    <row r="5" ht="19.5" customHeight="1" spans="1:6">
      <c r="A5" s="176" t="s">
        <v>173</v>
      </c>
      <c r="B5" s="177" t="s">
        <v>72</v>
      </c>
      <c r="C5" s="176" t="s">
        <v>73</v>
      </c>
      <c r="D5" s="65" t="s">
        <v>271</v>
      </c>
      <c r="E5" s="66"/>
      <c r="F5" s="67"/>
    </row>
    <row r="6" ht="18.75" customHeight="1" spans="1:6">
      <c r="A6" s="178"/>
      <c r="B6" s="179"/>
      <c r="C6" s="178"/>
      <c r="D6" s="70" t="s">
        <v>55</v>
      </c>
      <c r="E6" s="65" t="s">
        <v>75</v>
      </c>
      <c r="F6" s="70" t="s">
        <v>76</v>
      </c>
    </row>
    <row r="7" ht="18.75" customHeight="1" spans="1:6">
      <c r="A7" s="120">
        <v>1</v>
      </c>
      <c r="B7" s="180" t="s">
        <v>83</v>
      </c>
      <c r="C7" s="120">
        <v>3</v>
      </c>
      <c r="D7" s="181">
        <v>4</v>
      </c>
      <c r="E7" s="181">
        <v>5</v>
      </c>
      <c r="F7" s="181">
        <v>6</v>
      </c>
    </row>
    <row r="8" ht="21" customHeight="1" spans="1:6">
      <c r="A8" s="75"/>
      <c r="B8" s="75"/>
      <c r="C8" s="75"/>
      <c r="D8" s="131"/>
      <c r="E8" s="131"/>
      <c r="F8" s="131"/>
    </row>
    <row r="9" ht="21" customHeight="1" spans="1:6">
      <c r="A9" s="75"/>
      <c r="B9" s="75"/>
      <c r="C9" s="75"/>
      <c r="D9" s="131"/>
      <c r="E9" s="131"/>
      <c r="F9" s="131"/>
    </row>
    <row r="10" ht="18.75" customHeight="1" spans="1:6">
      <c r="A10" s="182" t="s">
        <v>163</v>
      </c>
      <c r="B10" s="182" t="s">
        <v>163</v>
      </c>
      <c r="C10" s="183" t="s">
        <v>163</v>
      </c>
      <c r="D10" s="131"/>
      <c r="E10" s="131"/>
      <c r="F10" s="131"/>
    </row>
    <row r="11" customHeight="1" spans="1:1">
      <c r="A11" t="s">
        <v>272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B15" sqref="B15"/>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customHeight="1" spans="1:19">
      <c r="A1" s="55"/>
      <c r="B1" s="55"/>
      <c r="C1" s="55"/>
      <c r="D1" s="55"/>
      <c r="E1" s="55"/>
      <c r="F1" s="55"/>
      <c r="G1" s="55"/>
      <c r="H1" s="55"/>
      <c r="I1" s="55"/>
      <c r="J1" s="55"/>
      <c r="K1" s="55"/>
      <c r="L1" s="55"/>
      <c r="M1" s="55"/>
      <c r="N1" s="55"/>
      <c r="O1" s="55"/>
      <c r="P1" s="55"/>
      <c r="Q1" s="55"/>
      <c r="R1" s="55"/>
      <c r="S1" s="55"/>
    </row>
    <row r="2" ht="15.75" customHeight="1" spans="2:19">
      <c r="B2" s="134"/>
      <c r="C2" s="134"/>
      <c r="R2" s="57"/>
      <c r="S2" s="57" t="s">
        <v>273</v>
      </c>
    </row>
    <row r="3" ht="41.25" customHeight="1" spans="1:19">
      <c r="A3" s="124" t="str">
        <f>"2025"&amp;"年部门政府采购预算表"</f>
        <v>2025年部门政府采购预算表</v>
      </c>
      <c r="B3" s="118"/>
      <c r="C3" s="118"/>
      <c r="D3" s="58"/>
      <c r="E3" s="58"/>
      <c r="F3" s="58"/>
      <c r="G3" s="58"/>
      <c r="H3" s="58"/>
      <c r="I3" s="58"/>
      <c r="J3" s="58"/>
      <c r="K3" s="58"/>
      <c r="L3" s="58"/>
      <c r="M3" s="118"/>
      <c r="N3" s="58"/>
      <c r="O3" s="58"/>
      <c r="P3" s="118"/>
      <c r="Q3" s="58"/>
      <c r="R3" s="118"/>
      <c r="S3" s="118"/>
    </row>
    <row r="4" ht="18.75" customHeight="1" spans="1:19">
      <c r="A4" s="162" t="str">
        <f>"单位名称："&amp;"昆明市东川区社会建设综合服务中心"</f>
        <v>单位名称：昆明市东川区社会建设综合服务中心</v>
      </c>
      <c r="B4" s="136"/>
      <c r="C4" s="136"/>
      <c r="D4" s="61"/>
      <c r="E4" s="61"/>
      <c r="F4" s="61"/>
      <c r="G4" s="61"/>
      <c r="H4" s="61"/>
      <c r="I4" s="61"/>
      <c r="J4" s="61"/>
      <c r="K4" s="61"/>
      <c r="L4" s="61"/>
      <c r="R4" s="62"/>
      <c r="S4" s="169" t="s">
        <v>1</v>
      </c>
    </row>
    <row r="5" ht="15.75" customHeight="1" spans="1:19">
      <c r="A5" s="64" t="s">
        <v>172</v>
      </c>
      <c r="B5" s="137" t="s">
        <v>173</v>
      </c>
      <c r="C5" s="137" t="s">
        <v>274</v>
      </c>
      <c r="D5" s="138" t="s">
        <v>275</v>
      </c>
      <c r="E5" s="138" t="s">
        <v>276</v>
      </c>
      <c r="F5" s="138" t="s">
        <v>277</v>
      </c>
      <c r="G5" s="138" t="s">
        <v>278</v>
      </c>
      <c r="H5" s="138" t="s">
        <v>279</v>
      </c>
      <c r="I5" s="151" t="s">
        <v>180</v>
      </c>
      <c r="J5" s="151"/>
      <c r="K5" s="151"/>
      <c r="L5" s="151"/>
      <c r="M5" s="152"/>
      <c r="N5" s="151"/>
      <c r="O5" s="151"/>
      <c r="P5" s="159"/>
      <c r="Q5" s="151"/>
      <c r="R5" s="152"/>
      <c r="S5" s="132"/>
    </row>
    <row r="6" ht="17.25" customHeight="1" spans="1:19">
      <c r="A6" s="69"/>
      <c r="B6" s="139"/>
      <c r="C6" s="139"/>
      <c r="D6" s="140"/>
      <c r="E6" s="140"/>
      <c r="F6" s="140"/>
      <c r="G6" s="140"/>
      <c r="H6" s="140"/>
      <c r="I6" s="140" t="s">
        <v>55</v>
      </c>
      <c r="J6" s="140" t="s">
        <v>58</v>
      </c>
      <c r="K6" s="140" t="s">
        <v>280</v>
      </c>
      <c r="L6" s="140" t="s">
        <v>281</v>
      </c>
      <c r="M6" s="153" t="s">
        <v>282</v>
      </c>
      <c r="N6" s="154" t="s">
        <v>283</v>
      </c>
      <c r="O6" s="154"/>
      <c r="P6" s="160"/>
      <c r="Q6" s="154"/>
      <c r="R6" s="161"/>
      <c r="S6" s="141"/>
    </row>
    <row r="7" ht="54" customHeight="1" spans="1:19">
      <c r="A7" s="72"/>
      <c r="B7" s="141"/>
      <c r="C7" s="141"/>
      <c r="D7" s="142"/>
      <c r="E7" s="142"/>
      <c r="F7" s="142"/>
      <c r="G7" s="142"/>
      <c r="H7" s="142"/>
      <c r="I7" s="142"/>
      <c r="J7" s="142" t="s">
        <v>57</v>
      </c>
      <c r="K7" s="142"/>
      <c r="L7" s="142"/>
      <c r="M7" s="155"/>
      <c r="N7" s="142" t="s">
        <v>57</v>
      </c>
      <c r="O7" s="142" t="s">
        <v>64</v>
      </c>
      <c r="P7" s="141" t="s">
        <v>65</v>
      </c>
      <c r="Q7" s="142" t="s">
        <v>66</v>
      </c>
      <c r="R7" s="155" t="s">
        <v>67</v>
      </c>
      <c r="S7" s="141" t="s">
        <v>68</v>
      </c>
    </row>
    <row r="8" ht="18" customHeight="1" spans="1:19">
      <c r="A8" s="163">
        <v>1</v>
      </c>
      <c r="B8" s="163" t="s">
        <v>83</v>
      </c>
      <c r="C8" s="164">
        <v>3</v>
      </c>
      <c r="D8" s="164">
        <v>4</v>
      </c>
      <c r="E8" s="163">
        <v>5</v>
      </c>
      <c r="F8" s="163">
        <v>6</v>
      </c>
      <c r="G8" s="163">
        <v>7</v>
      </c>
      <c r="H8" s="163">
        <v>8</v>
      </c>
      <c r="I8" s="163">
        <v>9</v>
      </c>
      <c r="J8" s="163">
        <v>10</v>
      </c>
      <c r="K8" s="163">
        <v>11</v>
      </c>
      <c r="L8" s="163">
        <v>12</v>
      </c>
      <c r="M8" s="163">
        <v>13</v>
      </c>
      <c r="N8" s="163">
        <v>14</v>
      </c>
      <c r="O8" s="163">
        <v>15</v>
      </c>
      <c r="P8" s="163">
        <v>16</v>
      </c>
      <c r="Q8" s="163">
        <v>17</v>
      </c>
      <c r="R8" s="163">
        <v>18</v>
      </c>
      <c r="S8" s="163">
        <v>19</v>
      </c>
    </row>
    <row r="9" ht="21" customHeight="1" spans="1:19">
      <c r="A9" s="143"/>
      <c r="B9" s="144"/>
      <c r="C9" s="144"/>
      <c r="D9" s="145"/>
      <c r="E9" s="145"/>
      <c r="F9" s="145"/>
      <c r="G9" s="165"/>
      <c r="H9" s="131"/>
      <c r="I9" s="131"/>
      <c r="J9" s="131"/>
      <c r="K9" s="131"/>
      <c r="L9" s="131"/>
      <c r="M9" s="131"/>
      <c r="N9" s="131"/>
      <c r="O9" s="131"/>
      <c r="P9" s="131"/>
      <c r="Q9" s="131"/>
      <c r="R9" s="131"/>
      <c r="S9" s="131"/>
    </row>
    <row r="10" ht="21" customHeight="1" spans="1:19">
      <c r="A10" s="146" t="s">
        <v>163</v>
      </c>
      <c r="B10" s="147"/>
      <c r="C10" s="147"/>
      <c r="D10" s="148"/>
      <c r="E10" s="148"/>
      <c r="F10" s="148"/>
      <c r="G10" s="166"/>
      <c r="H10" s="131"/>
      <c r="I10" s="131"/>
      <c r="J10" s="131"/>
      <c r="K10" s="131"/>
      <c r="L10" s="131"/>
      <c r="M10" s="131"/>
      <c r="N10" s="131"/>
      <c r="O10" s="131"/>
      <c r="P10" s="131"/>
      <c r="Q10" s="131"/>
      <c r="R10" s="131"/>
      <c r="S10" s="131"/>
    </row>
    <row r="11" ht="21" customHeight="1" spans="1:19">
      <c r="A11" s="162" t="s">
        <v>284</v>
      </c>
      <c r="B11" s="59"/>
      <c r="C11" s="59"/>
      <c r="D11" s="162"/>
      <c r="E11" s="162"/>
      <c r="F11" s="162"/>
      <c r="G11" s="167"/>
      <c r="H11" s="168"/>
      <c r="I11" s="168"/>
      <c r="J11" s="168"/>
      <c r="K11" s="168"/>
      <c r="L11" s="168"/>
      <c r="M11" s="168"/>
      <c r="N11" s="168"/>
      <c r="O11" s="168"/>
      <c r="P11" s="168"/>
      <c r="Q11" s="168"/>
      <c r="R11" s="168"/>
      <c r="S11" s="168"/>
    </row>
    <row r="12" ht="22" customHeight="1" spans="1:1">
      <c r="A12" t="s">
        <v>285</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customHeight="1" spans="1:20">
      <c r="A1" s="55"/>
      <c r="B1" s="55"/>
      <c r="C1" s="55"/>
      <c r="D1" s="55"/>
      <c r="E1" s="55"/>
      <c r="F1" s="55"/>
      <c r="G1" s="55"/>
      <c r="H1" s="55"/>
      <c r="I1" s="55"/>
      <c r="J1" s="55"/>
      <c r="K1" s="55"/>
      <c r="L1" s="55"/>
      <c r="M1" s="55"/>
      <c r="N1" s="55"/>
      <c r="O1" s="55"/>
      <c r="P1" s="55"/>
      <c r="Q1" s="55"/>
      <c r="R1" s="55"/>
      <c r="S1" s="55"/>
      <c r="T1" s="55"/>
    </row>
    <row r="2" ht="16.5" customHeight="1" spans="1:20">
      <c r="A2" s="128"/>
      <c r="B2" s="134"/>
      <c r="C2" s="134"/>
      <c r="D2" s="134"/>
      <c r="E2" s="134"/>
      <c r="F2" s="134"/>
      <c r="G2" s="134"/>
      <c r="H2" s="128"/>
      <c r="I2" s="128"/>
      <c r="J2" s="128"/>
      <c r="K2" s="128"/>
      <c r="L2" s="128"/>
      <c r="M2" s="128"/>
      <c r="N2" s="149"/>
      <c r="O2" s="128"/>
      <c r="P2" s="128"/>
      <c r="Q2" s="134"/>
      <c r="R2" s="128"/>
      <c r="S2" s="157"/>
      <c r="T2" s="157" t="s">
        <v>286</v>
      </c>
    </row>
    <row r="3" ht="41.25" customHeight="1" spans="1:20">
      <c r="A3" s="124" t="str">
        <f>"2025"&amp;"年部门政府购买服务预算表"</f>
        <v>2025年部门政府购买服务预算表</v>
      </c>
      <c r="B3" s="118"/>
      <c r="C3" s="118"/>
      <c r="D3" s="118"/>
      <c r="E3" s="118"/>
      <c r="F3" s="118"/>
      <c r="G3" s="118"/>
      <c r="H3" s="135"/>
      <c r="I3" s="135"/>
      <c r="J3" s="135"/>
      <c r="K3" s="135"/>
      <c r="L3" s="135"/>
      <c r="M3" s="135"/>
      <c r="N3" s="150"/>
      <c r="O3" s="135"/>
      <c r="P3" s="135"/>
      <c r="Q3" s="118"/>
      <c r="R3" s="135"/>
      <c r="S3" s="150"/>
      <c r="T3" s="118"/>
    </row>
    <row r="4" ht="22.5" customHeight="1" spans="1:20">
      <c r="A4" s="125" t="str">
        <f>"单位名称："&amp;"昆明市东川区社会建设综合服务中心"</f>
        <v>单位名称：昆明市东川区社会建设综合服务中心</v>
      </c>
      <c r="B4" s="136"/>
      <c r="C4" s="136"/>
      <c r="D4" s="136"/>
      <c r="E4" s="136"/>
      <c r="F4" s="136"/>
      <c r="G4" s="136"/>
      <c r="H4" s="126"/>
      <c r="I4" s="126"/>
      <c r="J4" s="126"/>
      <c r="K4" s="126"/>
      <c r="L4" s="126"/>
      <c r="M4" s="126"/>
      <c r="N4" s="149"/>
      <c r="O4" s="128"/>
      <c r="P4" s="128"/>
      <c r="Q4" s="134"/>
      <c r="R4" s="128"/>
      <c r="S4" s="158"/>
      <c r="T4" s="157" t="s">
        <v>1</v>
      </c>
    </row>
    <row r="5" ht="24" customHeight="1" spans="1:20">
      <c r="A5" s="64" t="s">
        <v>172</v>
      </c>
      <c r="B5" s="137" t="s">
        <v>173</v>
      </c>
      <c r="C5" s="137" t="s">
        <v>274</v>
      </c>
      <c r="D5" s="137" t="s">
        <v>287</v>
      </c>
      <c r="E5" s="137" t="s">
        <v>288</v>
      </c>
      <c r="F5" s="137" t="s">
        <v>289</v>
      </c>
      <c r="G5" s="137" t="s">
        <v>290</v>
      </c>
      <c r="H5" s="138" t="s">
        <v>291</v>
      </c>
      <c r="I5" s="138" t="s">
        <v>292</v>
      </c>
      <c r="J5" s="151" t="s">
        <v>180</v>
      </c>
      <c r="K5" s="151"/>
      <c r="L5" s="151"/>
      <c r="M5" s="151"/>
      <c r="N5" s="152"/>
      <c r="O5" s="151"/>
      <c r="P5" s="151"/>
      <c r="Q5" s="159"/>
      <c r="R5" s="151"/>
      <c r="S5" s="152"/>
      <c r="T5" s="132"/>
    </row>
    <row r="6" ht="24" customHeight="1" spans="1:20">
      <c r="A6" s="69"/>
      <c r="B6" s="139"/>
      <c r="C6" s="139"/>
      <c r="D6" s="139"/>
      <c r="E6" s="139"/>
      <c r="F6" s="139"/>
      <c r="G6" s="139"/>
      <c r="H6" s="140"/>
      <c r="I6" s="140"/>
      <c r="J6" s="140" t="s">
        <v>55</v>
      </c>
      <c r="K6" s="140" t="s">
        <v>58</v>
      </c>
      <c r="L6" s="140" t="s">
        <v>280</v>
      </c>
      <c r="M6" s="140" t="s">
        <v>281</v>
      </c>
      <c r="N6" s="153" t="s">
        <v>282</v>
      </c>
      <c r="O6" s="154" t="s">
        <v>283</v>
      </c>
      <c r="P6" s="154"/>
      <c r="Q6" s="160"/>
      <c r="R6" s="154"/>
      <c r="S6" s="161"/>
      <c r="T6" s="141"/>
    </row>
    <row r="7" ht="54" customHeight="1" spans="1:20">
      <c r="A7" s="72"/>
      <c r="B7" s="141"/>
      <c r="C7" s="141"/>
      <c r="D7" s="141"/>
      <c r="E7" s="141"/>
      <c r="F7" s="141"/>
      <c r="G7" s="141"/>
      <c r="H7" s="142"/>
      <c r="I7" s="142"/>
      <c r="J7" s="142"/>
      <c r="K7" s="142" t="s">
        <v>57</v>
      </c>
      <c r="L7" s="142"/>
      <c r="M7" s="142"/>
      <c r="N7" s="155"/>
      <c r="O7" s="142" t="s">
        <v>57</v>
      </c>
      <c r="P7" s="142" t="s">
        <v>64</v>
      </c>
      <c r="Q7" s="141" t="s">
        <v>65</v>
      </c>
      <c r="R7" s="142" t="s">
        <v>66</v>
      </c>
      <c r="S7" s="155" t="s">
        <v>67</v>
      </c>
      <c r="T7" s="141" t="s">
        <v>68</v>
      </c>
    </row>
    <row r="8" ht="17.25" customHeight="1" spans="1:20">
      <c r="A8" s="73">
        <v>1</v>
      </c>
      <c r="B8" s="141">
        <v>2</v>
      </c>
      <c r="C8" s="73">
        <v>3</v>
      </c>
      <c r="D8" s="73">
        <v>4</v>
      </c>
      <c r="E8" s="141">
        <v>5</v>
      </c>
      <c r="F8" s="73">
        <v>6</v>
      </c>
      <c r="G8" s="73">
        <v>7</v>
      </c>
      <c r="H8" s="141">
        <v>8</v>
      </c>
      <c r="I8" s="73">
        <v>9</v>
      </c>
      <c r="J8" s="73">
        <v>10</v>
      </c>
      <c r="K8" s="141">
        <v>11</v>
      </c>
      <c r="L8" s="73">
        <v>12</v>
      </c>
      <c r="M8" s="73">
        <v>13</v>
      </c>
      <c r="N8" s="141">
        <v>14</v>
      </c>
      <c r="O8" s="73">
        <v>15</v>
      </c>
      <c r="P8" s="73">
        <v>16</v>
      </c>
      <c r="Q8" s="141">
        <v>17</v>
      </c>
      <c r="R8" s="73">
        <v>18</v>
      </c>
      <c r="S8" s="73">
        <v>19</v>
      </c>
      <c r="T8" s="73">
        <v>20</v>
      </c>
    </row>
    <row r="9" ht="21" customHeight="1" spans="1:20">
      <c r="A9" s="143"/>
      <c r="B9" s="144"/>
      <c r="C9" s="144"/>
      <c r="D9" s="144"/>
      <c r="E9" s="144"/>
      <c r="F9" s="144"/>
      <c r="G9" s="144"/>
      <c r="H9" s="145"/>
      <c r="I9" s="145"/>
      <c r="J9" s="131"/>
      <c r="K9" s="131"/>
      <c r="L9" s="131"/>
      <c r="M9" s="131"/>
      <c r="N9" s="131"/>
      <c r="O9" s="131"/>
      <c r="P9" s="131"/>
      <c r="Q9" s="131"/>
      <c r="R9" s="131"/>
      <c r="S9" s="131"/>
      <c r="T9" s="131"/>
    </row>
    <row r="10" ht="21" customHeight="1" spans="1:20">
      <c r="A10" s="146" t="s">
        <v>163</v>
      </c>
      <c r="B10" s="147"/>
      <c r="C10" s="147"/>
      <c r="D10" s="147"/>
      <c r="E10" s="147"/>
      <c r="F10" s="147"/>
      <c r="G10" s="147"/>
      <c r="H10" s="148"/>
      <c r="I10" s="156"/>
      <c r="J10" s="131"/>
      <c r="K10" s="131"/>
      <c r="L10" s="131"/>
      <c r="M10" s="131"/>
      <c r="N10" s="131"/>
      <c r="O10" s="131"/>
      <c r="P10" s="131"/>
      <c r="Q10" s="131"/>
      <c r="R10" s="131"/>
      <c r="S10" s="131"/>
      <c r="T10" s="131"/>
    </row>
    <row r="11" customHeight="1" spans="1:1">
      <c r="A11" t="s">
        <v>293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
    </sheetView>
  </sheetViews>
  <sheetFormatPr defaultColWidth="9.13888888888889" defaultRowHeight="14.25" customHeight="1"/>
  <cols>
    <col min="1" max="1" width="37.712962962963" customWidth="1"/>
    <col min="2" max="13" width="20" customWidth="1"/>
  </cols>
  <sheetData>
    <row r="1" customHeight="1" spans="1:13">
      <c r="A1" s="55"/>
      <c r="B1" s="55"/>
      <c r="C1" s="55"/>
      <c r="D1" s="55"/>
      <c r="E1" s="55"/>
      <c r="F1" s="55"/>
      <c r="G1" s="55"/>
      <c r="H1" s="55"/>
      <c r="I1" s="55"/>
      <c r="J1" s="55"/>
      <c r="K1" s="55"/>
      <c r="L1" s="55"/>
      <c r="M1" s="55"/>
    </row>
    <row r="2" ht="17.25" customHeight="1" spans="4:13">
      <c r="D2" s="123"/>
      <c r="M2" s="57" t="s">
        <v>294</v>
      </c>
    </row>
    <row r="3" ht="41.25" customHeight="1" spans="1:13">
      <c r="A3" s="124" t="str">
        <f>"2025"&amp;"年对下转移支付预算表"</f>
        <v>2025年对下转移支付预算表</v>
      </c>
      <c r="B3" s="58"/>
      <c r="C3" s="58"/>
      <c r="D3" s="58"/>
      <c r="E3" s="58"/>
      <c r="F3" s="58"/>
      <c r="G3" s="58"/>
      <c r="H3" s="58"/>
      <c r="I3" s="58"/>
      <c r="J3" s="58"/>
      <c r="K3" s="58"/>
      <c r="L3" s="58"/>
      <c r="M3" s="118"/>
    </row>
    <row r="4" ht="18" customHeight="1" spans="1:13">
      <c r="A4" s="125" t="str">
        <f>"单位名称："&amp;"昆明市东川区社会建设综合服务中心"</f>
        <v>单位名称：昆明市东川区社会建设综合服务中心</v>
      </c>
      <c r="B4" s="126"/>
      <c r="C4" s="126"/>
      <c r="D4" s="127"/>
      <c r="E4" s="128"/>
      <c r="F4" s="128"/>
      <c r="G4" s="128"/>
      <c r="H4" s="128"/>
      <c r="I4" s="128"/>
      <c r="M4" s="62" t="s">
        <v>1</v>
      </c>
    </row>
    <row r="5" ht="19.5" customHeight="1" spans="1:13">
      <c r="A5" s="81" t="s">
        <v>295</v>
      </c>
      <c r="B5" s="65" t="s">
        <v>180</v>
      </c>
      <c r="C5" s="66"/>
      <c r="D5" s="66"/>
      <c r="E5" s="65" t="s">
        <v>296</v>
      </c>
      <c r="F5" s="66"/>
      <c r="G5" s="66"/>
      <c r="H5" s="66"/>
      <c r="I5" s="66"/>
      <c r="J5" s="66"/>
      <c r="K5" s="66"/>
      <c r="L5" s="66"/>
      <c r="M5" s="132"/>
    </row>
    <row r="6" ht="40.5" customHeight="1" spans="1:13">
      <c r="A6" s="73"/>
      <c r="B6" s="82" t="s">
        <v>55</v>
      </c>
      <c r="C6" s="64" t="s">
        <v>58</v>
      </c>
      <c r="D6" s="129" t="s">
        <v>280</v>
      </c>
      <c r="E6" s="101"/>
      <c r="F6" s="101"/>
      <c r="G6" s="101"/>
      <c r="H6" s="101"/>
      <c r="I6" s="101"/>
      <c r="J6" s="101"/>
      <c r="K6" s="101"/>
      <c r="L6" s="101"/>
      <c r="M6" s="133"/>
    </row>
    <row r="7" ht="19.5" customHeight="1" spans="1:13">
      <c r="A7" s="74">
        <v>1</v>
      </c>
      <c r="B7" s="74">
        <v>2</v>
      </c>
      <c r="C7" s="74">
        <v>3</v>
      </c>
      <c r="D7" s="130">
        <v>4</v>
      </c>
      <c r="E7" s="89">
        <v>5</v>
      </c>
      <c r="F7" s="74">
        <v>6</v>
      </c>
      <c r="G7" s="74">
        <v>7</v>
      </c>
      <c r="H7" s="130">
        <v>8</v>
      </c>
      <c r="I7" s="74">
        <v>9</v>
      </c>
      <c r="J7" s="74">
        <v>10</v>
      </c>
      <c r="K7" s="74">
        <v>11</v>
      </c>
      <c r="L7" s="74">
        <v>13</v>
      </c>
      <c r="M7" s="89">
        <v>24</v>
      </c>
    </row>
    <row r="8" ht="19.5" customHeight="1" spans="1:13">
      <c r="A8" s="83"/>
      <c r="B8" s="131"/>
      <c r="C8" s="131"/>
      <c r="D8" s="131"/>
      <c r="E8" s="131"/>
      <c r="F8" s="131"/>
      <c r="G8" s="131"/>
      <c r="H8" s="131"/>
      <c r="I8" s="131"/>
      <c r="J8" s="131"/>
      <c r="K8" s="131"/>
      <c r="L8" s="131"/>
      <c r="M8" s="131"/>
    </row>
    <row r="9" ht="19.5" customHeight="1" spans="1:13">
      <c r="A9" s="121"/>
      <c r="B9" s="131"/>
      <c r="C9" s="131"/>
      <c r="D9" s="131"/>
      <c r="E9" s="131"/>
      <c r="F9" s="131"/>
      <c r="G9" s="131"/>
      <c r="H9" s="131"/>
      <c r="I9" s="131"/>
      <c r="J9" s="131"/>
      <c r="K9" s="131"/>
      <c r="L9" s="131"/>
      <c r="M9" s="131"/>
    </row>
    <row r="10" customHeight="1" spans="1:1">
      <c r="A10" t="s">
        <v>297</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55"/>
      <c r="B1" s="55"/>
      <c r="C1" s="55"/>
      <c r="D1" s="55"/>
      <c r="E1" s="55"/>
      <c r="F1" s="55"/>
      <c r="G1" s="55"/>
      <c r="H1" s="55"/>
      <c r="I1" s="55"/>
      <c r="J1" s="55"/>
    </row>
    <row r="2" ht="16.5" customHeight="1" spans="10:10">
      <c r="J2" s="57" t="s">
        <v>298</v>
      </c>
    </row>
    <row r="3" ht="41.25" customHeight="1" spans="1:10">
      <c r="A3" s="117" t="str">
        <f>"2025"&amp;"年对下转移支付绩效目标表"</f>
        <v>2025年对下转移支付绩效目标表</v>
      </c>
      <c r="B3" s="58"/>
      <c r="C3" s="58"/>
      <c r="D3" s="58"/>
      <c r="E3" s="58"/>
      <c r="F3" s="118"/>
      <c r="G3" s="58"/>
      <c r="H3" s="118"/>
      <c r="I3" s="118"/>
      <c r="J3" s="58"/>
    </row>
    <row r="4" ht="17.25" customHeight="1" spans="1:1">
      <c r="A4" s="59" t="str">
        <f>"单位名称："&amp;"昆明市东川区社会建设综合服务中心"</f>
        <v>单位名称：昆明市东川区社会建设综合服务中心</v>
      </c>
    </row>
    <row r="5" ht="44.25" customHeight="1" spans="1:10">
      <c r="A5" s="119" t="s">
        <v>295</v>
      </c>
      <c r="B5" s="119" t="s">
        <v>258</v>
      </c>
      <c r="C5" s="119" t="s">
        <v>259</v>
      </c>
      <c r="D5" s="119" t="s">
        <v>260</v>
      </c>
      <c r="E5" s="119" t="s">
        <v>261</v>
      </c>
      <c r="F5" s="120" t="s">
        <v>262</v>
      </c>
      <c r="G5" s="119" t="s">
        <v>263</v>
      </c>
      <c r="H5" s="120" t="s">
        <v>264</v>
      </c>
      <c r="I5" s="120" t="s">
        <v>265</v>
      </c>
      <c r="J5" s="119" t="s">
        <v>266</v>
      </c>
    </row>
    <row r="6" ht="14.25" customHeight="1" spans="1:10">
      <c r="A6" s="119">
        <v>1</v>
      </c>
      <c r="B6" s="119">
        <v>2</v>
      </c>
      <c r="C6" s="119">
        <v>3</v>
      </c>
      <c r="D6" s="119">
        <v>4</v>
      </c>
      <c r="E6" s="119">
        <v>5</v>
      </c>
      <c r="F6" s="120">
        <v>6</v>
      </c>
      <c r="G6" s="119">
        <v>7</v>
      </c>
      <c r="H6" s="120">
        <v>8</v>
      </c>
      <c r="I6" s="120">
        <v>9</v>
      </c>
      <c r="J6" s="119">
        <v>10</v>
      </c>
    </row>
    <row r="7" ht="42" customHeight="1" spans="1:10">
      <c r="A7" s="83"/>
      <c r="B7" s="121"/>
      <c r="C7" s="121"/>
      <c r="D7" s="121"/>
      <c r="E7" s="107"/>
      <c r="F7" s="122"/>
      <c r="G7" s="107"/>
      <c r="H7" s="122"/>
      <c r="I7" s="122"/>
      <c r="J7" s="107"/>
    </row>
    <row r="8" ht="42" customHeight="1" spans="1:10">
      <c r="A8" s="83"/>
      <c r="B8" s="75"/>
      <c r="C8" s="75"/>
      <c r="D8" s="75"/>
      <c r="E8" s="83"/>
      <c r="F8" s="75"/>
      <c r="G8" s="83"/>
      <c r="H8" s="75"/>
      <c r="I8" s="75"/>
      <c r="J8" s="83"/>
    </row>
    <row r="9" customHeight="1" spans="1:1">
      <c r="A9" t="s">
        <v>299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55"/>
      <c r="B1" s="55"/>
      <c r="C1" s="55"/>
      <c r="D1" s="55"/>
      <c r="E1" s="55"/>
      <c r="F1" s="55"/>
      <c r="G1" s="55"/>
      <c r="H1" s="55"/>
      <c r="I1" s="55"/>
    </row>
    <row r="2" customHeight="1" spans="1:9">
      <c r="A2" s="91" t="s">
        <v>300</v>
      </c>
      <c r="B2" s="92"/>
      <c r="C2" s="92"/>
      <c r="D2" s="93"/>
      <c r="E2" s="93"/>
      <c r="F2" s="93"/>
      <c r="G2" s="92"/>
      <c r="H2" s="92"/>
      <c r="I2" s="93"/>
    </row>
    <row r="3" ht="41.25" customHeight="1" spans="1:9">
      <c r="A3" s="94" t="str">
        <f>"2025"&amp;"年新增资产配置预算表"</f>
        <v>2025年新增资产配置预算表</v>
      </c>
      <c r="B3" s="95"/>
      <c r="C3" s="95"/>
      <c r="D3" s="96"/>
      <c r="E3" s="96"/>
      <c r="F3" s="96"/>
      <c r="G3" s="95"/>
      <c r="H3" s="95"/>
      <c r="I3" s="96"/>
    </row>
    <row r="4" customHeight="1" spans="1:9">
      <c r="A4" s="97" t="str">
        <f>"单位名称："&amp;"昆明市东川区社会建设综合服务中心"</f>
        <v>单位名称：昆明市东川区社会建设综合服务中心</v>
      </c>
      <c r="B4" s="98"/>
      <c r="C4" s="98"/>
      <c r="D4" s="99"/>
      <c r="F4" s="96"/>
      <c r="G4" s="95"/>
      <c r="H4" s="95"/>
      <c r="I4" s="116" t="s">
        <v>1</v>
      </c>
    </row>
    <row r="5" ht="28.5" customHeight="1" spans="1:9">
      <c r="A5" s="100" t="s">
        <v>172</v>
      </c>
      <c r="B5" s="101" t="s">
        <v>173</v>
      </c>
      <c r="C5" s="102" t="s">
        <v>301</v>
      </c>
      <c r="D5" s="100" t="s">
        <v>302</v>
      </c>
      <c r="E5" s="100" t="s">
        <v>303</v>
      </c>
      <c r="F5" s="100" t="s">
        <v>304</v>
      </c>
      <c r="G5" s="101" t="s">
        <v>305</v>
      </c>
      <c r="H5" s="89"/>
      <c r="I5" s="100"/>
    </row>
    <row r="6" ht="21" customHeight="1" spans="1:9">
      <c r="A6" s="102"/>
      <c r="B6" s="103"/>
      <c r="C6" s="103"/>
      <c r="D6" s="104"/>
      <c r="E6" s="103"/>
      <c r="F6" s="103"/>
      <c r="G6" s="101" t="s">
        <v>278</v>
      </c>
      <c r="H6" s="101" t="s">
        <v>306</v>
      </c>
      <c r="I6" s="101" t="s">
        <v>307</v>
      </c>
    </row>
    <row r="7" ht="17.25" customHeight="1" spans="1:9">
      <c r="A7" s="105" t="s">
        <v>82</v>
      </c>
      <c r="B7" s="106" t="s">
        <v>83</v>
      </c>
      <c r="C7" s="105" t="s">
        <v>84</v>
      </c>
      <c r="D7" s="107" t="s">
        <v>85</v>
      </c>
      <c r="E7" s="105" t="s">
        <v>86</v>
      </c>
      <c r="F7" s="106" t="s">
        <v>87</v>
      </c>
      <c r="G7" s="108" t="s">
        <v>88</v>
      </c>
      <c r="H7" s="107" t="s">
        <v>89</v>
      </c>
      <c r="I7" s="107">
        <v>9</v>
      </c>
    </row>
    <row r="8" ht="19.5" customHeight="1" spans="1:9">
      <c r="A8" s="109"/>
      <c r="B8" s="85"/>
      <c r="C8" s="85"/>
      <c r="D8" s="83"/>
      <c r="E8" s="75"/>
      <c r="F8" s="108"/>
      <c r="G8" s="110"/>
      <c r="H8" s="111"/>
      <c r="I8" s="111"/>
    </row>
    <row r="9" ht="19.5" customHeight="1" spans="1:9">
      <c r="A9" s="112" t="s">
        <v>55</v>
      </c>
      <c r="B9" s="113"/>
      <c r="C9" s="113"/>
      <c r="D9" s="114"/>
      <c r="E9" s="115"/>
      <c r="F9" s="115"/>
      <c r="G9" s="110"/>
      <c r="H9" s="111"/>
      <c r="I9" s="111"/>
    </row>
    <row r="10" customHeight="1" spans="1:1">
      <c r="A10" t="s">
        <v>308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B12" sqref="B12"/>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55"/>
      <c r="B1" s="55"/>
      <c r="C1" s="55"/>
      <c r="D1" s="55"/>
      <c r="E1" s="55"/>
      <c r="F1" s="55"/>
      <c r="G1" s="55"/>
      <c r="H1" s="55"/>
      <c r="I1" s="55"/>
      <c r="J1" s="55"/>
      <c r="K1" s="55"/>
    </row>
    <row r="2" customHeight="1" spans="4:11">
      <c r="D2" s="56"/>
      <c r="E2" s="56"/>
      <c r="F2" s="56"/>
      <c r="G2" s="56"/>
      <c r="K2" s="57" t="s">
        <v>309</v>
      </c>
    </row>
    <row r="3" ht="41.25" customHeight="1" spans="1:11">
      <c r="A3" s="58" t="str">
        <f>"2025"&amp;"年上级补助项目支出预算表"</f>
        <v>2025年上级补助项目支出预算表</v>
      </c>
      <c r="B3" s="58"/>
      <c r="C3" s="58"/>
      <c r="D3" s="58"/>
      <c r="E3" s="58"/>
      <c r="F3" s="58"/>
      <c r="G3" s="58"/>
      <c r="H3" s="58"/>
      <c r="I3" s="58"/>
      <c r="J3" s="58"/>
      <c r="K3" s="58"/>
    </row>
    <row r="4" ht="13.5" customHeight="1" spans="1:11">
      <c r="A4" s="59" t="str">
        <f>"单位名称："&amp;"昆明市东川区社会建设综合服务中心"</f>
        <v>单位名称：昆明市东川区社会建设综合服务中心</v>
      </c>
      <c r="B4" s="60"/>
      <c r="C4" s="60"/>
      <c r="D4" s="60"/>
      <c r="E4" s="60"/>
      <c r="F4" s="60"/>
      <c r="G4" s="60"/>
      <c r="H4" s="61"/>
      <c r="I4" s="61"/>
      <c r="J4" s="61"/>
      <c r="K4" s="62" t="s">
        <v>1</v>
      </c>
    </row>
    <row r="5" ht="21.75" customHeight="1" spans="1:11">
      <c r="A5" s="63" t="s">
        <v>250</v>
      </c>
      <c r="B5" s="63" t="s">
        <v>175</v>
      </c>
      <c r="C5" s="63" t="s">
        <v>251</v>
      </c>
      <c r="D5" s="64" t="s">
        <v>176</v>
      </c>
      <c r="E5" s="64" t="s">
        <v>177</v>
      </c>
      <c r="F5" s="64" t="s">
        <v>252</v>
      </c>
      <c r="G5" s="64" t="s">
        <v>253</v>
      </c>
      <c r="H5" s="81" t="s">
        <v>55</v>
      </c>
      <c r="I5" s="65" t="s">
        <v>310</v>
      </c>
      <c r="J5" s="66"/>
      <c r="K5" s="67"/>
    </row>
    <row r="6" ht="21.75" customHeight="1" spans="1:11">
      <c r="A6" s="68"/>
      <c r="B6" s="68"/>
      <c r="C6" s="68"/>
      <c r="D6" s="69"/>
      <c r="E6" s="69"/>
      <c r="F6" s="69"/>
      <c r="G6" s="69"/>
      <c r="H6" s="82"/>
      <c r="I6" s="64" t="s">
        <v>58</v>
      </c>
      <c r="J6" s="64" t="s">
        <v>59</v>
      </c>
      <c r="K6" s="64" t="s">
        <v>60</v>
      </c>
    </row>
    <row r="7" ht="40.5" customHeight="1" spans="1:11">
      <c r="A7" s="71"/>
      <c r="B7" s="71"/>
      <c r="C7" s="71"/>
      <c r="D7" s="72"/>
      <c r="E7" s="72"/>
      <c r="F7" s="72"/>
      <c r="G7" s="72"/>
      <c r="H7" s="73"/>
      <c r="I7" s="72" t="s">
        <v>57</v>
      </c>
      <c r="J7" s="72"/>
      <c r="K7" s="72"/>
    </row>
    <row r="8" ht="15" customHeight="1" spans="1:11">
      <c r="A8" s="74">
        <v>1</v>
      </c>
      <c r="B8" s="74">
        <v>2</v>
      </c>
      <c r="C8" s="74">
        <v>3</v>
      </c>
      <c r="D8" s="74">
        <v>4</v>
      </c>
      <c r="E8" s="74">
        <v>5</v>
      </c>
      <c r="F8" s="74">
        <v>6</v>
      </c>
      <c r="G8" s="74">
        <v>7</v>
      </c>
      <c r="H8" s="74">
        <v>8</v>
      </c>
      <c r="I8" s="74">
        <v>9</v>
      </c>
      <c r="J8" s="89">
        <v>10</v>
      </c>
      <c r="K8" s="89">
        <v>11</v>
      </c>
    </row>
    <row r="9" ht="18.75" customHeight="1" spans="1:11">
      <c r="A9" s="83"/>
      <c r="B9" s="75"/>
      <c r="C9" s="83"/>
      <c r="D9" s="83"/>
      <c r="E9" s="83"/>
      <c r="F9" s="83"/>
      <c r="G9" s="83"/>
      <c r="H9" s="84"/>
      <c r="I9" s="90"/>
      <c r="J9" s="90"/>
      <c r="K9" s="84"/>
    </row>
    <row r="10" ht="18.75" customHeight="1" spans="1:11">
      <c r="A10" s="85"/>
      <c r="B10" s="75"/>
      <c r="C10" s="75"/>
      <c r="D10" s="75"/>
      <c r="E10" s="75"/>
      <c r="F10" s="75"/>
      <c r="G10" s="75"/>
      <c r="H10" s="77"/>
      <c r="I10" s="77"/>
      <c r="J10" s="77"/>
      <c r="K10" s="84"/>
    </row>
    <row r="11" ht="18.75" customHeight="1" spans="1:11">
      <c r="A11" s="86" t="s">
        <v>163</v>
      </c>
      <c r="B11" s="87"/>
      <c r="C11" s="87"/>
      <c r="D11" s="87"/>
      <c r="E11" s="87"/>
      <c r="F11" s="87"/>
      <c r="G11" s="88"/>
      <c r="H11" s="77"/>
      <c r="I11" s="77"/>
      <c r="J11" s="77"/>
      <c r="K11" s="84"/>
    </row>
    <row r="12" customHeight="1" spans="2:2">
      <c r="B12" t="s">
        <v>311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A12" sqref="A12"/>
    </sheetView>
  </sheetViews>
  <sheetFormatPr defaultColWidth="9.13888888888889" defaultRowHeight="14.25" customHeight="1" outlineLevelCol="6"/>
  <cols>
    <col min="1" max="1" width="35.2777777777778" customWidth="1"/>
    <col min="2" max="4" width="28" customWidth="1"/>
    <col min="5" max="7" width="23.8518518518519" customWidth="1"/>
  </cols>
  <sheetData>
    <row r="1" customHeight="1" spans="1:7">
      <c r="A1" s="55"/>
      <c r="B1" s="55"/>
      <c r="C1" s="55"/>
      <c r="D1" s="55"/>
      <c r="E1" s="55"/>
      <c r="F1" s="55"/>
      <c r="G1" s="55"/>
    </row>
    <row r="2" ht="13.5" customHeight="1" spans="4:7">
      <c r="D2" s="56"/>
      <c r="G2" s="57" t="s">
        <v>312</v>
      </c>
    </row>
    <row r="3" ht="41.25" customHeight="1" spans="1:7">
      <c r="A3" s="58" t="str">
        <f>"2025"&amp;"年部门项目中期规划预算表"</f>
        <v>2025年部门项目中期规划预算表</v>
      </c>
      <c r="B3" s="58"/>
      <c r="C3" s="58"/>
      <c r="D3" s="58"/>
      <c r="E3" s="58"/>
      <c r="F3" s="58"/>
      <c r="G3" s="58"/>
    </row>
    <row r="4" ht="13.5" customHeight="1" spans="1:7">
      <c r="A4" s="59" t="str">
        <f>"单位名称："&amp;"昆明市东川区社会建设综合服务中心"</f>
        <v>单位名称：昆明市东川区社会建设综合服务中心</v>
      </c>
      <c r="B4" s="60"/>
      <c r="C4" s="60"/>
      <c r="D4" s="60"/>
      <c r="E4" s="61"/>
      <c r="F4" s="61"/>
      <c r="G4" s="62" t="s">
        <v>1</v>
      </c>
    </row>
    <row r="5" ht="21.75" customHeight="1" spans="1:7">
      <c r="A5" s="63" t="s">
        <v>251</v>
      </c>
      <c r="B5" s="63" t="s">
        <v>250</v>
      </c>
      <c r="C5" s="63" t="s">
        <v>175</v>
      </c>
      <c r="D5" s="64" t="s">
        <v>313</v>
      </c>
      <c r="E5" s="65" t="s">
        <v>58</v>
      </c>
      <c r="F5" s="66"/>
      <c r="G5" s="67"/>
    </row>
    <row r="6" ht="21.75" customHeight="1" spans="1:7">
      <c r="A6" s="68"/>
      <c r="B6" s="68"/>
      <c r="C6" s="68"/>
      <c r="D6" s="69"/>
      <c r="E6" s="70" t="str">
        <f>"2025"&amp;"年"</f>
        <v>2025年</v>
      </c>
      <c r="F6" s="64" t="str">
        <f>("2025"+1)&amp;"年"</f>
        <v>2026年</v>
      </c>
      <c r="G6" s="64" t="str">
        <f>("2025"+2)&amp;"年"</f>
        <v>2027年</v>
      </c>
    </row>
    <row r="7" ht="40.5" customHeight="1" spans="1:7">
      <c r="A7" s="71"/>
      <c r="B7" s="71"/>
      <c r="C7" s="71"/>
      <c r="D7" s="72"/>
      <c r="E7" s="73"/>
      <c r="F7" s="72" t="s">
        <v>57</v>
      </c>
      <c r="G7" s="72"/>
    </row>
    <row r="8" ht="15" customHeight="1" spans="1:7">
      <c r="A8" s="74">
        <v>1</v>
      </c>
      <c r="B8" s="74">
        <v>2</v>
      </c>
      <c r="C8" s="74">
        <v>3</v>
      </c>
      <c r="D8" s="74">
        <v>4</v>
      </c>
      <c r="E8" s="74">
        <v>5</v>
      </c>
      <c r="F8" s="74">
        <v>6</v>
      </c>
      <c r="G8" s="74">
        <v>7</v>
      </c>
    </row>
    <row r="9" ht="17.25" customHeight="1" spans="1:7">
      <c r="A9" s="75"/>
      <c r="B9" s="76"/>
      <c r="C9" s="76"/>
      <c r="D9" s="75"/>
      <c r="E9" s="77"/>
      <c r="F9" s="77"/>
      <c r="G9" s="77"/>
    </row>
    <row r="10" ht="18.75" customHeight="1" spans="1:7">
      <c r="A10" s="75"/>
      <c r="B10" s="75"/>
      <c r="C10" s="75"/>
      <c r="D10" s="75"/>
      <c r="E10" s="77"/>
      <c r="F10" s="77"/>
      <c r="G10" s="77"/>
    </row>
    <row r="11" ht="18.75" customHeight="1" spans="1:7">
      <c r="A11" s="78" t="s">
        <v>55</v>
      </c>
      <c r="B11" s="79" t="s">
        <v>314</v>
      </c>
      <c r="C11" s="79"/>
      <c r="D11" s="80"/>
      <c r="E11" s="77"/>
      <c r="F11" s="77"/>
      <c r="G11" s="77"/>
    </row>
    <row r="12" customHeight="1" spans="1:1">
      <c r="A12" t="s">
        <v>315</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zoomScale="115" zoomScaleNormal="115" workbookViewId="0">
      <selection activeCell="J6" sqref="J6:J8"/>
    </sheetView>
  </sheetViews>
  <sheetFormatPr defaultColWidth="10.1296296296296" defaultRowHeight="14.4"/>
  <cols>
    <col min="1" max="1" width="17.287037037037" style="1" customWidth="1"/>
    <col min="2" max="2" width="29.6018518518519" style="1" customWidth="1"/>
    <col min="3" max="3" width="17.4259259259259" style="1" customWidth="1"/>
    <col min="4" max="4" width="16.4259259259259" style="1" customWidth="1"/>
    <col min="5" max="5" width="18.1296296296296" style="1" customWidth="1"/>
    <col min="6" max="6" width="10.4259259259259" style="1" customWidth="1"/>
    <col min="7" max="7" width="10.287037037037" style="1" customWidth="1"/>
    <col min="8" max="8" width="17.712962962963" style="1" customWidth="1"/>
    <col min="9" max="9" width="13.2222222222222" style="1" customWidth="1"/>
    <col min="10" max="10" width="27.4074074074074" style="1" customWidth="1"/>
    <col min="11" max="16384" width="10.1296296296296" style="1"/>
  </cols>
  <sheetData>
    <row r="1" s="1" customFormat="1" spans="10:10">
      <c r="J1" s="49" t="s">
        <v>316</v>
      </c>
    </row>
    <row r="2" s="1" customFormat="1" ht="35" customHeight="1" spans="1:10">
      <c r="A2" s="5" t="s">
        <v>317</v>
      </c>
      <c r="B2" s="5"/>
      <c r="C2" s="5"/>
      <c r="D2" s="5"/>
      <c r="E2" s="5"/>
      <c r="F2" s="5"/>
      <c r="G2" s="5"/>
      <c r="H2" s="5"/>
      <c r="I2" s="5"/>
      <c r="J2" s="5"/>
    </row>
    <row r="3" s="2" customFormat="1" ht="17.25" customHeight="1" spans="1:10">
      <c r="A3" s="6" t="s">
        <v>318</v>
      </c>
      <c r="B3" s="6"/>
      <c r="C3" s="7"/>
      <c r="D3" s="8"/>
      <c r="E3" s="8"/>
      <c r="F3" s="8"/>
      <c r="G3" s="8"/>
      <c r="H3" s="8"/>
      <c r="I3" s="8"/>
      <c r="J3" s="254" t="s">
        <v>1</v>
      </c>
    </row>
    <row r="4" s="2" customFormat="1" ht="30" customHeight="1" spans="1:10">
      <c r="A4" s="9" t="s">
        <v>319</v>
      </c>
      <c r="B4" s="10"/>
      <c r="C4" s="11"/>
      <c r="D4" s="11"/>
      <c r="E4" s="12"/>
      <c r="F4" s="13" t="s">
        <v>320</v>
      </c>
      <c r="G4" s="12"/>
      <c r="H4" s="14" t="s">
        <v>70</v>
      </c>
      <c r="I4" s="11"/>
      <c r="J4" s="12"/>
    </row>
    <row r="5" s="1" customFormat="1" ht="32.1" customHeight="1" spans="1:10">
      <c r="A5" s="15" t="s">
        <v>321</v>
      </c>
      <c r="B5" s="15"/>
      <c r="C5" s="15"/>
      <c r="D5" s="15"/>
      <c r="E5" s="15"/>
      <c r="F5" s="15"/>
      <c r="G5" s="15"/>
      <c r="H5" s="15"/>
      <c r="I5" s="15"/>
      <c r="J5" s="15" t="s">
        <v>322</v>
      </c>
    </row>
    <row r="6" s="1" customFormat="1" ht="56" customHeight="1" spans="1:10">
      <c r="A6" s="15" t="s">
        <v>323</v>
      </c>
      <c r="B6" s="16" t="s">
        <v>324</v>
      </c>
      <c r="C6" s="17" t="s">
        <v>325</v>
      </c>
      <c r="D6" s="17"/>
      <c r="E6" s="17"/>
      <c r="F6" s="17"/>
      <c r="G6" s="17"/>
      <c r="H6" s="17"/>
      <c r="I6" s="17"/>
      <c r="J6" s="51"/>
    </row>
    <row r="7" s="1" customFormat="1" ht="46" customHeight="1" spans="1:10">
      <c r="A7" s="15"/>
      <c r="B7" s="18" t="s">
        <v>326</v>
      </c>
      <c r="C7" s="17" t="s">
        <v>327</v>
      </c>
      <c r="D7" s="17"/>
      <c r="E7" s="17"/>
      <c r="F7" s="17"/>
      <c r="G7" s="17"/>
      <c r="H7" s="17"/>
      <c r="I7" s="17"/>
      <c r="J7" s="51"/>
    </row>
    <row r="8" s="1" customFormat="1" ht="76" customHeight="1" spans="1:10">
      <c r="A8" s="16" t="s">
        <v>328</v>
      </c>
      <c r="B8" s="19" t="s">
        <v>329</v>
      </c>
      <c r="C8" s="20" t="s">
        <v>330</v>
      </c>
      <c r="D8" s="20"/>
      <c r="E8" s="20"/>
      <c r="F8" s="20"/>
      <c r="G8" s="20"/>
      <c r="H8" s="20"/>
      <c r="I8" s="20"/>
      <c r="J8" s="52"/>
    </row>
    <row r="9" s="1" customFormat="1" ht="24" customHeight="1" spans="1:10">
      <c r="A9" s="21" t="s">
        <v>331</v>
      </c>
      <c r="B9" s="21"/>
      <c r="C9" s="21"/>
      <c r="D9" s="21"/>
      <c r="E9" s="21"/>
      <c r="F9" s="21"/>
      <c r="G9" s="21"/>
      <c r="H9" s="21"/>
      <c r="I9" s="21"/>
      <c r="J9" s="21"/>
    </row>
    <row r="10" s="1" customFormat="1" ht="32.1" customHeight="1" spans="1:10">
      <c r="A10" s="22" t="s">
        <v>332</v>
      </c>
      <c r="B10" s="23"/>
      <c r="C10" s="15" t="s">
        <v>333</v>
      </c>
      <c r="D10" s="15"/>
      <c r="E10" s="15"/>
      <c r="F10" s="15" t="s">
        <v>334</v>
      </c>
      <c r="G10" s="15"/>
      <c r="H10" s="15" t="s">
        <v>335</v>
      </c>
      <c r="I10" s="15"/>
      <c r="J10" s="15"/>
    </row>
    <row r="11" s="1" customFormat="1" ht="23" customHeight="1" spans="1:10">
      <c r="A11" s="24"/>
      <c r="B11" s="25"/>
      <c r="C11" s="15"/>
      <c r="D11" s="15"/>
      <c r="E11" s="15"/>
      <c r="F11" s="15"/>
      <c r="G11" s="15"/>
      <c r="H11" s="16" t="s">
        <v>336</v>
      </c>
      <c r="I11" s="16" t="s">
        <v>337</v>
      </c>
      <c r="J11" s="16" t="s">
        <v>338</v>
      </c>
    </row>
    <row r="12" s="1" customFormat="1" ht="30" customHeight="1" spans="1:10">
      <c r="A12" s="26" t="s">
        <v>339</v>
      </c>
      <c r="B12" s="27"/>
      <c r="C12" s="26" t="s">
        <v>340</v>
      </c>
      <c r="D12" s="28"/>
      <c r="E12" s="27"/>
      <c r="F12" s="29" t="s">
        <v>217</v>
      </c>
      <c r="G12" s="30"/>
      <c r="H12" s="31">
        <v>3600</v>
      </c>
      <c r="I12" s="31">
        <v>3600</v>
      </c>
      <c r="J12" s="16"/>
    </row>
    <row r="13" s="1" customFormat="1" ht="30" customHeight="1" spans="1:10">
      <c r="A13" s="26" t="s">
        <v>339</v>
      </c>
      <c r="B13" s="27"/>
      <c r="C13" s="26" t="s">
        <v>340</v>
      </c>
      <c r="D13" s="28"/>
      <c r="E13" s="27"/>
      <c r="F13" s="29" t="s">
        <v>244</v>
      </c>
      <c r="G13" s="30"/>
      <c r="H13" s="31">
        <v>28800</v>
      </c>
      <c r="I13" s="31">
        <v>28800</v>
      </c>
      <c r="J13" s="16"/>
    </row>
    <row r="14" s="1" customFormat="1" ht="30" customHeight="1" spans="1:10">
      <c r="A14" s="26" t="s">
        <v>339</v>
      </c>
      <c r="B14" s="27"/>
      <c r="C14" s="26" t="s">
        <v>340</v>
      </c>
      <c r="D14" s="28"/>
      <c r="E14" s="27"/>
      <c r="F14" s="29" t="s">
        <v>224</v>
      </c>
      <c r="G14" s="30"/>
      <c r="H14" s="31">
        <v>71160</v>
      </c>
      <c r="I14" s="31">
        <v>71160</v>
      </c>
      <c r="J14" s="16"/>
    </row>
    <row r="15" s="1" customFormat="1" ht="30" customHeight="1" spans="1:10">
      <c r="A15" s="26" t="s">
        <v>339</v>
      </c>
      <c r="B15" s="27"/>
      <c r="C15" s="26" t="s">
        <v>340</v>
      </c>
      <c r="D15" s="28"/>
      <c r="E15" s="27"/>
      <c r="F15" s="29" t="s">
        <v>220</v>
      </c>
      <c r="G15" s="30"/>
      <c r="H15" s="31">
        <v>1200</v>
      </c>
      <c r="I15" s="31">
        <v>1200</v>
      </c>
      <c r="J15" s="16"/>
    </row>
    <row r="16" s="1" customFormat="1" ht="30" customHeight="1" spans="1:10">
      <c r="A16" s="26" t="s">
        <v>339</v>
      </c>
      <c r="B16" s="27"/>
      <c r="C16" s="26" t="s">
        <v>340</v>
      </c>
      <c r="D16" s="28"/>
      <c r="E16" s="27"/>
      <c r="F16" s="29" t="s">
        <v>168</v>
      </c>
      <c r="G16" s="30"/>
      <c r="H16" s="31">
        <v>2400</v>
      </c>
      <c r="I16" s="31">
        <v>2400</v>
      </c>
      <c r="J16" s="16"/>
    </row>
    <row r="17" s="1" customFormat="1" ht="30" customHeight="1" spans="1:10">
      <c r="A17" s="26" t="s">
        <v>339</v>
      </c>
      <c r="B17" s="27"/>
      <c r="C17" s="26" t="s">
        <v>340</v>
      </c>
      <c r="D17" s="28"/>
      <c r="E17" s="27"/>
      <c r="F17" s="29" t="s">
        <v>203</v>
      </c>
      <c r="G17" s="30"/>
      <c r="H17" s="31">
        <v>390108</v>
      </c>
      <c r="I17" s="31">
        <v>390108</v>
      </c>
      <c r="J17" s="16"/>
    </row>
    <row r="18" s="1" customFormat="1" ht="30" customHeight="1" spans="1:10">
      <c r="A18" s="26" t="s">
        <v>339</v>
      </c>
      <c r="B18" s="27"/>
      <c r="C18" s="26" t="s">
        <v>340</v>
      </c>
      <c r="D18" s="28"/>
      <c r="E18" s="27"/>
      <c r="F18" s="29" t="s">
        <v>124</v>
      </c>
      <c r="G18" s="30"/>
      <c r="H18" s="31">
        <v>158412</v>
      </c>
      <c r="I18" s="31">
        <v>158412</v>
      </c>
      <c r="J18" s="16"/>
    </row>
    <row r="19" s="1" customFormat="1" ht="30" customHeight="1" spans="1:10">
      <c r="A19" s="26" t="s">
        <v>339</v>
      </c>
      <c r="B19" s="27"/>
      <c r="C19" s="26" t="s">
        <v>340</v>
      </c>
      <c r="D19" s="28"/>
      <c r="E19" s="27"/>
      <c r="F19" s="29" t="s">
        <v>193</v>
      </c>
      <c r="G19" s="30"/>
      <c r="H19" s="31">
        <v>1206182</v>
      </c>
      <c r="I19" s="31">
        <v>1206182</v>
      </c>
      <c r="J19" s="16"/>
    </row>
    <row r="20" s="1" customFormat="1" ht="30" customHeight="1" spans="1:10">
      <c r="A20" s="26" t="s">
        <v>339</v>
      </c>
      <c r="B20" s="27"/>
      <c r="C20" s="26" t="s">
        <v>340</v>
      </c>
      <c r="D20" s="28"/>
      <c r="E20" s="27"/>
      <c r="F20" s="17" t="s">
        <v>248</v>
      </c>
      <c r="G20" s="17"/>
      <c r="H20" s="31">
        <v>100800</v>
      </c>
      <c r="I20" s="31">
        <v>100800</v>
      </c>
      <c r="J20" s="16"/>
    </row>
    <row r="21" s="1" customFormat="1" ht="27" customHeight="1" spans="1:10">
      <c r="A21" s="32" t="s">
        <v>341</v>
      </c>
      <c r="B21" s="32"/>
      <c r="C21" s="32"/>
      <c r="D21" s="32"/>
      <c r="E21" s="32"/>
      <c r="F21" s="32"/>
      <c r="G21" s="32"/>
      <c r="H21" s="32"/>
      <c r="I21" s="32"/>
      <c r="J21" s="32"/>
    </row>
    <row r="22" s="1" customFormat="1" ht="32.1" customHeight="1" spans="1:10">
      <c r="A22" s="33" t="s">
        <v>342</v>
      </c>
      <c r="B22" s="33"/>
      <c r="C22" s="33"/>
      <c r="D22" s="33"/>
      <c r="E22" s="33"/>
      <c r="F22" s="33"/>
      <c r="G22" s="33"/>
      <c r="H22" s="34" t="s">
        <v>343</v>
      </c>
      <c r="I22" s="35" t="s">
        <v>266</v>
      </c>
      <c r="J22" s="34" t="s">
        <v>344</v>
      </c>
    </row>
    <row r="23" s="3" customFormat="1" ht="32.1" customHeight="1" spans="1:10">
      <c r="A23" s="35" t="s">
        <v>259</v>
      </c>
      <c r="B23" s="35" t="s">
        <v>345</v>
      </c>
      <c r="C23" s="34" t="s">
        <v>261</v>
      </c>
      <c r="D23" s="34" t="s">
        <v>262</v>
      </c>
      <c r="E23" s="34" t="s">
        <v>263</v>
      </c>
      <c r="F23" s="36" t="s">
        <v>264</v>
      </c>
      <c r="G23" s="36" t="s">
        <v>265</v>
      </c>
      <c r="H23" s="34"/>
      <c r="I23" s="35"/>
      <c r="J23" s="34"/>
    </row>
    <row r="24" s="4" customFormat="1" spans="1:10">
      <c r="A24" s="37" t="s">
        <v>346</v>
      </c>
      <c r="B24" s="37"/>
      <c r="C24" s="38"/>
      <c r="D24" s="38"/>
      <c r="E24" s="38"/>
      <c r="F24" s="39"/>
      <c r="G24" s="39"/>
      <c r="H24" s="40"/>
      <c r="I24" s="53"/>
      <c r="J24" s="40"/>
    </row>
    <row r="25" spans="1:10">
      <c r="A25" s="37"/>
      <c r="B25" s="41" t="s">
        <v>347</v>
      </c>
      <c r="C25" s="38"/>
      <c r="D25" s="38"/>
      <c r="E25" s="38"/>
      <c r="F25" s="39"/>
      <c r="G25" s="39"/>
      <c r="H25" s="40"/>
      <c r="I25" s="53"/>
      <c r="J25" s="40"/>
    </row>
    <row r="26" ht="55" customHeight="1" spans="1:10">
      <c r="A26" s="42"/>
      <c r="B26" s="43"/>
      <c r="C26" s="43" t="s">
        <v>348</v>
      </c>
      <c r="D26" s="42" t="s">
        <v>349</v>
      </c>
      <c r="E26" s="42">
        <v>12</v>
      </c>
      <c r="F26" s="42" t="s">
        <v>350</v>
      </c>
      <c r="G26" s="42" t="s">
        <v>351</v>
      </c>
      <c r="H26" s="44" t="s">
        <v>352</v>
      </c>
      <c r="I26" s="54" t="s">
        <v>348</v>
      </c>
      <c r="J26" s="44" t="s">
        <v>353</v>
      </c>
    </row>
    <row r="27" ht="55" customHeight="1" spans="1:10">
      <c r="A27" s="42"/>
      <c r="B27" s="43"/>
      <c r="C27" s="43" t="s">
        <v>354</v>
      </c>
      <c r="D27" s="42" t="s">
        <v>349</v>
      </c>
      <c r="E27" s="42">
        <v>2</v>
      </c>
      <c r="F27" s="42" t="s">
        <v>350</v>
      </c>
      <c r="G27" s="42" t="s">
        <v>351</v>
      </c>
      <c r="H27" s="44" t="s">
        <v>352</v>
      </c>
      <c r="I27" s="54" t="s">
        <v>354</v>
      </c>
      <c r="J27" s="44" t="s">
        <v>355</v>
      </c>
    </row>
    <row r="28" spans="1:10">
      <c r="A28" s="42"/>
      <c r="B28" s="43" t="s">
        <v>356</v>
      </c>
      <c r="C28" s="43"/>
      <c r="D28" s="42"/>
      <c r="E28" s="42"/>
      <c r="F28" s="42"/>
      <c r="G28" s="42"/>
      <c r="H28" s="44"/>
      <c r="I28" s="54"/>
      <c r="J28" s="44"/>
    </row>
    <row r="29" ht="66" customHeight="1" spans="1:10">
      <c r="A29" s="42"/>
      <c r="B29" s="43"/>
      <c r="C29" s="43" t="s">
        <v>357</v>
      </c>
      <c r="D29" s="42" t="s">
        <v>358</v>
      </c>
      <c r="E29" s="42">
        <v>95</v>
      </c>
      <c r="F29" s="42" t="s">
        <v>359</v>
      </c>
      <c r="G29" s="42" t="s">
        <v>360</v>
      </c>
      <c r="H29" s="44" t="s">
        <v>352</v>
      </c>
      <c r="I29" s="54" t="s">
        <v>361</v>
      </c>
      <c r="J29" s="44" t="s">
        <v>362</v>
      </c>
    </row>
    <row r="30" spans="1:10">
      <c r="A30" s="42" t="s">
        <v>363</v>
      </c>
      <c r="B30" s="43"/>
      <c r="C30" s="43"/>
      <c r="D30" s="42"/>
      <c r="E30" s="42"/>
      <c r="F30" s="42"/>
      <c r="G30" s="42"/>
      <c r="H30" s="44"/>
      <c r="I30" s="54"/>
      <c r="J30" s="44"/>
    </row>
    <row r="31" spans="1:10">
      <c r="A31" s="42"/>
      <c r="B31" s="43" t="s">
        <v>364</v>
      </c>
      <c r="C31" s="43"/>
      <c r="D31" s="42"/>
      <c r="E31" s="42"/>
      <c r="F31" s="42"/>
      <c r="G31" s="42"/>
      <c r="H31" s="44"/>
      <c r="I31" s="54"/>
      <c r="J31" s="44"/>
    </row>
    <row r="32" ht="47" customHeight="1" spans="1:10">
      <c r="A32" s="42"/>
      <c r="B32" s="43"/>
      <c r="C32" s="43" t="s">
        <v>365</v>
      </c>
      <c r="D32" s="42" t="s">
        <v>358</v>
      </c>
      <c r="E32" s="42" t="s">
        <v>366</v>
      </c>
      <c r="F32" s="42" t="s">
        <v>359</v>
      </c>
      <c r="G32" s="42" t="s">
        <v>360</v>
      </c>
      <c r="H32" s="44" t="s">
        <v>367</v>
      </c>
      <c r="I32" s="54" t="s">
        <v>368</v>
      </c>
      <c r="J32" s="44" t="s">
        <v>369</v>
      </c>
    </row>
    <row r="33" ht="47" customHeight="1" spans="1:10">
      <c r="A33" s="42"/>
      <c r="B33" s="43"/>
      <c r="C33" s="43" t="s">
        <v>370</v>
      </c>
      <c r="D33" s="42" t="s">
        <v>358</v>
      </c>
      <c r="E33" s="42" t="s">
        <v>371</v>
      </c>
      <c r="F33" s="42" t="s">
        <v>359</v>
      </c>
      <c r="G33" s="42" t="s">
        <v>360</v>
      </c>
      <c r="H33" s="44" t="s">
        <v>367</v>
      </c>
      <c r="I33" s="54" t="s">
        <v>372</v>
      </c>
      <c r="J33" s="44" t="s">
        <v>369</v>
      </c>
    </row>
    <row r="34" spans="1:10">
      <c r="A34" s="42" t="s">
        <v>373</v>
      </c>
      <c r="B34" s="43"/>
      <c r="C34" s="43"/>
      <c r="D34" s="42"/>
      <c r="E34" s="42"/>
      <c r="F34" s="42"/>
      <c r="G34" s="42"/>
      <c r="H34" s="44"/>
      <c r="I34" s="54"/>
      <c r="J34" s="44"/>
    </row>
    <row r="35" spans="1:10">
      <c r="A35" s="45"/>
      <c r="B35" s="46" t="s">
        <v>374</v>
      </c>
      <c r="C35" s="43"/>
      <c r="D35" s="42"/>
      <c r="E35" s="42"/>
      <c r="F35" s="42"/>
      <c r="G35" s="42"/>
      <c r="H35" s="44"/>
      <c r="I35" s="54"/>
      <c r="J35" s="44"/>
    </row>
    <row r="36" ht="53" customHeight="1" spans="1:10">
      <c r="A36" s="47"/>
      <c r="B36" s="48"/>
      <c r="C36" s="43" t="s">
        <v>375</v>
      </c>
      <c r="D36" s="42" t="s">
        <v>358</v>
      </c>
      <c r="E36" s="42" t="s">
        <v>371</v>
      </c>
      <c r="F36" s="42" t="s">
        <v>359</v>
      </c>
      <c r="G36" s="42" t="s">
        <v>360</v>
      </c>
      <c r="H36" s="44" t="s">
        <v>376</v>
      </c>
      <c r="I36" s="54" t="s">
        <v>377</v>
      </c>
      <c r="J36" s="44" t="s">
        <v>369</v>
      </c>
    </row>
  </sheetData>
  <mergeCells count="47">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J21"/>
    <mergeCell ref="A22:G22"/>
    <mergeCell ref="A6:A7"/>
    <mergeCell ref="H22:H23"/>
    <mergeCell ref="I22:I23"/>
    <mergeCell ref="J22:J23"/>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2" sqref="A2:S2"/>
    </sheetView>
  </sheetViews>
  <sheetFormatPr defaultColWidth="8.57407407407407" defaultRowHeight="12.75" customHeight="1"/>
  <cols>
    <col min="1" max="1" width="15.8888888888889" customWidth="1"/>
    <col min="2" max="2" width="35" customWidth="1"/>
    <col min="3" max="19" width="22" customWidth="1"/>
  </cols>
  <sheetData>
    <row r="1" customHeight="1" spans="1:19">
      <c r="A1" s="55"/>
      <c r="B1" s="55"/>
      <c r="C1" s="55"/>
      <c r="D1" s="55"/>
      <c r="E1" s="55"/>
      <c r="F1" s="55"/>
      <c r="G1" s="55"/>
      <c r="H1" s="55"/>
      <c r="I1" s="55"/>
      <c r="J1" s="55"/>
      <c r="K1" s="55"/>
      <c r="L1" s="55"/>
      <c r="M1" s="55"/>
      <c r="N1" s="55"/>
      <c r="O1" s="55"/>
      <c r="P1" s="55"/>
      <c r="Q1" s="55"/>
      <c r="R1" s="55"/>
      <c r="S1" s="55"/>
    </row>
    <row r="2" ht="17.25" customHeight="1" spans="1:1">
      <c r="A2" s="116" t="s">
        <v>52</v>
      </c>
    </row>
    <row r="3" ht="41.25" customHeight="1" spans="1:1">
      <c r="A3" s="94" t="str">
        <f>"2025"&amp;"年部门收入预算表"</f>
        <v>2025年部门收入预算表</v>
      </c>
    </row>
    <row r="4" ht="17.25" customHeight="1" spans="1:19">
      <c r="A4" s="97" t="str">
        <f>"单位名称："&amp;"昆明市东川区社会建设综合服务中心"</f>
        <v>单位名称：昆明市东川区社会建设综合服务中心</v>
      </c>
      <c r="S4" s="99" t="s">
        <v>1</v>
      </c>
    </row>
    <row r="5" ht="21.75" customHeight="1" spans="1:19">
      <c r="A5" s="240" t="s">
        <v>53</v>
      </c>
      <c r="B5" s="241" t="s">
        <v>54</v>
      </c>
      <c r="C5" s="241" t="s">
        <v>55</v>
      </c>
      <c r="D5" s="242" t="s">
        <v>56</v>
      </c>
      <c r="E5" s="242"/>
      <c r="F5" s="242"/>
      <c r="G5" s="242"/>
      <c r="H5" s="242"/>
      <c r="I5" s="182"/>
      <c r="J5" s="242"/>
      <c r="K5" s="242"/>
      <c r="L5" s="242"/>
      <c r="M5" s="242"/>
      <c r="N5" s="248"/>
      <c r="O5" s="242" t="s">
        <v>45</v>
      </c>
      <c r="P5" s="242"/>
      <c r="Q5" s="242"/>
      <c r="R5" s="242"/>
      <c r="S5" s="248"/>
    </row>
    <row r="6" ht="27" customHeight="1" spans="1:19">
      <c r="A6" s="243"/>
      <c r="B6" s="244"/>
      <c r="C6" s="244"/>
      <c r="D6" s="244" t="s">
        <v>57</v>
      </c>
      <c r="E6" s="244" t="s">
        <v>58</v>
      </c>
      <c r="F6" s="244" t="s">
        <v>59</v>
      </c>
      <c r="G6" s="244" t="s">
        <v>60</v>
      </c>
      <c r="H6" s="244" t="s">
        <v>61</v>
      </c>
      <c r="I6" s="249" t="s">
        <v>62</v>
      </c>
      <c r="J6" s="250"/>
      <c r="K6" s="250"/>
      <c r="L6" s="250"/>
      <c r="M6" s="250"/>
      <c r="N6" s="251"/>
      <c r="O6" s="244" t="s">
        <v>57</v>
      </c>
      <c r="P6" s="244" t="s">
        <v>58</v>
      </c>
      <c r="Q6" s="244" t="s">
        <v>59</v>
      </c>
      <c r="R6" s="244" t="s">
        <v>60</v>
      </c>
      <c r="S6" s="244" t="s">
        <v>63</v>
      </c>
    </row>
    <row r="7" ht="30" customHeight="1" spans="1:19">
      <c r="A7" s="245"/>
      <c r="B7" s="156"/>
      <c r="C7" s="166"/>
      <c r="D7" s="166"/>
      <c r="E7" s="166"/>
      <c r="F7" s="166"/>
      <c r="G7" s="166"/>
      <c r="H7" s="166"/>
      <c r="I7" s="122" t="s">
        <v>57</v>
      </c>
      <c r="J7" s="251" t="s">
        <v>64</v>
      </c>
      <c r="K7" s="251" t="s">
        <v>65</v>
      </c>
      <c r="L7" s="251" t="s">
        <v>66</v>
      </c>
      <c r="M7" s="251" t="s">
        <v>67</v>
      </c>
      <c r="N7" s="251" t="s">
        <v>68</v>
      </c>
      <c r="O7" s="252"/>
      <c r="P7" s="252"/>
      <c r="Q7" s="252"/>
      <c r="R7" s="252"/>
      <c r="S7" s="166"/>
    </row>
    <row r="8" ht="15" customHeight="1" spans="1:19">
      <c r="A8" s="246">
        <v>1</v>
      </c>
      <c r="B8" s="246">
        <v>2</v>
      </c>
      <c r="C8" s="246">
        <v>3</v>
      </c>
      <c r="D8" s="246">
        <v>4</v>
      </c>
      <c r="E8" s="246">
        <v>5</v>
      </c>
      <c r="F8" s="246">
        <v>6</v>
      </c>
      <c r="G8" s="246">
        <v>7</v>
      </c>
      <c r="H8" s="246">
        <v>8</v>
      </c>
      <c r="I8" s="122">
        <v>9</v>
      </c>
      <c r="J8" s="246">
        <v>10</v>
      </c>
      <c r="K8" s="246">
        <v>11</v>
      </c>
      <c r="L8" s="246">
        <v>12</v>
      </c>
      <c r="M8" s="246">
        <v>13</v>
      </c>
      <c r="N8" s="246">
        <v>14</v>
      </c>
      <c r="O8" s="246">
        <v>15</v>
      </c>
      <c r="P8" s="246">
        <v>16</v>
      </c>
      <c r="Q8" s="246">
        <v>17</v>
      </c>
      <c r="R8" s="246">
        <v>18</v>
      </c>
      <c r="S8" s="246">
        <v>19</v>
      </c>
    </row>
    <row r="9" ht="18" customHeight="1" spans="1:19">
      <c r="A9" s="75" t="s">
        <v>69</v>
      </c>
      <c r="B9" s="75" t="s">
        <v>70</v>
      </c>
      <c r="C9" s="131">
        <v>1962662</v>
      </c>
      <c r="D9" s="131">
        <v>1962662</v>
      </c>
      <c r="E9" s="131">
        <v>1962662</v>
      </c>
      <c r="F9" s="131"/>
      <c r="G9" s="131"/>
      <c r="H9" s="131"/>
      <c r="I9" s="131"/>
      <c r="J9" s="131"/>
      <c r="K9" s="131"/>
      <c r="L9" s="131"/>
      <c r="M9" s="131"/>
      <c r="N9" s="131"/>
      <c r="O9" s="131"/>
      <c r="P9" s="131"/>
      <c r="Q9" s="131"/>
      <c r="R9" s="131"/>
      <c r="S9" s="131"/>
    </row>
    <row r="10" ht="18" customHeight="1" spans="1:19">
      <c r="A10" s="102" t="s">
        <v>55</v>
      </c>
      <c r="B10" s="247"/>
      <c r="C10" s="131">
        <v>1962662</v>
      </c>
      <c r="D10" s="131">
        <v>1962662</v>
      </c>
      <c r="E10" s="131">
        <v>1962662</v>
      </c>
      <c r="F10" s="131"/>
      <c r="G10" s="131"/>
      <c r="H10" s="131"/>
      <c r="I10" s="131"/>
      <c r="J10" s="131"/>
      <c r="K10" s="131"/>
      <c r="L10" s="131"/>
      <c r="M10" s="131"/>
      <c r="N10" s="131"/>
      <c r="O10" s="131"/>
      <c r="P10" s="131"/>
      <c r="Q10" s="131"/>
      <c r="R10" s="131"/>
      <c r="S10" s="131"/>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2"/>
  <sheetViews>
    <sheetView showGridLines="0" showZeros="0" workbookViewId="0">
      <pane ySplit="1" topLeftCell="A8" activePane="bottomLeft" state="frozen"/>
      <selection/>
      <selection pane="bottomLeft" activeCell="B10" sqref="B10"/>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55"/>
      <c r="B1" s="55"/>
      <c r="C1" s="55"/>
      <c r="D1" s="55"/>
      <c r="E1" s="55"/>
      <c r="F1" s="55"/>
      <c r="G1" s="55"/>
      <c r="H1" s="55"/>
      <c r="I1" s="55"/>
      <c r="J1" s="55"/>
      <c r="K1" s="55"/>
      <c r="L1" s="55"/>
      <c r="M1" s="55"/>
      <c r="N1" s="55"/>
      <c r="O1" s="55"/>
    </row>
    <row r="2" ht="17.25" customHeight="1" spans="1:1">
      <c r="A2" s="99" t="s">
        <v>71</v>
      </c>
    </row>
    <row r="3" ht="41.25" customHeight="1" spans="1:1">
      <c r="A3" s="94" t="str">
        <f>"2025"&amp;"年部门支出预算表"</f>
        <v>2025年部门支出预算表</v>
      </c>
    </row>
    <row r="4" ht="17.25" customHeight="1" spans="1:15">
      <c r="A4" s="97" t="str">
        <f>"单位名称："&amp;"昆明市东川区社会建设综合服务中心"</f>
        <v>单位名称：昆明市东川区社会建设综合服务中心</v>
      </c>
      <c r="O4" s="99" t="s">
        <v>1</v>
      </c>
    </row>
    <row r="5" ht="27" customHeight="1" spans="1:15">
      <c r="A5" s="226" t="s">
        <v>72</v>
      </c>
      <c r="B5" s="226" t="s">
        <v>73</v>
      </c>
      <c r="C5" s="226" t="s">
        <v>55</v>
      </c>
      <c r="D5" s="227" t="s">
        <v>58</v>
      </c>
      <c r="E5" s="228"/>
      <c r="F5" s="229"/>
      <c r="G5" s="230" t="s">
        <v>59</v>
      </c>
      <c r="H5" s="230" t="s">
        <v>60</v>
      </c>
      <c r="I5" s="230" t="s">
        <v>74</v>
      </c>
      <c r="J5" s="227" t="s">
        <v>62</v>
      </c>
      <c r="K5" s="228"/>
      <c r="L5" s="228"/>
      <c r="M5" s="228"/>
      <c r="N5" s="237"/>
      <c r="O5" s="238"/>
    </row>
    <row r="6" ht="42" customHeight="1" spans="1:15">
      <c r="A6" s="231"/>
      <c r="B6" s="231"/>
      <c r="C6" s="232"/>
      <c r="D6" s="233" t="s">
        <v>57</v>
      </c>
      <c r="E6" s="233" t="s">
        <v>75</v>
      </c>
      <c r="F6" s="233" t="s">
        <v>76</v>
      </c>
      <c r="G6" s="232"/>
      <c r="H6" s="232"/>
      <c r="I6" s="239"/>
      <c r="J6" s="233" t="s">
        <v>57</v>
      </c>
      <c r="K6" s="220" t="s">
        <v>77</v>
      </c>
      <c r="L6" s="220" t="s">
        <v>78</v>
      </c>
      <c r="M6" s="220" t="s">
        <v>79</v>
      </c>
      <c r="N6" s="220" t="s">
        <v>80</v>
      </c>
      <c r="O6" s="220" t="s">
        <v>81</v>
      </c>
    </row>
    <row r="7" ht="18" customHeight="1" spans="1:15">
      <c r="A7" s="105" t="s">
        <v>82</v>
      </c>
      <c r="B7" s="105" t="s">
        <v>83</v>
      </c>
      <c r="C7" s="105" t="s">
        <v>84</v>
      </c>
      <c r="D7" s="108" t="s">
        <v>85</v>
      </c>
      <c r="E7" s="108" t="s">
        <v>86</v>
      </c>
      <c r="F7" s="108" t="s">
        <v>87</v>
      </c>
      <c r="G7" s="108" t="s">
        <v>88</v>
      </c>
      <c r="H7" s="108" t="s">
        <v>89</v>
      </c>
      <c r="I7" s="108" t="s">
        <v>90</v>
      </c>
      <c r="J7" s="108" t="s">
        <v>91</v>
      </c>
      <c r="K7" s="108" t="s">
        <v>92</v>
      </c>
      <c r="L7" s="108" t="s">
        <v>93</v>
      </c>
      <c r="M7" s="108" t="s">
        <v>94</v>
      </c>
      <c r="N7" s="105" t="s">
        <v>95</v>
      </c>
      <c r="O7" s="108" t="s">
        <v>96</v>
      </c>
    </row>
    <row r="8" ht="21" customHeight="1" spans="1:15">
      <c r="A8" s="109" t="s">
        <v>97</v>
      </c>
      <c r="B8" s="109" t="s">
        <v>98</v>
      </c>
      <c r="C8" s="131">
        <v>1631270</v>
      </c>
      <c r="D8" s="131">
        <v>1631270</v>
      </c>
      <c r="E8" s="131">
        <v>1631270</v>
      </c>
      <c r="F8" s="131"/>
      <c r="G8" s="131"/>
      <c r="H8" s="131"/>
      <c r="I8" s="131"/>
      <c r="J8" s="131"/>
      <c r="K8" s="131"/>
      <c r="L8" s="131"/>
      <c r="M8" s="131"/>
      <c r="N8" s="131"/>
      <c r="O8" s="131"/>
    </row>
    <row r="9" ht="21" customHeight="1" spans="1:15">
      <c r="A9" s="234" t="s">
        <v>99</v>
      </c>
      <c r="B9" s="234" t="s">
        <v>100</v>
      </c>
      <c r="C9" s="131">
        <v>238692</v>
      </c>
      <c r="D9" s="131">
        <v>238692</v>
      </c>
      <c r="E9" s="131">
        <v>238692</v>
      </c>
      <c r="F9" s="131"/>
      <c r="G9" s="131"/>
      <c r="H9" s="131"/>
      <c r="I9" s="131"/>
      <c r="J9" s="131"/>
      <c r="K9" s="131"/>
      <c r="L9" s="131"/>
      <c r="M9" s="131"/>
      <c r="N9" s="131"/>
      <c r="O9" s="131"/>
    </row>
    <row r="10" ht="21" customHeight="1" spans="1:15">
      <c r="A10" s="235" t="s">
        <v>101</v>
      </c>
      <c r="B10" s="235" t="s">
        <v>102</v>
      </c>
      <c r="C10" s="131">
        <v>30000</v>
      </c>
      <c r="D10" s="131">
        <v>30000</v>
      </c>
      <c r="E10" s="131">
        <v>30000</v>
      </c>
      <c r="F10" s="131"/>
      <c r="G10" s="131"/>
      <c r="H10" s="131"/>
      <c r="I10" s="131"/>
      <c r="J10" s="131"/>
      <c r="K10" s="131"/>
      <c r="L10" s="131"/>
      <c r="M10" s="131"/>
      <c r="N10" s="131"/>
      <c r="O10" s="131"/>
    </row>
    <row r="11" ht="21" customHeight="1" spans="1:15">
      <c r="A11" s="235" t="s">
        <v>103</v>
      </c>
      <c r="B11" s="235" t="s">
        <v>104</v>
      </c>
      <c r="C11" s="131">
        <v>208692</v>
      </c>
      <c r="D11" s="131">
        <v>208692</v>
      </c>
      <c r="E11" s="131">
        <v>208692</v>
      </c>
      <c r="F11" s="131"/>
      <c r="G11" s="131"/>
      <c r="H11" s="131"/>
      <c r="I11" s="131"/>
      <c r="J11" s="131"/>
      <c r="K11" s="131"/>
      <c r="L11" s="131"/>
      <c r="M11" s="131"/>
      <c r="N11" s="131"/>
      <c r="O11" s="131"/>
    </row>
    <row r="12" ht="21" customHeight="1" spans="1:15">
      <c r="A12" s="234" t="s">
        <v>105</v>
      </c>
      <c r="B12" s="234" t="s">
        <v>106</v>
      </c>
      <c r="C12" s="131">
        <v>1392578</v>
      </c>
      <c r="D12" s="131">
        <v>1392578</v>
      </c>
      <c r="E12" s="131">
        <v>1392578</v>
      </c>
      <c r="F12" s="131"/>
      <c r="G12" s="131"/>
      <c r="H12" s="131"/>
      <c r="I12" s="131"/>
      <c r="J12" s="131"/>
      <c r="K12" s="131"/>
      <c r="L12" s="131"/>
      <c r="M12" s="131"/>
      <c r="N12" s="131"/>
      <c r="O12" s="131"/>
    </row>
    <row r="13" ht="21" customHeight="1" spans="1:15">
      <c r="A13" s="235" t="s">
        <v>107</v>
      </c>
      <c r="B13" s="235" t="s">
        <v>108</v>
      </c>
      <c r="C13" s="131">
        <v>1392578</v>
      </c>
      <c r="D13" s="131">
        <v>1392578</v>
      </c>
      <c r="E13" s="131">
        <v>1392578</v>
      </c>
      <c r="F13" s="131"/>
      <c r="G13" s="131"/>
      <c r="H13" s="131"/>
      <c r="I13" s="131"/>
      <c r="J13" s="131"/>
      <c r="K13" s="131"/>
      <c r="L13" s="131"/>
      <c r="M13" s="131"/>
      <c r="N13" s="131"/>
      <c r="O13" s="131"/>
    </row>
    <row r="14" ht="21" customHeight="1" spans="1:15">
      <c r="A14" s="109" t="s">
        <v>109</v>
      </c>
      <c r="B14" s="109" t="s">
        <v>110</v>
      </c>
      <c r="C14" s="131">
        <v>172980</v>
      </c>
      <c r="D14" s="131">
        <v>172980</v>
      </c>
      <c r="E14" s="131">
        <v>172980</v>
      </c>
      <c r="F14" s="131"/>
      <c r="G14" s="131"/>
      <c r="H14" s="131"/>
      <c r="I14" s="131"/>
      <c r="J14" s="131"/>
      <c r="K14" s="131"/>
      <c r="L14" s="131"/>
      <c r="M14" s="131"/>
      <c r="N14" s="131"/>
      <c r="O14" s="131"/>
    </row>
    <row r="15" ht="21" customHeight="1" spans="1:15">
      <c r="A15" s="234" t="s">
        <v>111</v>
      </c>
      <c r="B15" s="234" t="s">
        <v>112</v>
      </c>
      <c r="C15" s="131">
        <v>172980</v>
      </c>
      <c r="D15" s="131">
        <v>172980</v>
      </c>
      <c r="E15" s="131">
        <v>172980</v>
      </c>
      <c r="F15" s="131"/>
      <c r="G15" s="131"/>
      <c r="H15" s="131"/>
      <c r="I15" s="131"/>
      <c r="J15" s="131"/>
      <c r="K15" s="131"/>
      <c r="L15" s="131"/>
      <c r="M15" s="131"/>
      <c r="N15" s="131"/>
      <c r="O15" s="131"/>
    </row>
    <row r="16" ht="21" customHeight="1" spans="1:15">
      <c r="A16" s="235" t="s">
        <v>113</v>
      </c>
      <c r="B16" s="235" t="s">
        <v>114</v>
      </c>
      <c r="C16" s="131">
        <v>102326</v>
      </c>
      <c r="D16" s="131">
        <v>102326</v>
      </c>
      <c r="E16" s="131">
        <v>102326</v>
      </c>
      <c r="F16" s="131"/>
      <c r="G16" s="131"/>
      <c r="H16" s="131"/>
      <c r="I16" s="131"/>
      <c r="J16" s="131"/>
      <c r="K16" s="131"/>
      <c r="L16" s="131"/>
      <c r="M16" s="131"/>
      <c r="N16" s="131"/>
      <c r="O16" s="131"/>
    </row>
    <row r="17" ht="21" customHeight="1" spans="1:15">
      <c r="A17" s="235" t="s">
        <v>115</v>
      </c>
      <c r="B17" s="235" t="s">
        <v>116</v>
      </c>
      <c r="C17" s="131">
        <v>68242</v>
      </c>
      <c r="D17" s="131">
        <v>68242</v>
      </c>
      <c r="E17" s="131">
        <v>68242</v>
      </c>
      <c r="F17" s="131"/>
      <c r="G17" s="131"/>
      <c r="H17" s="131"/>
      <c r="I17" s="131"/>
      <c r="J17" s="131"/>
      <c r="K17" s="131"/>
      <c r="L17" s="131"/>
      <c r="M17" s="131"/>
      <c r="N17" s="131"/>
      <c r="O17" s="131"/>
    </row>
    <row r="18" ht="21" customHeight="1" spans="1:15">
      <c r="A18" s="235" t="s">
        <v>117</v>
      </c>
      <c r="B18" s="235" t="s">
        <v>118</v>
      </c>
      <c r="C18" s="131">
        <v>2412</v>
      </c>
      <c r="D18" s="131">
        <v>2412</v>
      </c>
      <c r="E18" s="131">
        <v>2412</v>
      </c>
      <c r="F18" s="131"/>
      <c r="G18" s="131"/>
      <c r="H18" s="131"/>
      <c r="I18" s="131"/>
      <c r="J18" s="131"/>
      <c r="K18" s="131"/>
      <c r="L18" s="131"/>
      <c r="M18" s="131"/>
      <c r="N18" s="131"/>
      <c r="O18" s="131"/>
    </row>
    <row r="19" ht="21" customHeight="1" spans="1:15">
      <c r="A19" s="109" t="s">
        <v>119</v>
      </c>
      <c r="B19" s="109" t="s">
        <v>120</v>
      </c>
      <c r="C19" s="131">
        <v>158412</v>
      </c>
      <c r="D19" s="131">
        <v>158412</v>
      </c>
      <c r="E19" s="131">
        <v>158412</v>
      </c>
      <c r="F19" s="131"/>
      <c r="G19" s="131"/>
      <c r="H19" s="131"/>
      <c r="I19" s="131"/>
      <c r="J19" s="131"/>
      <c r="K19" s="131"/>
      <c r="L19" s="131"/>
      <c r="M19" s="131"/>
      <c r="N19" s="131"/>
      <c r="O19" s="131"/>
    </row>
    <row r="20" ht="21" customHeight="1" spans="1:15">
      <c r="A20" s="234" t="s">
        <v>121</v>
      </c>
      <c r="B20" s="234" t="s">
        <v>122</v>
      </c>
      <c r="C20" s="131">
        <v>158412</v>
      </c>
      <c r="D20" s="131">
        <v>158412</v>
      </c>
      <c r="E20" s="131">
        <v>158412</v>
      </c>
      <c r="F20" s="131"/>
      <c r="G20" s="131"/>
      <c r="H20" s="131"/>
      <c r="I20" s="131"/>
      <c r="J20" s="131"/>
      <c r="K20" s="131"/>
      <c r="L20" s="131"/>
      <c r="M20" s="131"/>
      <c r="N20" s="131"/>
      <c r="O20" s="131"/>
    </row>
    <row r="21" ht="21" customHeight="1" spans="1:15">
      <c r="A21" s="235" t="s">
        <v>123</v>
      </c>
      <c r="B21" s="235" t="s">
        <v>124</v>
      </c>
      <c r="C21" s="131">
        <v>158412</v>
      </c>
      <c r="D21" s="131">
        <v>158412</v>
      </c>
      <c r="E21" s="131">
        <v>158412</v>
      </c>
      <c r="F21" s="131"/>
      <c r="G21" s="131"/>
      <c r="H21" s="131"/>
      <c r="I21" s="131"/>
      <c r="J21" s="131"/>
      <c r="K21" s="131"/>
      <c r="L21" s="131"/>
      <c r="M21" s="131"/>
      <c r="N21" s="131"/>
      <c r="O21" s="131"/>
    </row>
    <row r="22" ht="21" customHeight="1" spans="1:15">
      <c r="A22" s="236" t="s">
        <v>55</v>
      </c>
      <c r="B22" s="88"/>
      <c r="C22" s="131">
        <v>1962662</v>
      </c>
      <c r="D22" s="131">
        <v>1962662</v>
      </c>
      <c r="E22" s="131">
        <v>1962662</v>
      </c>
      <c r="F22" s="131"/>
      <c r="G22" s="131"/>
      <c r="H22" s="131"/>
      <c r="I22" s="131"/>
      <c r="J22" s="131"/>
      <c r="K22" s="131"/>
      <c r="L22" s="131"/>
      <c r="M22" s="131"/>
      <c r="N22" s="131"/>
      <c r="O22" s="131"/>
    </row>
  </sheetData>
  <mergeCells count="12">
    <mergeCell ref="A2:O2"/>
    <mergeCell ref="A3:O3"/>
    <mergeCell ref="A4:B4"/>
    <mergeCell ref="D5:F5"/>
    <mergeCell ref="J5:O5"/>
    <mergeCell ref="A22:B2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3" activePane="bottomLeft" state="frozen"/>
      <selection/>
      <selection pane="bottomLeft" activeCell="D2" sqref="D2"/>
    </sheetView>
  </sheetViews>
  <sheetFormatPr defaultColWidth="8.57407407407407" defaultRowHeight="12.75" customHeight="1" outlineLevelCol="3"/>
  <cols>
    <col min="1" max="4" width="35.5740740740741" customWidth="1"/>
  </cols>
  <sheetData>
    <row r="1" customHeight="1" spans="1:4">
      <c r="A1" s="55"/>
      <c r="B1" s="55"/>
      <c r="C1" s="55"/>
      <c r="D1" s="55"/>
    </row>
    <row r="2" ht="15" customHeight="1" spans="1:4">
      <c r="A2" s="95"/>
      <c r="B2" s="99"/>
      <c r="C2" s="99"/>
      <c r="D2" s="99" t="s">
        <v>125</v>
      </c>
    </row>
    <row r="3" ht="41.25" customHeight="1" spans="1:1">
      <c r="A3" s="94" t="str">
        <f>"2025"&amp;"年部门财政拨款收支预算总表"</f>
        <v>2025年部门财政拨款收支预算总表</v>
      </c>
    </row>
    <row r="4" ht="17.25" customHeight="1" spans="1:4">
      <c r="A4" s="97" t="str">
        <f>"单位名称："&amp;"昆明市东川区社会建设综合服务中心"</f>
        <v>单位名称：昆明市东川区社会建设综合服务中心</v>
      </c>
      <c r="B4" s="219"/>
      <c r="D4" s="99" t="s">
        <v>1</v>
      </c>
    </row>
    <row r="5" ht="17.25" customHeight="1" spans="1:4">
      <c r="A5" s="220" t="s">
        <v>2</v>
      </c>
      <c r="B5" s="221"/>
      <c r="C5" s="220" t="s">
        <v>3</v>
      </c>
      <c r="D5" s="221"/>
    </row>
    <row r="6" ht="18.75" customHeight="1" spans="1:4">
      <c r="A6" s="220" t="s">
        <v>4</v>
      </c>
      <c r="B6" s="220" t="s">
        <v>5</v>
      </c>
      <c r="C6" s="220" t="s">
        <v>6</v>
      </c>
      <c r="D6" s="220" t="s">
        <v>5</v>
      </c>
    </row>
    <row r="7" ht="16.5" customHeight="1" spans="1:4">
      <c r="A7" s="222" t="s">
        <v>126</v>
      </c>
      <c r="B7" s="131">
        <v>1962662</v>
      </c>
      <c r="C7" s="222" t="s">
        <v>127</v>
      </c>
      <c r="D7" s="131">
        <v>1962662</v>
      </c>
    </row>
    <row r="8" ht="16.5" customHeight="1" spans="1:4">
      <c r="A8" s="222" t="s">
        <v>128</v>
      </c>
      <c r="B8" s="131">
        <v>1962662</v>
      </c>
      <c r="C8" s="222" t="s">
        <v>129</v>
      </c>
      <c r="D8" s="131"/>
    </row>
    <row r="9" ht="16.5" customHeight="1" spans="1:4">
      <c r="A9" s="222" t="s">
        <v>130</v>
      </c>
      <c r="B9" s="131"/>
      <c r="C9" s="222" t="s">
        <v>131</v>
      </c>
      <c r="D9" s="131"/>
    </row>
    <row r="10" ht="16.5" customHeight="1" spans="1:4">
      <c r="A10" s="222" t="s">
        <v>132</v>
      </c>
      <c r="B10" s="131"/>
      <c r="C10" s="222" t="s">
        <v>133</v>
      </c>
      <c r="D10" s="131"/>
    </row>
    <row r="11" ht="16.5" customHeight="1" spans="1:4">
      <c r="A11" s="222" t="s">
        <v>134</v>
      </c>
      <c r="B11" s="131"/>
      <c r="C11" s="222" t="s">
        <v>135</v>
      </c>
      <c r="D11" s="131"/>
    </row>
    <row r="12" ht="16.5" customHeight="1" spans="1:4">
      <c r="A12" s="222" t="s">
        <v>128</v>
      </c>
      <c r="B12" s="131"/>
      <c r="C12" s="222" t="s">
        <v>136</v>
      </c>
      <c r="D12" s="131"/>
    </row>
    <row r="13" ht="16.5" customHeight="1" spans="1:4">
      <c r="A13" s="200" t="s">
        <v>130</v>
      </c>
      <c r="B13" s="131"/>
      <c r="C13" s="121" t="s">
        <v>137</v>
      </c>
      <c r="D13" s="131"/>
    </row>
    <row r="14" ht="16.5" customHeight="1" spans="1:4">
      <c r="A14" s="200" t="s">
        <v>132</v>
      </c>
      <c r="B14" s="131"/>
      <c r="C14" s="121" t="s">
        <v>138</v>
      </c>
      <c r="D14" s="131"/>
    </row>
    <row r="15" ht="16.5" customHeight="1" spans="1:4">
      <c r="A15" s="223"/>
      <c r="B15" s="131"/>
      <c r="C15" s="121" t="s">
        <v>139</v>
      </c>
      <c r="D15" s="131">
        <v>1631270</v>
      </c>
    </row>
    <row r="16" ht="16.5" customHeight="1" spans="1:4">
      <c r="A16" s="223"/>
      <c r="B16" s="131"/>
      <c r="C16" s="121" t="s">
        <v>140</v>
      </c>
      <c r="D16" s="131">
        <v>172980</v>
      </c>
    </row>
    <row r="17" ht="16.5" customHeight="1" spans="1:4">
      <c r="A17" s="223"/>
      <c r="B17" s="131"/>
      <c r="C17" s="121" t="s">
        <v>141</v>
      </c>
      <c r="D17" s="131"/>
    </row>
    <row r="18" ht="16.5" customHeight="1" spans="1:4">
      <c r="A18" s="223"/>
      <c r="B18" s="131"/>
      <c r="C18" s="121" t="s">
        <v>142</v>
      </c>
      <c r="D18" s="131"/>
    </row>
    <row r="19" ht="16.5" customHeight="1" spans="1:4">
      <c r="A19" s="223"/>
      <c r="B19" s="131"/>
      <c r="C19" s="121" t="s">
        <v>143</v>
      </c>
      <c r="D19" s="131"/>
    </row>
    <row r="20" ht="16.5" customHeight="1" spans="1:4">
      <c r="A20" s="223"/>
      <c r="B20" s="131"/>
      <c r="C20" s="121" t="s">
        <v>144</v>
      </c>
      <c r="D20" s="131"/>
    </row>
    <row r="21" ht="16.5" customHeight="1" spans="1:4">
      <c r="A21" s="223"/>
      <c r="B21" s="131"/>
      <c r="C21" s="121" t="s">
        <v>145</v>
      </c>
      <c r="D21" s="131"/>
    </row>
    <row r="22" ht="16.5" customHeight="1" spans="1:4">
      <c r="A22" s="223"/>
      <c r="B22" s="131"/>
      <c r="C22" s="121" t="s">
        <v>146</v>
      </c>
      <c r="D22" s="131"/>
    </row>
    <row r="23" ht="16.5" customHeight="1" spans="1:4">
      <c r="A23" s="223"/>
      <c r="B23" s="131"/>
      <c r="C23" s="121" t="s">
        <v>147</v>
      </c>
      <c r="D23" s="131"/>
    </row>
    <row r="24" ht="16.5" customHeight="1" spans="1:4">
      <c r="A24" s="223"/>
      <c r="B24" s="131"/>
      <c r="C24" s="121" t="s">
        <v>148</v>
      </c>
      <c r="D24" s="131"/>
    </row>
    <row r="25" ht="16.5" customHeight="1" spans="1:4">
      <c r="A25" s="223"/>
      <c r="B25" s="131"/>
      <c r="C25" s="121" t="s">
        <v>149</v>
      </c>
      <c r="D25" s="131"/>
    </row>
    <row r="26" ht="16.5" customHeight="1" spans="1:4">
      <c r="A26" s="223"/>
      <c r="B26" s="131"/>
      <c r="C26" s="121" t="s">
        <v>150</v>
      </c>
      <c r="D26" s="131">
        <v>158412</v>
      </c>
    </row>
    <row r="27" ht="16.5" customHeight="1" spans="1:4">
      <c r="A27" s="223"/>
      <c r="B27" s="131"/>
      <c r="C27" s="121" t="s">
        <v>151</v>
      </c>
      <c r="D27" s="131"/>
    </row>
    <row r="28" ht="16.5" customHeight="1" spans="1:4">
      <c r="A28" s="223"/>
      <c r="B28" s="131"/>
      <c r="C28" s="121" t="s">
        <v>152</v>
      </c>
      <c r="D28" s="131"/>
    </row>
    <row r="29" ht="16.5" customHeight="1" spans="1:4">
      <c r="A29" s="223"/>
      <c r="B29" s="131"/>
      <c r="C29" s="121" t="s">
        <v>153</v>
      </c>
      <c r="D29" s="131"/>
    </row>
    <row r="30" ht="16.5" customHeight="1" spans="1:4">
      <c r="A30" s="223"/>
      <c r="B30" s="131"/>
      <c r="C30" s="121" t="s">
        <v>154</v>
      </c>
      <c r="D30" s="131"/>
    </row>
    <row r="31" ht="16.5" customHeight="1" spans="1:4">
      <c r="A31" s="223"/>
      <c r="B31" s="131"/>
      <c r="C31" s="121" t="s">
        <v>155</v>
      </c>
      <c r="D31" s="131"/>
    </row>
    <row r="32" ht="16.5" customHeight="1" spans="1:4">
      <c r="A32" s="223"/>
      <c r="B32" s="131"/>
      <c r="C32" s="200" t="s">
        <v>156</v>
      </c>
      <c r="D32" s="131"/>
    </row>
    <row r="33" ht="16.5" customHeight="1" spans="1:4">
      <c r="A33" s="223"/>
      <c r="B33" s="131"/>
      <c r="C33" s="200" t="s">
        <v>157</v>
      </c>
      <c r="D33" s="131"/>
    </row>
    <row r="34" ht="16.5" customHeight="1" spans="1:4">
      <c r="A34" s="223"/>
      <c r="B34" s="131"/>
      <c r="C34" s="83" t="s">
        <v>158</v>
      </c>
      <c r="D34" s="131"/>
    </row>
    <row r="35" ht="15" customHeight="1" spans="1:4">
      <c r="A35" s="224" t="s">
        <v>50</v>
      </c>
      <c r="B35" s="225">
        <v>1962662</v>
      </c>
      <c r="C35" s="224" t="s">
        <v>51</v>
      </c>
      <c r="D35" s="225">
        <v>1962662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14" activePane="bottomLeft" state="frozen"/>
      <selection/>
      <selection pane="bottomLeft" activeCell="G2" sqref="G2"/>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55"/>
      <c r="B1" s="55"/>
      <c r="C1" s="55"/>
      <c r="D1" s="55"/>
      <c r="E1" s="55"/>
      <c r="F1" s="55"/>
      <c r="G1" s="55"/>
    </row>
    <row r="2" customHeight="1" spans="4:7">
      <c r="D2" s="185"/>
      <c r="F2" s="123"/>
      <c r="G2" s="195" t="s">
        <v>159</v>
      </c>
    </row>
    <row r="3" ht="41.25" customHeight="1" spans="1:7">
      <c r="A3" s="175" t="str">
        <f>"2025"&amp;"年一般公共预算支出预算表（按功能科目分类）"</f>
        <v>2025年一般公共预算支出预算表（按功能科目分类）</v>
      </c>
      <c r="B3" s="175"/>
      <c r="C3" s="175"/>
      <c r="D3" s="175"/>
      <c r="E3" s="175"/>
      <c r="F3" s="175"/>
      <c r="G3" s="175"/>
    </row>
    <row r="4" ht="18" customHeight="1" spans="1:7">
      <c r="A4" s="59" t="str">
        <f>"单位名称："&amp;"昆明市东川区社会建设综合服务中心"</f>
        <v>单位名称：昆明市东川区社会建设综合服务中心</v>
      </c>
      <c r="F4" s="172"/>
      <c r="G4" s="195" t="s">
        <v>1</v>
      </c>
    </row>
    <row r="5" ht="20.25" customHeight="1" spans="1:7">
      <c r="A5" s="213" t="s">
        <v>160</v>
      </c>
      <c r="B5" s="214"/>
      <c r="C5" s="176" t="s">
        <v>55</v>
      </c>
      <c r="D5" s="203" t="s">
        <v>75</v>
      </c>
      <c r="E5" s="66"/>
      <c r="F5" s="67"/>
      <c r="G5" s="191" t="s">
        <v>76</v>
      </c>
    </row>
    <row r="6" ht="20.25" customHeight="1" spans="1:7">
      <c r="A6" s="215" t="s">
        <v>72</v>
      </c>
      <c r="B6" s="215" t="s">
        <v>73</v>
      </c>
      <c r="C6" s="73"/>
      <c r="D6" s="181" t="s">
        <v>57</v>
      </c>
      <c r="E6" s="181" t="s">
        <v>161</v>
      </c>
      <c r="F6" s="181" t="s">
        <v>162</v>
      </c>
      <c r="G6" s="193"/>
    </row>
    <row r="7" ht="15" customHeight="1" spans="1:7">
      <c r="A7" s="112" t="s">
        <v>82</v>
      </c>
      <c r="B7" s="112" t="s">
        <v>83</v>
      </c>
      <c r="C7" s="112" t="s">
        <v>84</v>
      </c>
      <c r="D7" s="112" t="s">
        <v>85</v>
      </c>
      <c r="E7" s="112" t="s">
        <v>86</v>
      </c>
      <c r="F7" s="112" t="s">
        <v>87</v>
      </c>
      <c r="G7" s="112" t="s">
        <v>88</v>
      </c>
    </row>
    <row r="8" ht="18" customHeight="1" spans="1:7">
      <c r="A8" s="83" t="s">
        <v>97</v>
      </c>
      <c r="B8" s="83" t="s">
        <v>98</v>
      </c>
      <c r="C8" s="131">
        <v>1631270</v>
      </c>
      <c r="D8" s="131">
        <v>1631270</v>
      </c>
      <c r="E8" s="131">
        <v>1552910</v>
      </c>
      <c r="F8" s="131">
        <v>78360</v>
      </c>
      <c r="G8" s="131"/>
    </row>
    <row r="9" ht="18" customHeight="1" spans="1:7">
      <c r="A9" s="216" t="s">
        <v>99</v>
      </c>
      <c r="B9" s="216" t="s">
        <v>100</v>
      </c>
      <c r="C9" s="131">
        <v>238692</v>
      </c>
      <c r="D9" s="131">
        <v>238692</v>
      </c>
      <c r="E9" s="131">
        <v>237492</v>
      </c>
      <c r="F9" s="131">
        <v>1200</v>
      </c>
      <c r="G9" s="131"/>
    </row>
    <row r="10" ht="18" customHeight="1" spans="1:7">
      <c r="A10" s="217" t="s">
        <v>101</v>
      </c>
      <c r="B10" s="217" t="s">
        <v>102</v>
      </c>
      <c r="C10" s="131">
        <v>30000</v>
      </c>
      <c r="D10" s="131">
        <v>30000</v>
      </c>
      <c r="E10" s="131">
        <v>28800</v>
      </c>
      <c r="F10" s="131">
        <v>1200</v>
      </c>
      <c r="G10" s="131"/>
    </row>
    <row r="11" ht="18" customHeight="1" spans="1:7">
      <c r="A11" s="217" t="s">
        <v>103</v>
      </c>
      <c r="B11" s="217" t="s">
        <v>104</v>
      </c>
      <c r="C11" s="131">
        <v>208692</v>
      </c>
      <c r="D11" s="131">
        <v>208692</v>
      </c>
      <c r="E11" s="131">
        <v>208692</v>
      </c>
      <c r="F11" s="131"/>
      <c r="G11" s="131"/>
    </row>
    <row r="12" ht="18" customHeight="1" spans="1:7">
      <c r="A12" s="216" t="s">
        <v>105</v>
      </c>
      <c r="B12" s="216" t="s">
        <v>106</v>
      </c>
      <c r="C12" s="131">
        <v>1392578</v>
      </c>
      <c r="D12" s="131">
        <v>1392578</v>
      </c>
      <c r="E12" s="131">
        <v>1315418</v>
      </c>
      <c r="F12" s="131">
        <v>77160</v>
      </c>
      <c r="G12" s="131"/>
    </row>
    <row r="13" ht="18" customHeight="1" spans="1:7">
      <c r="A13" s="217" t="s">
        <v>107</v>
      </c>
      <c r="B13" s="217" t="s">
        <v>108</v>
      </c>
      <c r="C13" s="131">
        <v>1392578</v>
      </c>
      <c r="D13" s="131">
        <v>1392578</v>
      </c>
      <c r="E13" s="131">
        <v>1315418</v>
      </c>
      <c r="F13" s="131">
        <v>77160</v>
      </c>
      <c r="G13" s="131"/>
    </row>
    <row r="14" ht="18" customHeight="1" spans="1:7">
      <c r="A14" s="83" t="s">
        <v>109</v>
      </c>
      <c r="B14" s="83" t="s">
        <v>110</v>
      </c>
      <c r="C14" s="131">
        <v>172980</v>
      </c>
      <c r="D14" s="131">
        <v>172980</v>
      </c>
      <c r="E14" s="131">
        <v>172980</v>
      </c>
      <c r="F14" s="131"/>
      <c r="G14" s="131"/>
    </row>
    <row r="15" ht="18" customHeight="1" spans="1:7">
      <c r="A15" s="216" t="s">
        <v>111</v>
      </c>
      <c r="B15" s="216" t="s">
        <v>112</v>
      </c>
      <c r="C15" s="131">
        <v>172980</v>
      </c>
      <c r="D15" s="131">
        <v>172980</v>
      </c>
      <c r="E15" s="131">
        <v>172980</v>
      </c>
      <c r="F15" s="131"/>
      <c r="G15" s="131"/>
    </row>
    <row r="16" ht="18" customHeight="1" spans="1:7">
      <c r="A16" s="217" t="s">
        <v>113</v>
      </c>
      <c r="B16" s="217" t="s">
        <v>114</v>
      </c>
      <c r="C16" s="131">
        <v>102326</v>
      </c>
      <c r="D16" s="131">
        <v>102326</v>
      </c>
      <c r="E16" s="131">
        <v>102326</v>
      </c>
      <c r="F16" s="131"/>
      <c r="G16" s="131"/>
    </row>
    <row r="17" ht="18" customHeight="1" spans="1:7">
      <c r="A17" s="217" t="s">
        <v>115</v>
      </c>
      <c r="B17" s="217" t="s">
        <v>116</v>
      </c>
      <c r="C17" s="131">
        <v>68242</v>
      </c>
      <c r="D17" s="131">
        <v>68242</v>
      </c>
      <c r="E17" s="131">
        <v>68242</v>
      </c>
      <c r="F17" s="131"/>
      <c r="G17" s="131"/>
    </row>
    <row r="18" ht="18" customHeight="1" spans="1:7">
      <c r="A18" s="217" t="s">
        <v>117</v>
      </c>
      <c r="B18" s="217" t="s">
        <v>118</v>
      </c>
      <c r="C18" s="131">
        <v>2412</v>
      </c>
      <c r="D18" s="131">
        <v>2412</v>
      </c>
      <c r="E18" s="131">
        <v>2412</v>
      </c>
      <c r="F18" s="131"/>
      <c r="G18" s="131"/>
    </row>
    <row r="19" ht="18" customHeight="1" spans="1:7">
      <c r="A19" s="83" t="s">
        <v>119</v>
      </c>
      <c r="B19" s="83" t="s">
        <v>120</v>
      </c>
      <c r="C19" s="131">
        <v>158412</v>
      </c>
      <c r="D19" s="131">
        <v>158412</v>
      </c>
      <c r="E19" s="131">
        <v>158412</v>
      </c>
      <c r="F19" s="131"/>
      <c r="G19" s="131"/>
    </row>
    <row r="20" ht="18" customHeight="1" spans="1:7">
      <c r="A20" s="216" t="s">
        <v>121</v>
      </c>
      <c r="B20" s="216" t="s">
        <v>122</v>
      </c>
      <c r="C20" s="131">
        <v>158412</v>
      </c>
      <c r="D20" s="131">
        <v>158412</v>
      </c>
      <c r="E20" s="131">
        <v>158412</v>
      </c>
      <c r="F20" s="131"/>
      <c r="G20" s="131"/>
    </row>
    <row r="21" ht="18" customHeight="1" spans="1:7">
      <c r="A21" s="217" t="s">
        <v>123</v>
      </c>
      <c r="B21" s="217" t="s">
        <v>124</v>
      </c>
      <c r="C21" s="131">
        <v>158412</v>
      </c>
      <c r="D21" s="131">
        <v>158412</v>
      </c>
      <c r="E21" s="131">
        <v>158412</v>
      </c>
      <c r="F21" s="131"/>
      <c r="G21" s="131"/>
    </row>
    <row r="22" ht="18" customHeight="1" spans="1:7">
      <c r="A22" s="130" t="s">
        <v>163</v>
      </c>
      <c r="B22" s="218" t="s">
        <v>163</v>
      </c>
      <c r="C22" s="131">
        <v>1962662</v>
      </c>
      <c r="D22" s="131">
        <v>1962662</v>
      </c>
      <c r="E22" s="131">
        <v>1884302</v>
      </c>
      <c r="F22" s="131">
        <v>78360</v>
      </c>
      <c r="G22" s="131"/>
    </row>
  </sheetData>
  <mergeCells count="6">
    <mergeCell ref="A3:G3"/>
    <mergeCell ref="A5:B5"/>
    <mergeCell ref="D5:F5"/>
    <mergeCell ref="A22:B2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8" sqref="D8"/>
    </sheetView>
  </sheetViews>
  <sheetFormatPr defaultColWidth="10.4259259259259" defaultRowHeight="14.25" customHeight="1" outlineLevelRow="7" outlineLevelCol="5"/>
  <cols>
    <col min="1" max="6" width="28.1388888888889" customWidth="1"/>
  </cols>
  <sheetData>
    <row r="1" customHeight="1" spans="1:6">
      <c r="A1" s="55"/>
      <c r="B1" s="55"/>
      <c r="C1" s="55"/>
      <c r="D1" s="55"/>
      <c r="E1" s="55"/>
      <c r="F1" s="55"/>
    </row>
    <row r="2" customHeight="1" spans="1:6">
      <c r="A2" s="96"/>
      <c r="B2" s="96"/>
      <c r="C2" s="96"/>
      <c r="D2" s="96"/>
      <c r="E2" s="95"/>
      <c r="F2" s="209" t="s">
        <v>164</v>
      </c>
    </row>
    <row r="3" ht="41.25" customHeight="1" spans="1:6">
      <c r="A3" s="210" t="str">
        <f>"2025"&amp;"年一般公共预算“三公”经费支出预算表"</f>
        <v>2025年一般公共预算“三公”经费支出预算表</v>
      </c>
      <c r="B3" s="96"/>
      <c r="C3" s="96"/>
      <c r="D3" s="96"/>
      <c r="E3" s="95"/>
      <c r="F3" s="96"/>
    </row>
    <row r="4" customHeight="1" spans="1:6">
      <c r="A4" s="162" t="str">
        <f>"单位名称："&amp;"昆明市东川区社会建设综合服务中心"</f>
        <v>单位名称：昆明市东川区社会建设综合服务中心</v>
      </c>
      <c r="B4" s="211"/>
      <c r="D4" s="96"/>
      <c r="E4" s="95"/>
      <c r="F4" s="116" t="s">
        <v>1</v>
      </c>
    </row>
    <row r="5" ht="27" customHeight="1" spans="1:6">
      <c r="A5" s="100" t="s">
        <v>165</v>
      </c>
      <c r="B5" s="100" t="s">
        <v>166</v>
      </c>
      <c r="C5" s="102" t="s">
        <v>167</v>
      </c>
      <c r="D5" s="100"/>
      <c r="E5" s="101"/>
      <c r="F5" s="100" t="s">
        <v>168</v>
      </c>
    </row>
    <row r="6" ht="28.5" customHeight="1" spans="1:6">
      <c r="A6" s="212"/>
      <c r="B6" s="104"/>
      <c r="C6" s="101" t="s">
        <v>57</v>
      </c>
      <c r="D6" s="101" t="s">
        <v>169</v>
      </c>
      <c r="E6" s="101" t="s">
        <v>170</v>
      </c>
      <c r="F6" s="103"/>
    </row>
    <row r="7" ht="17.25" customHeight="1" spans="1:6">
      <c r="A7" s="108" t="s">
        <v>82</v>
      </c>
      <c r="B7" s="108" t="s">
        <v>83</v>
      </c>
      <c r="C7" s="108" t="s">
        <v>84</v>
      </c>
      <c r="D7" s="108" t="s">
        <v>85</v>
      </c>
      <c r="E7" s="108" t="s">
        <v>86</v>
      </c>
      <c r="F7" s="108" t="s">
        <v>87</v>
      </c>
    </row>
    <row r="8" ht="17.25" customHeight="1" spans="1:6">
      <c r="A8" s="131">
        <v>2400</v>
      </c>
      <c r="B8" s="131"/>
      <c r="C8" s="131"/>
      <c r="D8" s="131"/>
      <c r="E8" s="131">
        <v>0</v>
      </c>
      <c r="F8" s="131">
        <v>2400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38"/>
  <sheetViews>
    <sheetView showZeros="0" workbookViewId="0">
      <pane ySplit="1" topLeftCell="A2" activePane="bottomLeft" state="frozen"/>
      <selection/>
      <selection pane="bottomLeft" activeCell="Y2" sqref="Y2"/>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5" width="18.712962962963" customWidth="1"/>
  </cols>
  <sheetData>
    <row r="1" customHeight="1" spans="1:25">
      <c r="A1" s="55"/>
      <c r="B1" s="55"/>
      <c r="C1" s="55"/>
      <c r="D1" s="55"/>
      <c r="E1" s="55"/>
      <c r="F1" s="55"/>
      <c r="G1" s="55"/>
      <c r="H1" s="55"/>
      <c r="I1" s="55"/>
      <c r="J1" s="55"/>
      <c r="K1" s="55"/>
      <c r="L1" s="55"/>
      <c r="M1" s="55"/>
      <c r="N1" s="55"/>
      <c r="O1" s="55"/>
      <c r="P1" s="55"/>
      <c r="Q1" s="55"/>
      <c r="R1" s="55"/>
      <c r="S1" s="55"/>
      <c r="T1" s="55"/>
      <c r="U1" s="55"/>
      <c r="V1" s="55"/>
      <c r="W1" s="55"/>
      <c r="X1" s="55"/>
      <c r="Y1" s="55"/>
    </row>
    <row r="2" ht="13.5" customHeight="1" spans="2:25">
      <c r="B2" s="185"/>
      <c r="C2" s="196"/>
      <c r="E2" s="197"/>
      <c r="F2" s="197"/>
      <c r="G2" s="197"/>
      <c r="H2" s="197"/>
      <c r="I2" s="134"/>
      <c r="J2" s="134"/>
      <c r="K2" s="134"/>
      <c r="L2" s="134"/>
      <c r="M2" s="134"/>
      <c r="N2" s="134"/>
      <c r="O2" s="134"/>
      <c r="S2" s="134"/>
      <c r="W2" s="196"/>
      <c r="Y2" s="57" t="s">
        <v>171</v>
      </c>
    </row>
    <row r="3" ht="45.75" customHeight="1" spans="1:25">
      <c r="A3" s="118" t="str">
        <f>"2025"&amp;"年部门基本支出预算表"</f>
        <v>2025年部门基本支出预算表</v>
      </c>
      <c r="B3" s="58"/>
      <c r="C3" s="118"/>
      <c r="D3" s="118"/>
      <c r="E3" s="118"/>
      <c r="F3" s="118"/>
      <c r="G3" s="118"/>
      <c r="H3" s="118"/>
      <c r="I3" s="118"/>
      <c r="J3" s="118"/>
      <c r="K3" s="118"/>
      <c r="L3" s="118"/>
      <c r="M3" s="118"/>
      <c r="N3" s="118"/>
      <c r="O3" s="118"/>
      <c r="P3" s="58"/>
      <c r="Q3" s="58"/>
      <c r="R3" s="58"/>
      <c r="S3" s="118"/>
      <c r="T3" s="118"/>
      <c r="U3" s="118"/>
      <c r="V3" s="118"/>
      <c r="W3" s="118"/>
      <c r="X3" s="118"/>
      <c r="Y3" s="118"/>
    </row>
    <row r="4" ht="18.75" customHeight="1" spans="1:25">
      <c r="A4" s="59" t="str">
        <f>"单位名称："&amp;"昆明市东川区社会建设综合服务中心"</f>
        <v>单位名称：昆明市东川区社会建设综合服务中心</v>
      </c>
      <c r="B4" s="60"/>
      <c r="C4" s="198"/>
      <c r="D4" s="198"/>
      <c r="E4" s="198"/>
      <c r="F4" s="198"/>
      <c r="G4" s="198"/>
      <c r="H4" s="198"/>
      <c r="I4" s="136"/>
      <c r="J4" s="136"/>
      <c r="K4" s="136"/>
      <c r="L4" s="136"/>
      <c r="M4" s="136"/>
      <c r="N4" s="136"/>
      <c r="O4" s="136"/>
      <c r="P4" s="61"/>
      <c r="Q4" s="61"/>
      <c r="R4" s="61"/>
      <c r="S4" s="136"/>
      <c r="W4" s="196"/>
      <c r="Y4" s="57" t="s">
        <v>1</v>
      </c>
    </row>
    <row r="5" ht="18" customHeight="1" spans="1:25">
      <c r="A5" s="63" t="s">
        <v>172</v>
      </c>
      <c r="B5" s="63" t="s">
        <v>173</v>
      </c>
      <c r="C5" s="63" t="s">
        <v>174</v>
      </c>
      <c r="D5" s="63" t="s">
        <v>175</v>
      </c>
      <c r="E5" s="63" t="s">
        <v>176</v>
      </c>
      <c r="F5" s="63" t="s">
        <v>177</v>
      </c>
      <c r="G5" s="63" t="s">
        <v>178</v>
      </c>
      <c r="H5" s="63" t="s">
        <v>179</v>
      </c>
      <c r="I5" s="203" t="s">
        <v>180</v>
      </c>
      <c r="J5" s="159" t="s">
        <v>180</v>
      </c>
      <c r="K5" s="159"/>
      <c r="L5" s="159"/>
      <c r="M5" s="159"/>
      <c r="N5" s="159"/>
      <c r="O5" s="159"/>
      <c r="P5" s="66"/>
      <c r="Q5" s="66"/>
      <c r="R5" s="66"/>
      <c r="S5" s="152" t="s">
        <v>61</v>
      </c>
      <c r="T5" s="159" t="s">
        <v>62</v>
      </c>
      <c r="U5" s="159"/>
      <c r="V5" s="159"/>
      <c r="W5" s="159"/>
      <c r="X5" s="159"/>
      <c r="Y5" s="132"/>
    </row>
    <row r="6" ht="18" customHeight="1" spans="1:25">
      <c r="A6" s="68"/>
      <c r="B6" s="82"/>
      <c r="C6" s="178"/>
      <c r="D6" s="68"/>
      <c r="E6" s="68"/>
      <c r="F6" s="68"/>
      <c r="G6" s="68"/>
      <c r="H6" s="68"/>
      <c r="I6" s="176" t="s">
        <v>181</v>
      </c>
      <c r="J6" s="203" t="s">
        <v>58</v>
      </c>
      <c r="K6" s="159"/>
      <c r="L6" s="159"/>
      <c r="M6" s="159"/>
      <c r="N6" s="159"/>
      <c r="O6" s="132"/>
      <c r="P6" s="65" t="s">
        <v>182</v>
      </c>
      <c r="Q6" s="66"/>
      <c r="R6" s="67"/>
      <c r="S6" s="63" t="s">
        <v>61</v>
      </c>
      <c r="T6" s="203" t="s">
        <v>62</v>
      </c>
      <c r="U6" s="152" t="s">
        <v>64</v>
      </c>
      <c r="V6" s="159" t="s">
        <v>62</v>
      </c>
      <c r="W6" s="152" t="s">
        <v>66</v>
      </c>
      <c r="X6" s="152" t="s">
        <v>67</v>
      </c>
      <c r="Y6" s="208" t="s">
        <v>68</v>
      </c>
    </row>
    <row r="7" ht="19.5" customHeight="1" spans="1:25">
      <c r="A7" s="82"/>
      <c r="B7" s="82"/>
      <c r="C7" s="82"/>
      <c r="D7" s="82"/>
      <c r="E7" s="82"/>
      <c r="F7" s="82"/>
      <c r="G7" s="82"/>
      <c r="H7" s="82"/>
      <c r="I7" s="82"/>
      <c r="J7" s="204" t="s">
        <v>183</v>
      </c>
      <c r="K7" s="63"/>
      <c r="L7" s="63" t="s">
        <v>184</v>
      </c>
      <c r="M7" s="63" t="s">
        <v>185</v>
      </c>
      <c r="N7" s="63" t="s">
        <v>186</v>
      </c>
      <c r="O7" s="63" t="s">
        <v>187</v>
      </c>
      <c r="P7" s="63" t="s">
        <v>58</v>
      </c>
      <c r="Q7" s="63" t="s">
        <v>59</v>
      </c>
      <c r="R7" s="63" t="s">
        <v>60</v>
      </c>
      <c r="S7" s="82"/>
      <c r="T7" s="63" t="s">
        <v>57</v>
      </c>
      <c r="U7" s="63" t="s">
        <v>64</v>
      </c>
      <c r="V7" s="63" t="s">
        <v>188</v>
      </c>
      <c r="W7" s="63" t="s">
        <v>66</v>
      </c>
      <c r="X7" s="63" t="s">
        <v>67</v>
      </c>
      <c r="Y7" s="63" t="s">
        <v>68</v>
      </c>
    </row>
    <row r="8" ht="37.5" customHeight="1" spans="1:25">
      <c r="A8" s="199"/>
      <c r="B8" s="73"/>
      <c r="C8" s="199"/>
      <c r="D8" s="199"/>
      <c r="E8" s="199"/>
      <c r="F8" s="199"/>
      <c r="G8" s="199"/>
      <c r="H8" s="199"/>
      <c r="I8" s="199"/>
      <c r="J8" s="205" t="s">
        <v>57</v>
      </c>
      <c r="K8" s="206" t="s">
        <v>189</v>
      </c>
      <c r="L8" s="71" t="s">
        <v>190</v>
      </c>
      <c r="M8" s="71" t="s">
        <v>185</v>
      </c>
      <c r="N8" s="71" t="s">
        <v>186</v>
      </c>
      <c r="O8" s="71" t="s">
        <v>187</v>
      </c>
      <c r="P8" s="71" t="s">
        <v>185</v>
      </c>
      <c r="Q8" s="71" t="s">
        <v>186</v>
      </c>
      <c r="R8" s="71" t="s">
        <v>187</v>
      </c>
      <c r="S8" s="71" t="s">
        <v>61</v>
      </c>
      <c r="T8" s="71" t="s">
        <v>57</v>
      </c>
      <c r="U8" s="71" t="s">
        <v>64</v>
      </c>
      <c r="V8" s="71" t="s">
        <v>188</v>
      </c>
      <c r="W8" s="71" t="s">
        <v>66</v>
      </c>
      <c r="X8" s="71" t="s">
        <v>67</v>
      </c>
      <c r="Y8" s="71" t="s">
        <v>68</v>
      </c>
    </row>
    <row r="9" customHeight="1" spans="1:25">
      <c r="A9" s="89">
        <v>1</v>
      </c>
      <c r="B9" s="89">
        <v>2</v>
      </c>
      <c r="C9" s="89">
        <v>3</v>
      </c>
      <c r="D9" s="89">
        <v>4</v>
      </c>
      <c r="E9" s="89">
        <v>5</v>
      </c>
      <c r="F9" s="89">
        <v>6</v>
      </c>
      <c r="G9" s="89">
        <v>7</v>
      </c>
      <c r="H9" s="89">
        <v>8</v>
      </c>
      <c r="I9" s="89">
        <v>9</v>
      </c>
      <c r="J9" s="89">
        <v>10</v>
      </c>
      <c r="K9" s="89">
        <v>11</v>
      </c>
      <c r="L9" s="89">
        <v>12</v>
      </c>
      <c r="M9" s="89">
        <v>13</v>
      </c>
      <c r="N9" s="89">
        <v>14</v>
      </c>
      <c r="O9" s="89">
        <v>15</v>
      </c>
      <c r="P9" s="89">
        <v>16</v>
      </c>
      <c r="Q9" s="89">
        <v>17</v>
      </c>
      <c r="R9" s="89">
        <v>18</v>
      </c>
      <c r="S9" s="89">
        <v>19</v>
      </c>
      <c r="T9" s="89">
        <v>20</v>
      </c>
      <c r="U9" s="89">
        <v>21</v>
      </c>
      <c r="V9" s="89">
        <v>22</v>
      </c>
      <c r="W9" s="89">
        <v>23</v>
      </c>
      <c r="X9" s="89">
        <v>24</v>
      </c>
      <c r="Y9" s="89">
        <v>25</v>
      </c>
    </row>
    <row r="10" ht="20.25" customHeight="1" spans="1:25">
      <c r="A10" s="200" t="s">
        <v>191</v>
      </c>
      <c r="B10" s="200" t="s">
        <v>70</v>
      </c>
      <c r="C10" s="200" t="s">
        <v>192</v>
      </c>
      <c r="D10" s="200" t="s">
        <v>193</v>
      </c>
      <c r="E10" s="200" t="s">
        <v>107</v>
      </c>
      <c r="F10" s="200" t="s">
        <v>108</v>
      </c>
      <c r="G10" s="200" t="s">
        <v>194</v>
      </c>
      <c r="H10" s="200" t="s">
        <v>195</v>
      </c>
      <c r="I10" s="131">
        <v>542616</v>
      </c>
      <c r="J10" s="131">
        <v>542616</v>
      </c>
      <c r="K10" s="131"/>
      <c r="L10" s="131"/>
      <c r="M10" s="131"/>
      <c r="N10" s="131">
        <v>542616</v>
      </c>
      <c r="O10" s="131"/>
      <c r="P10" s="131"/>
      <c r="Q10" s="131"/>
      <c r="R10" s="131"/>
      <c r="S10" s="131"/>
      <c r="T10" s="131"/>
      <c r="U10" s="131"/>
      <c r="V10" s="131"/>
      <c r="W10" s="131"/>
      <c r="X10" s="131"/>
      <c r="Y10" s="131"/>
    </row>
    <row r="11" ht="20.25" customHeight="1" spans="1:25">
      <c r="A11" s="200" t="s">
        <v>191</v>
      </c>
      <c r="B11" s="200" t="s">
        <v>70</v>
      </c>
      <c r="C11" s="200" t="s">
        <v>192</v>
      </c>
      <c r="D11" s="200" t="s">
        <v>193</v>
      </c>
      <c r="E11" s="200" t="s">
        <v>107</v>
      </c>
      <c r="F11" s="200" t="s">
        <v>108</v>
      </c>
      <c r="G11" s="200" t="s">
        <v>196</v>
      </c>
      <c r="H11" s="200" t="s">
        <v>197</v>
      </c>
      <c r="I11" s="131">
        <v>39096</v>
      </c>
      <c r="J11" s="131">
        <v>39096</v>
      </c>
      <c r="K11" s="207"/>
      <c r="L11" s="207"/>
      <c r="M11" s="207"/>
      <c r="N11" s="131">
        <v>39096</v>
      </c>
      <c r="O11" s="207"/>
      <c r="P11" s="131"/>
      <c r="Q11" s="131"/>
      <c r="R11" s="131"/>
      <c r="S11" s="131"/>
      <c r="T11" s="131"/>
      <c r="U11" s="131"/>
      <c r="V11" s="131"/>
      <c r="W11" s="131"/>
      <c r="X11" s="131"/>
      <c r="Y11" s="131"/>
    </row>
    <row r="12" ht="20.25" customHeight="1" spans="1:25">
      <c r="A12" s="200" t="s">
        <v>191</v>
      </c>
      <c r="B12" s="200" t="s">
        <v>70</v>
      </c>
      <c r="C12" s="200" t="s">
        <v>192</v>
      </c>
      <c r="D12" s="200" t="s">
        <v>193</v>
      </c>
      <c r="E12" s="200" t="s">
        <v>107</v>
      </c>
      <c r="F12" s="200" t="s">
        <v>108</v>
      </c>
      <c r="G12" s="200" t="s">
        <v>198</v>
      </c>
      <c r="H12" s="200" t="s">
        <v>199</v>
      </c>
      <c r="I12" s="131">
        <v>45218</v>
      </c>
      <c r="J12" s="131">
        <v>45218</v>
      </c>
      <c r="K12" s="207"/>
      <c r="L12" s="207"/>
      <c r="M12" s="207"/>
      <c r="N12" s="131">
        <v>45218</v>
      </c>
      <c r="O12" s="207"/>
      <c r="P12" s="131"/>
      <c r="Q12" s="131"/>
      <c r="R12" s="131"/>
      <c r="S12" s="131"/>
      <c r="T12" s="131"/>
      <c r="U12" s="131"/>
      <c r="V12" s="131"/>
      <c r="W12" s="131"/>
      <c r="X12" s="131"/>
      <c r="Y12" s="131"/>
    </row>
    <row r="13" ht="20.25" customHeight="1" spans="1:25">
      <c r="A13" s="200" t="s">
        <v>191</v>
      </c>
      <c r="B13" s="200" t="s">
        <v>70</v>
      </c>
      <c r="C13" s="200" t="s">
        <v>192</v>
      </c>
      <c r="D13" s="200" t="s">
        <v>193</v>
      </c>
      <c r="E13" s="200" t="s">
        <v>107</v>
      </c>
      <c r="F13" s="200" t="s">
        <v>108</v>
      </c>
      <c r="G13" s="200" t="s">
        <v>200</v>
      </c>
      <c r="H13" s="200" t="s">
        <v>201</v>
      </c>
      <c r="I13" s="131">
        <v>461040</v>
      </c>
      <c r="J13" s="131">
        <v>461040</v>
      </c>
      <c r="K13" s="207"/>
      <c r="L13" s="207"/>
      <c r="M13" s="207"/>
      <c r="N13" s="131">
        <v>461040</v>
      </c>
      <c r="O13" s="207"/>
      <c r="P13" s="131"/>
      <c r="Q13" s="131"/>
      <c r="R13" s="131"/>
      <c r="S13" s="131"/>
      <c r="T13" s="131"/>
      <c r="U13" s="131"/>
      <c r="V13" s="131"/>
      <c r="W13" s="131"/>
      <c r="X13" s="131"/>
      <c r="Y13" s="131"/>
    </row>
    <row r="14" ht="20.25" customHeight="1" spans="1:25">
      <c r="A14" s="200" t="s">
        <v>191</v>
      </c>
      <c r="B14" s="200" t="s">
        <v>70</v>
      </c>
      <c r="C14" s="200" t="s">
        <v>192</v>
      </c>
      <c r="D14" s="200" t="s">
        <v>193</v>
      </c>
      <c r="E14" s="200" t="s">
        <v>107</v>
      </c>
      <c r="F14" s="200" t="s">
        <v>108</v>
      </c>
      <c r="G14" s="200" t="s">
        <v>200</v>
      </c>
      <c r="H14" s="200" t="s">
        <v>201</v>
      </c>
      <c r="I14" s="131">
        <v>118212</v>
      </c>
      <c r="J14" s="131">
        <v>118212</v>
      </c>
      <c r="K14" s="207"/>
      <c r="L14" s="207"/>
      <c r="M14" s="207"/>
      <c r="N14" s="131">
        <v>118212</v>
      </c>
      <c r="O14" s="207"/>
      <c r="P14" s="131"/>
      <c r="Q14" s="131"/>
      <c r="R14" s="131"/>
      <c r="S14" s="131"/>
      <c r="T14" s="131"/>
      <c r="U14" s="131"/>
      <c r="V14" s="131"/>
      <c r="W14" s="131"/>
      <c r="X14" s="131"/>
      <c r="Y14" s="131"/>
    </row>
    <row r="15" ht="20.25" customHeight="1" spans="1:25">
      <c r="A15" s="200" t="s">
        <v>191</v>
      </c>
      <c r="B15" s="200" t="s">
        <v>70</v>
      </c>
      <c r="C15" s="200" t="s">
        <v>202</v>
      </c>
      <c r="D15" s="200" t="s">
        <v>203</v>
      </c>
      <c r="E15" s="200" t="s">
        <v>103</v>
      </c>
      <c r="F15" s="200" t="s">
        <v>104</v>
      </c>
      <c r="G15" s="200" t="s">
        <v>204</v>
      </c>
      <c r="H15" s="200" t="s">
        <v>205</v>
      </c>
      <c r="I15" s="131">
        <v>208692</v>
      </c>
      <c r="J15" s="131">
        <v>208692</v>
      </c>
      <c r="K15" s="207"/>
      <c r="L15" s="207"/>
      <c r="M15" s="207"/>
      <c r="N15" s="131">
        <v>208692</v>
      </c>
      <c r="O15" s="207"/>
      <c r="P15" s="131"/>
      <c r="Q15" s="131"/>
      <c r="R15" s="131"/>
      <c r="S15" s="131"/>
      <c r="T15" s="131"/>
      <c r="U15" s="131"/>
      <c r="V15" s="131"/>
      <c r="W15" s="131"/>
      <c r="X15" s="131"/>
      <c r="Y15" s="131"/>
    </row>
    <row r="16" ht="20.25" customHeight="1" spans="1:25">
      <c r="A16" s="200" t="s">
        <v>191</v>
      </c>
      <c r="B16" s="200" t="s">
        <v>70</v>
      </c>
      <c r="C16" s="200" t="s">
        <v>202</v>
      </c>
      <c r="D16" s="200" t="s">
        <v>203</v>
      </c>
      <c r="E16" s="200" t="s">
        <v>113</v>
      </c>
      <c r="F16" s="200" t="s">
        <v>114</v>
      </c>
      <c r="G16" s="200" t="s">
        <v>206</v>
      </c>
      <c r="H16" s="200" t="s">
        <v>207</v>
      </c>
      <c r="I16" s="131">
        <v>95088</v>
      </c>
      <c r="J16" s="131">
        <v>95088</v>
      </c>
      <c r="K16" s="207"/>
      <c r="L16" s="207"/>
      <c r="M16" s="207"/>
      <c r="N16" s="131">
        <v>95088</v>
      </c>
      <c r="O16" s="207"/>
      <c r="P16" s="131"/>
      <c r="Q16" s="131"/>
      <c r="R16" s="131"/>
      <c r="S16" s="131"/>
      <c r="T16" s="131"/>
      <c r="U16" s="131"/>
      <c r="V16" s="131"/>
      <c r="W16" s="131"/>
      <c r="X16" s="131"/>
      <c r="Y16" s="131"/>
    </row>
    <row r="17" ht="20.25" customHeight="1" spans="1:25">
      <c r="A17" s="200" t="s">
        <v>191</v>
      </c>
      <c r="B17" s="200" t="s">
        <v>70</v>
      </c>
      <c r="C17" s="200" t="s">
        <v>202</v>
      </c>
      <c r="D17" s="200" t="s">
        <v>203</v>
      </c>
      <c r="E17" s="200" t="s">
        <v>113</v>
      </c>
      <c r="F17" s="200" t="s">
        <v>114</v>
      </c>
      <c r="G17" s="200" t="s">
        <v>206</v>
      </c>
      <c r="H17" s="200" t="s">
        <v>207</v>
      </c>
      <c r="I17" s="131">
        <v>6204</v>
      </c>
      <c r="J17" s="131">
        <v>6204</v>
      </c>
      <c r="K17" s="207"/>
      <c r="L17" s="207"/>
      <c r="M17" s="207"/>
      <c r="N17" s="131">
        <v>6204</v>
      </c>
      <c r="O17" s="207"/>
      <c r="P17" s="131"/>
      <c r="Q17" s="131"/>
      <c r="R17" s="131"/>
      <c r="S17" s="131"/>
      <c r="T17" s="131"/>
      <c r="U17" s="131"/>
      <c r="V17" s="131"/>
      <c r="W17" s="131"/>
      <c r="X17" s="131"/>
      <c r="Y17" s="131"/>
    </row>
    <row r="18" ht="20.25" customHeight="1" spans="1:25">
      <c r="A18" s="200" t="s">
        <v>191</v>
      </c>
      <c r="B18" s="200" t="s">
        <v>70</v>
      </c>
      <c r="C18" s="200" t="s">
        <v>202</v>
      </c>
      <c r="D18" s="200" t="s">
        <v>203</v>
      </c>
      <c r="E18" s="200" t="s">
        <v>113</v>
      </c>
      <c r="F18" s="200" t="s">
        <v>114</v>
      </c>
      <c r="G18" s="200" t="s">
        <v>206</v>
      </c>
      <c r="H18" s="200" t="s">
        <v>207</v>
      </c>
      <c r="I18" s="131">
        <v>1034</v>
      </c>
      <c r="J18" s="131">
        <v>1034</v>
      </c>
      <c r="K18" s="207"/>
      <c r="L18" s="207"/>
      <c r="M18" s="207"/>
      <c r="N18" s="131">
        <v>1034</v>
      </c>
      <c r="O18" s="207"/>
      <c r="P18" s="131"/>
      <c r="Q18" s="131"/>
      <c r="R18" s="131"/>
      <c r="S18" s="131"/>
      <c r="T18" s="131"/>
      <c r="U18" s="131"/>
      <c r="V18" s="131"/>
      <c r="W18" s="131"/>
      <c r="X18" s="131"/>
      <c r="Y18" s="131"/>
    </row>
    <row r="19" ht="20.25" customHeight="1" spans="1:25">
      <c r="A19" s="200" t="s">
        <v>191</v>
      </c>
      <c r="B19" s="200" t="s">
        <v>70</v>
      </c>
      <c r="C19" s="200" t="s">
        <v>202</v>
      </c>
      <c r="D19" s="200" t="s">
        <v>203</v>
      </c>
      <c r="E19" s="200" t="s">
        <v>115</v>
      </c>
      <c r="F19" s="200" t="s">
        <v>116</v>
      </c>
      <c r="G19" s="200" t="s">
        <v>208</v>
      </c>
      <c r="H19" s="200" t="s">
        <v>209</v>
      </c>
      <c r="I19" s="131">
        <v>60180</v>
      </c>
      <c r="J19" s="131">
        <v>60180</v>
      </c>
      <c r="K19" s="207"/>
      <c r="L19" s="207"/>
      <c r="M19" s="207"/>
      <c r="N19" s="131">
        <v>60180</v>
      </c>
      <c r="O19" s="207"/>
      <c r="P19" s="131"/>
      <c r="Q19" s="131"/>
      <c r="R19" s="131"/>
      <c r="S19" s="131"/>
      <c r="T19" s="131"/>
      <c r="U19" s="131"/>
      <c r="V19" s="131"/>
      <c r="W19" s="131"/>
      <c r="X19" s="131"/>
      <c r="Y19" s="131"/>
    </row>
    <row r="20" ht="20.25" customHeight="1" spans="1:25">
      <c r="A20" s="200" t="s">
        <v>191</v>
      </c>
      <c r="B20" s="200" t="s">
        <v>70</v>
      </c>
      <c r="C20" s="200" t="s">
        <v>202</v>
      </c>
      <c r="D20" s="200" t="s">
        <v>203</v>
      </c>
      <c r="E20" s="200" t="s">
        <v>115</v>
      </c>
      <c r="F20" s="200" t="s">
        <v>116</v>
      </c>
      <c r="G20" s="200" t="s">
        <v>208</v>
      </c>
      <c r="H20" s="200" t="s">
        <v>209</v>
      </c>
      <c r="I20" s="131">
        <v>8062</v>
      </c>
      <c r="J20" s="131">
        <v>8062</v>
      </c>
      <c r="K20" s="207"/>
      <c r="L20" s="207"/>
      <c r="M20" s="207"/>
      <c r="N20" s="131">
        <v>8062</v>
      </c>
      <c r="O20" s="207"/>
      <c r="P20" s="131"/>
      <c r="Q20" s="131"/>
      <c r="R20" s="131"/>
      <c r="S20" s="131"/>
      <c r="T20" s="131"/>
      <c r="U20" s="131"/>
      <c r="V20" s="131"/>
      <c r="W20" s="131"/>
      <c r="X20" s="131"/>
      <c r="Y20" s="131"/>
    </row>
    <row r="21" ht="20.25" customHeight="1" spans="1:25">
      <c r="A21" s="200" t="s">
        <v>191</v>
      </c>
      <c r="B21" s="200" t="s">
        <v>70</v>
      </c>
      <c r="C21" s="200" t="s">
        <v>202</v>
      </c>
      <c r="D21" s="200" t="s">
        <v>203</v>
      </c>
      <c r="E21" s="200" t="s">
        <v>107</v>
      </c>
      <c r="F21" s="200" t="s">
        <v>108</v>
      </c>
      <c r="G21" s="200" t="s">
        <v>210</v>
      </c>
      <c r="H21" s="200" t="s">
        <v>211</v>
      </c>
      <c r="I21" s="131">
        <v>8436</v>
      </c>
      <c r="J21" s="131">
        <v>8436</v>
      </c>
      <c r="K21" s="207"/>
      <c r="L21" s="207"/>
      <c r="M21" s="207"/>
      <c r="N21" s="131">
        <v>8436</v>
      </c>
      <c r="O21" s="207"/>
      <c r="P21" s="131"/>
      <c r="Q21" s="131"/>
      <c r="R21" s="131"/>
      <c r="S21" s="131"/>
      <c r="T21" s="131"/>
      <c r="U21" s="131"/>
      <c r="V21" s="131"/>
      <c r="W21" s="131"/>
      <c r="X21" s="131"/>
      <c r="Y21" s="131"/>
    </row>
    <row r="22" ht="20.25" customHeight="1" spans="1:25">
      <c r="A22" s="200" t="s">
        <v>191</v>
      </c>
      <c r="B22" s="200" t="s">
        <v>70</v>
      </c>
      <c r="C22" s="200" t="s">
        <v>202</v>
      </c>
      <c r="D22" s="200" t="s">
        <v>203</v>
      </c>
      <c r="E22" s="200" t="s">
        <v>117</v>
      </c>
      <c r="F22" s="200" t="s">
        <v>118</v>
      </c>
      <c r="G22" s="200" t="s">
        <v>210</v>
      </c>
      <c r="H22" s="200" t="s">
        <v>211</v>
      </c>
      <c r="I22" s="131">
        <v>2412</v>
      </c>
      <c r="J22" s="131">
        <v>2412</v>
      </c>
      <c r="K22" s="207"/>
      <c r="L22" s="207"/>
      <c r="M22" s="207"/>
      <c r="N22" s="131">
        <v>2412</v>
      </c>
      <c r="O22" s="207"/>
      <c r="P22" s="131"/>
      <c r="Q22" s="131"/>
      <c r="R22" s="131"/>
      <c r="S22" s="131"/>
      <c r="T22" s="131"/>
      <c r="U22" s="131"/>
      <c r="V22" s="131"/>
      <c r="W22" s="131"/>
      <c r="X22" s="131"/>
      <c r="Y22" s="131"/>
    </row>
    <row r="23" ht="20.25" customHeight="1" spans="1:25">
      <c r="A23" s="200" t="s">
        <v>191</v>
      </c>
      <c r="B23" s="200" t="s">
        <v>70</v>
      </c>
      <c r="C23" s="200" t="s">
        <v>212</v>
      </c>
      <c r="D23" s="200" t="s">
        <v>124</v>
      </c>
      <c r="E23" s="200" t="s">
        <v>123</v>
      </c>
      <c r="F23" s="200" t="s">
        <v>124</v>
      </c>
      <c r="G23" s="200" t="s">
        <v>213</v>
      </c>
      <c r="H23" s="200" t="s">
        <v>124</v>
      </c>
      <c r="I23" s="131">
        <v>158412</v>
      </c>
      <c r="J23" s="131">
        <v>158412</v>
      </c>
      <c r="K23" s="207"/>
      <c r="L23" s="207"/>
      <c r="M23" s="207"/>
      <c r="N23" s="131">
        <v>158412</v>
      </c>
      <c r="O23" s="207"/>
      <c r="P23" s="131"/>
      <c r="Q23" s="131"/>
      <c r="R23" s="131"/>
      <c r="S23" s="131"/>
      <c r="T23" s="131"/>
      <c r="U23" s="131"/>
      <c r="V23" s="131"/>
      <c r="W23" s="131"/>
      <c r="X23" s="131"/>
      <c r="Y23" s="131"/>
    </row>
    <row r="24" ht="20.25" customHeight="1" spans="1:25">
      <c r="A24" s="200" t="s">
        <v>191</v>
      </c>
      <c r="B24" s="200" t="s">
        <v>70</v>
      </c>
      <c r="C24" s="200" t="s">
        <v>214</v>
      </c>
      <c r="D24" s="200" t="s">
        <v>168</v>
      </c>
      <c r="E24" s="200" t="s">
        <v>107</v>
      </c>
      <c r="F24" s="200" t="s">
        <v>108</v>
      </c>
      <c r="G24" s="200" t="s">
        <v>215</v>
      </c>
      <c r="H24" s="200" t="s">
        <v>168</v>
      </c>
      <c r="I24" s="131">
        <v>2400</v>
      </c>
      <c r="J24" s="131">
        <v>2400</v>
      </c>
      <c r="K24" s="207"/>
      <c r="L24" s="207"/>
      <c r="M24" s="207"/>
      <c r="N24" s="131">
        <v>2400</v>
      </c>
      <c r="O24" s="207"/>
      <c r="P24" s="131"/>
      <c r="Q24" s="131"/>
      <c r="R24" s="131"/>
      <c r="S24" s="131"/>
      <c r="T24" s="131"/>
      <c r="U24" s="131"/>
      <c r="V24" s="131"/>
      <c r="W24" s="131"/>
      <c r="X24" s="131"/>
      <c r="Y24" s="131"/>
    </row>
    <row r="25" ht="20.25" customHeight="1" spans="1:25">
      <c r="A25" s="200" t="s">
        <v>191</v>
      </c>
      <c r="B25" s="200" t="s">
        <v>70</v>
      </c>
      <c r="C25" s="200" t="s">
        <v>216</v>
      </c>
      <c r="D25" s="200" t="s">
        <v>217</v>
      </c>
      <c r="E25" s="200" t="s">
        <v>107</v>
      </c>
      <c r="F25" s="200" t="s">
        <v>108</v>
      </c>
      <c r="G25" s="200" t="s">
        <v>218</v>
      </c>
      <c r="H25" s="200" t="s">
        <v>217</v>
      </c>
      <c r="I25" s="131">
        <v>3600</v>
      </c>
      <c r="J25" s="131">
        <v>3600</v>
      </c>
      <c r="K25" s="207"/>
      <c r="L25" s="207"/>
      <c r="M25" s="207"/>
      <c r="N25" s="131">
        <v>3600</v>
      </c>
      <c r="O25" s="207"/>
      <c r="P25" s="131"/>
      <c r="Q25" s="131"/>
      <c r="R25" s="131"/>
      <c r="S25" s="131"/>
      <c r="T25" s="131"/>
      <c r="U25" s="131"/>
      <c r="V25" s="131"/>
      <c r="W25" s="131"/>
      <c r="X25" s="131"/>
      <c r="Y25" s="131"/>
    </row>
    <row r="26" ht="20.25" customHeight="1" spans="1:25">
      <c r="A26" s="200" t="s">
        <v>191</v>
      </c>
      <c r="B26" s="200" t="s">
        <v>70</v>
      </c>
      <c r="C26" s="200" t="s">
        <v>219</v>
      </c>
      <c r="D26" s="200" t="s">
        <v>220</v>
      </c>
      <c r="E26" s="200" t="s">
        <v>101</v>
      </c>
      <c r="F26" s="200" t="s">
        <v>102</v>
      </c>
      <c r="G26" s="200" t="s">
        <v>221</v>
      </c>
      <c r="H26" s="200" t="s">
        <v>222</v>
      </c>
      <c r="I26" s="131">
        <v>1200</v>
      </c>
      <c r="J26" s="131">
        <v>1200</v>
      </c>
      <c r="K26" s="207"/>
      <c r="L26" s="207"/>
      <c r="M26" s="207"/>
      <c r="N26" s="131">
        <v>1200</v>
      </c>
      <c r="O26" s="207"/>
      <c r="P26" s="131"/>
      <c r="Q26" s="131"/>
      <c r="R26" s="131"/>
      <c r="S26" s="131"/>
      <c r="T26" s="131"/>
      <c r="U26" s="131"/>
      <c r="V26" s="131"/>
      <c r="W26" s="131"/>
      <c r="X26" s="131"/>
      <c r="Y26" s="131"/>
    </row>
    <row r="27" ht="20.25" customHeight="1" spans="1:25">
      <c r="A27" s="200" t="s">
        <v>191</v>
      </c>
      <c r="B27" s="200" t="s">
        <v>70</v>
      </c>
      <c r="C27" s="200" t="s">
        <v>223</v>
      </c>
      <c r="D27" s="200" t="s">
        <v>224</v>
      </c>
      <c r="E27" s="200" t="s">
        <v>107</v>
      </c>
      <c r="F27" s="200" t="s">
        <v>108</v>
      </c>
      <c r="G27" s="200" t="s">
        <v>225</v>
      </c>
      <c r="H27" s="200" t="s">
        <v>226</v>
      </c>
      <c r="I27" s="131">
        <v>10800</v>
      </c>
      <c r="J27" s="131">
        <v>10800</v>
      </c>
      <c r="K27" s="207"/>
      <c r="L27" s="207"/>
      <c r="M27" s="207"/>
      <c r="N27" s="131">
        <v>10800</v>
      </c>
      <c r="O27" s="207"/>
      <c r="P27" s="131"/>
      <c r="Q27" s="131"/>
      <c r="R27" s="131"/>
      <c r="S27" s="131"/>
      <c r="T27" s="131"/>
      <c r="U27" s="131"/>
      <c r="V27" s="131"/>
      <c r="W27" s="131"/>
      <c r="X27" s="131"/>
      <c r="Y27" s="131"/>
    </row>
    <row r="28" ht="20.25" customHeight="1" spans="1:25">
      <c r="A28" s="200" t="s">
        <v>191</v>
      </c>
      <c r="B28" s="200" t="s">
        <v>70</v>
      </c>
      <c r="C28" s="200" t="s">
        <v>223</v>
      </c>
      <c r="D28" s="200" t="s">
        <v>224</v>
      </c>
      <c r="E28" s="200" t="s">
        <v>107</v>
      </c>
      <c r="F28" s="200" t="s">
        <v>108</v>
      </c>
      <c r="G28" s="200" t="s">
        <v>227</v>
      </c>
      <c r="H28" s="200" t="s">
        <v>228</v>
      </c>
      <c r="I28" s="131">
        <v>2400</v>
      </c>
      <c r="J28" s="131">
        <v>2400</v>
      </c>
      <c r="K28" s="207"/>
      <c r="L28" s="207"/>
      <c r="M28" s="207"/>
      <c r="N28" s="131">
        <v>2400</v>
      </c>
      <c r="O28" s="207"/>
      <c r="P28" s="131"/>
      <c r="Q28" s="131"/>
      <c r="R28" s="131"/>
      <c r="S28" s="131"/>
      <c r="T28" s="131"/>
      <c r="U28" s="131"/>
      <c r="V28" s="131"/>
      <c r="W28" s="131"/>
      <c r="X28" s="131"/>
      <c r="Y28" s="131"/>
    </row>
    <row r="29" ht="20.25" customHeight="1" spans="1:25">
      <c r="A29" s="200" t="s">
        <v>191</v>
      </c>
      <c r="B29" s="200" t="s">
        <v>70</v>
      </c>
      <c r="C29" s="200" t="s">
        <v>223</v>
      </c>
      <c r="D29" s="200" t="s">
        <v>224</v>
      </c>
      <c r="E29" s="200" t="s">
        <v>107</v>
      </c>
      <c r="F29" s="200" t="s">
        <v>108</v>
      </c>
      <c r="G29" s="200" t="s">
        <v>229</v>
      </c>
      <c r="H29" s="200" t="s">
        <v>230</v>
      </c>
      <c r="I29" s="131">
        <v>2400</v>
      </c>
      <c r="J29" s="131">
        <v>2400</v>
      </c>
      <c r="K29" s="207"/>
      <c r="L29" s="207"/>
      <c r="M29" s="207"/>
      <c r="N29" s="131">
        <v>2400</v>
      </c>
      <c r="O29" s="207"/>
      <c r="P29" s="131"/>
      <c r="Q29" s="131"/>
      <c r="R29" s="131"/>
      <c r="S29" s="131"/>
      <c r="T29" s="131"/>
      <c r="U29" s="131"/>
      <c r="V29" s="131"/>
      <c r="W29" s="131"/>
      <c r="X29" s="131"/>
      <c r="Y29" s="131"/>
    </row>
    <row r="30" ht="20.25" customHeight="1" spans="1:25">
      <c r="A30" s="200" t="s">
        <v>191</v>
      </c>
      <c r="B30" s="200" t="s">
        <v>70</v>
      </c>
      <c r="C30" s="200" t="s">
        <v>223</v>
      </c>
      <c r="D30" s="200" t="s">
        <v>224</v>
      </c>
      <c r="E30" s="200" t="s">
        <v>107</v>
      </c>
      <c r="F30" s="200" t="s">
        <v>108</v>
      </c>
      <c r="G30" s="200" t="s">
        <v>231</v>
      </c>
      <c r="H30" s="200" t="s">
        <v>232</v>
      </c>
      <c r="I30" s="131">
        <v>8400</v>
      </c>
      <c r="J30" s="131">
        <v>8400</v>
      </c>
      <c r="K30" s="207"/>
      <c r="L30" s="207"/>
      <c r="M30" s="207"/>
      <c r="N30" s="131">
        <v>8400</v>
      </c>
      <c r="O30" s="207"/>
      <c r="P30" s="131"/>
      <c r="Q30" s="131"/>
      <c r="R30" s="131"/>
      <c r="S30" s="131"/>
      <c r="T30" s="131"/>
      <c r="U30" s="131"/>
      <c r="V30" s="131"/>
      <c r="W30" s="131"/>
      <c r="X30" s="131"/>
      <c r="Y30" s="131"/>
    </row>
    <row r="31" ht="20.25" customHeight="1" spans="1:25">
      <c r="A31" s="200" t="s">
        <v>191</v>
      </c>
      <c r="B31" s="200" t="s">
        <v>70</v>
      </c>
      <c r="C31" s="200" t="s">
        <v>223</v>
      </c>
      <c r="D31" s="200" t="s">
        <v>224</v>
      </c>
      <c r="E31" s="200" t="s">
        <v>107</v>
      </c>
      <c r="F31" s="200" t="s">
        <v>108</v>
      </c>
      <c r="G31" s="200" t="s">
        <v>233</v>
      </c>
      <c r="H31" s="200" t="s">
        <v>234</v>
      </c>
      <c r="I31" s="131">
        <v>15360</v>
      </c>
      <c r="J31" s="131">
        <v>15360</v>
      </c>
      <c r="K31" s="207"/>
      <c r="L31" s="207"/>
      <c r="M31" s="207"/>
      <c r="N31" s="131">
        <v>15360</v>
      </c>
      <c r="O31" s="207"/>
      <c r="P31" s="131"/>
      <c r="Q31" s="131"/>
      <c r="R31" s="131"/>
      <c r="S31" s="131"/>
      <c r="T31" s="131"/>
      <c r="U31" s="131"/>
      <c r="V31" s="131"/>
      <c r="W31" s="131"/>
      <c r="X31" s="131"/>
      <c r="Y31" s="131"/>
    </row>
    <row r="32" ht="20.25" customHeight="1" spans="1:25">
      <c r="A32" s="200" t="s">
        <v>191</v>
      </c>
      <c r="B32" s="200" t="s">
        <v>70</v>
      </c>
      <c r="C32" s="200" t="s">
        <v>223</v>
      </c>
      <c r="D32" s="200" t="s">
        <v>224</v>
      </c>
      <c r="E32" s="200" t="s">
        <v>107</v>
      </c>
      <c r="F32" s="200" t="s">
        <v>108</v>
      </c>
      <c r="G32" s="200" t="s">
        <v>235</v>
      </c>
      <c r="H32" s="200" t="s">
        <v>236</v>
      </c>
      <c r="I32" s="131">
        <v>1800</v>
      </c>
      <c r="J32" s="131">
        <v>1800</v>
      </c>
      <c r="K32" s="207"/>
      <c r="L32" s="207"/>
      <c r="M32" s="207"/>
      <c r="N32" s="131">
        <v>1800</v>
      </c>
      <c r="O32" s="207"/>
      <c r="P32" s="131"/>
      <c r="Q32" s="131"/>
      <c r="R32" s="131"/>
      <c r="S32" s="131"/>
      <c r="T32" s="131"/>
      <c r="U32" s="131"/>
      <c r="V32" s="131"/>
      <c r="W32" s="131"/>
      <c r="X32" s="131"/>
      <c r="Y32" s="131"/>
    </row>
    <row r="33" ht="20.25" customHeight="1" spans="1:25">
      <c r="A33" s="200" t="s">
        <v>191</v>
      </c>
      <c r="B33" s="200" t="s">
        <v>70</v>
      </c>
      <c r="C33" s="200" t="s">
        <v>223</v>
      </c>
      <c r="D33" s="200" t="s">
        <v>224</v>
      </c>
      <c r="E33" s="200" t="s">
        <v>107</v>
      </c>
      <c r="F33" s="200" t="s">
        <v>108</v>
      </c>
      <c r="G33" s="200" t="s">
        <v>237</v>
      </c>
      <c r="H33" s="200" t="s">
        <v>238</v>
      </c>
      <c r="I33" s="131">
        <v>600</v>
      </c>
      <c r="J33" s="131">
        <v>600</v>
      </c>
      <c r="K33" s="207"/>
      <c r="L33" s="207"/>
      <c r="M33" s="207"/>
      <c r="N33" s="131">
        <v>600</v>
      </c>
      <c r="O33" s="207"/>
      <c r="P33" s="131"/>
      <c r="Q33" s="131"/>
      <c r="R33" s="131"/>
      <c r="S33" s="131"/>
      <c r="T33" s="131"/>
      <c r="U33" s="131"/>
      <c r="V33" s="131"/>
      <c r="W33" s="131"/>
      <c r="X33" s="131"/>
      <c r="Y33" s="131"/>
    </row>
    <row r="34" ht="20.25" customHeight="1" spans="1:25">
      <c r="A34" s="200" t="s">
        <v>191</v>
      </c>
      <c r="B34" s="200" t="s">
        <v>70</v>
      </c>
      <c r="C34" s="200" t="s">
        <v>223</v>
      </c>
      <c r="D34" s="200" t="s">
        <v>224</v>
      </c>
      <c r="E34" s="200" t="s">
        <v>107</v>
      </c>
      <c r="F34" s="200" t="s">
        <v>108</v>
      </c>
      <c r="G34" s="200" t="s">
        <v>239</v>
      </c>
      <c r="H34" s="200" t="s">
        <v>240</v>
      </c>
      <c r="I34" s="131">
        <v>600</v>
      </c>
      <c r="J34" s="131">
        <v>600</v>
      </c>
      <c r="K34" s="207"/>
      <c r="L34" s="207"/>
      <c r="M34" s="207"/>
      <c r="N34" s="131">
        <v>600</v>
      </c>
      <c r="O34" s="207"/>
      <c r="P34" s="131"/>
      <c r="Q34" s="131"/>
      <c r="R34" s="131"/>
      <c r="S34" s="131"/>
      <c r="T34" s="131"/>
      <c r="U34" s="131"/>
      <c r="V34" s="131"/>
      <c r="W34" s="131"/>
      <c r="X34" s="131"/>
      <c r="Y34" s="131"/>
    </row>
    <row r="35" ht="20.25" customHeight="1" spans="1:25">
      <c r="A35" s="200" t="s">
        <v>191</v>
      </c>
      <c r="B35" s="200" t="s">
        <v>70</v>
      </c>
      <c r="C35" s="200" t="s">
        <v>223</v>
      </c>
      <c r="D35" s="200" t="s">
        <v>224</v>
      </c>
      <c r="E35" s="200" t="s">
        <v>107</v>
      </c>
      <c r="F35" s="200" t="s">
        <v>108</v>
      </c>
      <c r="G35" s="200" t="s">
        <v>241</v>
      </c>
      <c r="H35" s="200" t="s">
        <v>242</v>
      </c>
      <c r="I35" s="131">
        <v>28800</v>
      </c>
      <c r="J35" s="131">
        <v>28800</v>
      </c>
      <c r="K35" s="207"/>
      <c r="L35" s="207"/>
      <c r="M35" s="207"/>
      <c r="N35" s="131">
        <v>28800</v>
      </c>
      <c r="O35" s="207"/>
      <c r="P35" s="131"/>
      <c r="Q35" s="131"/>
      <c r="R35" s="131"/>
      <c r="S35" s="131"/>
      <c r="T35" s="131"/>
      <c r="U35" s="131"/>
      <c r="V35" s="131"/>
      <c r="W35" s="131"/>
      <c r="X35" s="131"/>
      <c r="Y35" s="131"/>
    </row>
    <row r="36" ht="20.25" customHeight="1" spans="1:25">
      <c r="A36" s="200" t="s">
        <v>191</v>
      </c>
      <c r="B36" s="200" t="s">
        <v>70</v>
      </c>
      <c r="C36" s="200" t="s">
        <v>243</v>
      </c>
      <c r="D36" s="200" t="s">
        <v>244</v>
      </c>
      <c r="E36" s="200" t="s">
        <v>101</v>
      </c>
      <c r="F36" s="200" t="s">
        <v>102</v>
      </c>
      <c r="G36" s="200" t="s">
        <v>245</v>
      </c>
      <c r="H36" s="200" t="s">
        <v>246</v>
      </c>
      <c r="I36" s="131">
        <v>28800</v>
      </c>
      <c r="J36" s="131">
        <v>28800</v>
      </c>
      <c r="K36" s="207"/>
      <c r="L36" s="207"/>
      <c r="M36" s="207"/>
      <c r="N36" s="131">
        <v>28800</v>
      </c>
      <c r="O36" s="207"/>
      <c r="P36" s="131"/>
      <c r="Q36" s="131"/>
      <c r="R36" s="131"/>
      <c r="S36" s="131"/>
      <c r="T36" s="131"/>
      <c r="U36" s="131"/>
      <c r="V36" s="131"/>
      <c r="W36" s="131"/>
      <c r="X36" s="131"/>
      <c r="Y36" s="131"/>
    </row>
    <row r="37" ht="20.25" customHeight="1" spans="1:25">
      <c r="A37" s="200" t="s">
        <v>191</v>
      </c>
      <c r="B37" s="200" t="s">
        <v>70</v>
      </c>
      <c r="C37" s="200" t="s">
        <v>247</v>
      </c>
      <c r="D37" s="200" t="s">
        <v>248</v>
      </c>
      <c r="E37" s="200" t="s">
        <v>107</v>
      </c>
      <c r="F37" s="200" t="s">
        <v>108</v>
      </c>
      <c r="G37" s="200" t="s">
        <v>200</v>
      </c>
      <c r="H37" s="200" t="s">
        <v>201</v>
      </c>
      <c r="I37" s="131">
        <v>100800</v>
      </c>
      <c r="J37" s="131">
        <v>100800</v>
      </c>
      <c r="K37" s="207"/>
      <c r="L37" s="207"/>
      <c r="M37" s="207"/>
      <c r="N37" s="131">
        <v>100800</v>
      </c>
      <c r="O37" s="207"/>
      <c r="P37" s="131"/>
      <c r="Q37" s="131"/>
      <c r="R37" s="131"/>
      <c r="S37" s="131"/>
      <c r="T37" s="131"/>
      <c r="U37" s="131"/>
      <c r="V37" s="131"/>
      <c r="W37" s="131"/>
      <c r="X37" s="131"/>
      <c r="Y37" s="131"/>
    </row>
    <row r="38" ht="17.25" customHeight="1" spans="1:25">
      <c r="A38" s="86" t="s">
        <v>163</v>
      </c>
      <c r="B38" s="87"/>
      <c r="C38" s="201"/>
      <c r="D38" s="201"/>
      <c r="E38" s="201"/>
      <c r="F38" s="201"/>
      <c r="G38" s="201"/>
      <c r="H38" s="202"/>
      <c r="I38" s="131">
        <v>1962662</v>
      </c>
      <c r="J38" s="131">
        <v>1962662</v>
      </c>
      <c r="K38" s="131"/>
      <c r="L38" s="131"/>
      <c r="M38" s="131"/>
      <c r="N38" s="131">
        <v>1962662</v>
      </c>
      <c r="O38" s="131"/>
      <c r="P38" s="131"/>
      <c r="Q38" s="131"/>
      <c r="R38" s="131"/>
      <c r="S38" s="131"/>
      <c r="T38" s="131"/>
      <c r="U38" s="131"/>
      <c r="V38" s="131"/>
      <c r="W38" s="131"/>
      <c r="X38" s="131"/>
      <c r="Y38" s="131"/>
    </row>
  </sheetData>
  <mergeCells count="31">
    <mergeCell ref="A3:Y3"/>
    <mergeCell ref="A4:H4"/>
    <mergeCell ref="I5:Y5"/>
    <mergeCell ref="J6:O6"/>
    <mergeCell ref="P6:R6"/>
    <mergeCell ref="T6:Y6"/>
    <mergeCell ref="J7:K7"/>
    <mergeCell ref="A38:H38"/>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topLeftCell="C1" workbookViewId="0">
      <pane ySplit="1" topLeftCell="A2" activePane="bottomLeft" state="frozen"/>
      <selection/>
      <selection pane="bottomLeft" activeCell="H18" sqref="H18"/>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customHeight="1" spans="1:23">
      <c r="A1" s="55"/>
      <c r="B1" s="55"/>
      <c r="C1" s="55"/>
      <c r="D1" s="55"/>
      <c r="E1" s="55"/>
      <c r="F1" s="55"/>
      <c r="G1" s="55"/>
      <c r="H1" s="55"/>
      <c r="I1" s="55"/>
      <c r="J1" s="55"/>
      <c r="K1" s="55"/>
      <c r="L1" s="55"/>
      <c r="M1" s="55"/>
      <c r="N1" s="55"/>
      <c r="O1" s="55"/>
      <c r="P1" s="55"/>
      <c r="Q1" s="55"/>
      <c r="R1" s="55"/>
      <c r="S1" s="55"/>
      <c r="T1" s="55"/>
      <c r="U1" s="55"/>
      <c r="V1" s="55"/>
      <c r="W1" s="55"/>
    </row>
    <row r="2" ht="13.5" customHeight="1" spans="2:23">
      <c r="B2" s="185"/>
      <c r="E2" s="56"/>
      <c r="F2" s="56"/>
      <c r="G2" s="56"/>
      <c r="H2" s="56"/>
      <c r="U2" s="185"/>
      <c r="W2" s="195" t="s">
        <v>249</v>
      </c>
    </row>
    <row r="3" ht="46.5" customHeight="1" spans="1:23">
      <c r="A3" s="58" t="str">
        <f>"2025"&amp;"年部门项目支出预算表"</f>
        <v>2025年部门项目支出预算表</v>
      </c>
      <c r="B3" s="58"/>
      <c r="C3" s="58"/>
      <c r="D3" s="58"/>
      <c r="E3" s="58"/>
      <c r="F3" s="58"/>
      <c r="G3" s="58"/>
      <c r="H3" s="58"/>
      <c r="I3" s="58"/>
      <c r="J3" s="58"/>
      <c r="K3" s="58"/>
      <c r="L3" s="58"/>
      <c r="M3" s="58"/>
      <c r="N3" s="58"/>
      <c r="O3" s="58"/>
      <c r="P3" s="58"/>
      <c r="Q3" s="58"/>
      <c r="R3" s="58"/>
      <c r="S3" s="58"/>
      <c r="T3" s="58"/>
      <c r="U3" s="58"/>
      <c r="V3" s="58"/>
      <c r="W3" s="58"/>
    </row>
    <row r="4" ht="13.5" customHeight="1" spans="1:23">
      <c r="A4" s="59" t="str">
        <f>"单位名称："&amp;"昆明市东川区社会建设综合服务中心"</f>
        <v>单位名称：昆明市东川区社会建设综合服务中心</v>
      </c>
      <c r="B4" s="60"/>
      <c r="C4" s="60"/>
      <c r="D4" s="60"/>
      <c r="E4" s="60"/>
      <c r="F4" s="60"/>
      <c r="G4" s="60"/>
      <c r="H4" s="60"/>
      <c r="I4" s="61"/>
      <c r="J4" s="61"/>
      <c r="K4" s="61"/>
      <c r="L4" s="61"/>
      <c r="M4" s="61"/>
      <c r="N4" s="61"/>
      <c r="O4" s="61"/>
      <c r="P4" s="61"/>
      <c r="Q4" s="61"/>
      <c r="U4" s="185"/>
      <c r="W4" s="169" t="s">
        <v>1</v>
      </c>
    </row>
    <row r="5" ht="21.75" customHeight="1" spans="1:23">
      <c r="A5" s="63" t="s">
        <v>250</v>
      </c>
      <c r="B5" s="64" t="s">
        <v>174</v>
      </c>
      <c r="C5" s="63" t="s">
        <v>175</v>
      </c>
      <c r="D5" s="63" t="s">
        <v>251</v>
      </c>
      <c r="E5" s="64" t="s">
        <v>176</v>
      </c>
      <c r="F5" s="64" t="s">
        <v>177</v>
      </c>
      <c r="G5" s="64" t="s">
        <v>252</v>
      </c>
      <c r="H5" s="64" t="s">
        <v>253</v>
      </c>
      <c r="I5" s="81" t="s">
        <v>55</v>
      </c>
      <c r="J5" s="65" t="s">
        <v>254</v>
      </c>
      <c r="K5" s="66"/>
      <c r="L5" s="66"/>
      <c r="M5" s="67"/>
      <c r="N5" s="65" t="s">
        <v>182</v>
      </c>
      <c r="O5" s="66"/>
      <c r="P5" s="67"/>
      <c r="Q5" s="64" t="s">
        <v>61</v>
      </c>
      <c r="R5" s="65" t="s">
        <v>62</v>
      </c>
      <c r="S5" s="66"/>
      <c r="T5" s="66"/>
      <c r="U5" s="66"/>
      <c r="V5" s="66"/>
      <c r="W5" s="67"/>
    </row>
    <row r="6" ht="21.75" customHeight="1" spans="1:23">
      <c r="A6" s="68"/>
      <c r="B6" s="82"/>
      <c r="C6" s="68"/>
      <c r="D6" s="68"/>
      <c r="E6" s="69"/>
      <c r="F6" s="69"/>
      <c r="G6" s="69"/>
      <c r="H6" s="69"/>
      <c r="I6" s="82"/>
      <c r="J6" s="190" t="s">
        <v>58</v>
      </c>
      <c r="K6" s="191"/>
      <c r="L6" s="64" t="s">
        <v>59</v>
      </c>
      <c r="M6" s="64" t="s">
        <v>60</v>
      </c>
      <c r="N6" s="64" t="s">
        <v>58</v>
      </c>
      <c r="O6" s="64" t="s">
        <v>59</v>
      </c>
      <c r="P6" s="64" t="s">
        <v>60</v>
      </c>
      <c r="Q6" s="69"/>
      <c r="R6" s="64" t="s">
        <v>57</v>
      </c>
      <c r="S6" s="64" t="s">
        <v>64</v>
      </c>
      <c r="T6" s="64" t="s">
        <v>188</v>
      </c>
      <c r="U6" s="64" t="s">
        <v>66</v>
      </c>
      <c r="V6" s="64" t="s">
        <v>67</v>
      </c>
      <c r="W6" s="64" t="s">
        <v>68</v>
      </c>
    </row>
    <row r="7" ht="21" customHeight="1" spans="1:23">
      <c r="A7" s="82"/>
      <c r="B7" s="82"/>
      <c r="C7" s="82"/>
      <c r="D7" s="82"/>
      <c r="E7" s="82"/>
      <c r="F7" s="82"/>
      <c r="G7" s="82"/>
      <c r="H7" s="82"/>
      <c r="I7" s="82"/>
      <c r="J7" s="192" t="s">
        <v>57</v>
      </c>
      <c r="K7" s="193"/>
      <c r="L7" s="82"/>
      <c r="M7" s="82"/>
      <c r="N7" s="82"/>
      <c r="O7" s="82"/>
      <c r="P7" s="82"/>
      <c r="Q7" s="82"/>
      <c r="R7" s="82"/>
      <c r="S7" s="82"/>
      <c r="T7" s="82"/>
      <c r="U7" s="82"/>
      <c r="V7" s="82"/>
      <c r="W7" s="82"/>
    </row>
    <row r="8" ht="39.75" customHeight="1" spans="1:23">
      <c r="A8" s="71"/>
      <c r="B8" s="73"/>
      <c r="C8" s="71"/>
      <c r="D8" s="71"/>
      <c r="E8" s="72"/>
      <c r="F8" s="72"/>
      <c r="G8" s="72"/>
      <c r="H8" s="72"/>
      <c r="I8" s="73"/>
      <c r="J8" s="119" t="s">
        <v>57</v>
      </c>
      <c r="K8" s="119" t="s">
        <v>255</v>
      </c>
      <c r="L8" s="72"/>
      <c r="M8" s="72"/>
      <c r="N8" s="72"/>
      <c r="O8" s="72"/>
      <c r="P8" s="72"/>
      <c r="Q8" s="72"/>
      <c r="R8" s="72"/>
      <c r="S8" s="72"/>
      <c r="T8" s="72"/>
      <c r="U8" s="73"/>
      <c r="V8" s="72"/>
      <c r="W8" s="72"/>
    </row>
    <row r="9" ht="15" customHeight="1" spans="1:23">
      <c r="A9" s="74">
        <v>1</v>
      </c>
      <c r="B9" s="74">
        <v>2</v>
      </c>
      <c r="C9" s="74">
        <v>3</v>
      </c>
      <c r="D9" s="74">
        <v>4</v>
      </c>
      <c r="E9" s="74">
        <v>5</v>
      </c>
      <c r="F9" s="74">
        <v>6</v>
      </c>
      <c r="G9" s="74">
        <v>7</v>
      </c>
      <c r="H9" s="74">
        <v>8</v>
      </c>
      <c r="I9" s="74">
        <v>9</v>
      </c>
      <c r="J9" s="74">
        <v>10</v>
      </c>
      <c r="K9" s="74">
        <v>11</v>
      </c>
      <c r="L9" s="89">
        <v>12</v>
      </c>
      <c r="M9" s="89">
        <v>13</v>
      </c>
      <c r="N9" s="89">
        <v>14</v>
      </c>
      <c r="O9" s="89">
        <v>15</v>
      </c>
      <c r="P9" s="89">
        <v>16</v>
      </c>
      <c r="Q9" s="89">
        <v>17</v>
      </c>
      <c r="R9" s="89">
        <v>18</v>
      </c>
      <c r="S9" s="89">
        <v>19</v>
      </c>
      <c r="T9" s="89">
        <v>20</v>
      </c>
      <c r="U9" s="74">
        <v>21</v>
      </c>
      <c r="V9" s="89">
        <v>22</v>
      </c>
      <c r="W9" s="74">
        <v>23</v>
      </c>
    </row>
    <row r="10" ht="21.75" customHeight="1" spans="1:23">
      <c r="A10" s="121"/>
      <c r="B10" s="121"/>
      <c r="C10" s="121"/>
      <c r="D10" s="121"/>
      <c r="E10" s="121"/>
      <c r="F10" s="121"/>
      <c r="G10" s="121"/>
      <c r="H10" s="121"/>
      <c r="I10" s="131"/>
      <c r="J10" s="131"/>
      <c r="K10" s="131"/>
      <c r="L10" s="131"/>
      <c r="M10" s="131"/>
      <c r="N10" s="131"/>
      <c r="O10" s="131"/>
      <c r="P10" s="131"/>
      <c r="Q10" s="131"/>
      <c r="R10" s="131"/>
      <c r="S10" s="131"/>
      <c r="T10" s="131"/>
      <c r="U10" s="131"/>
      <c r="V10" s="131"/>
      <c r="W10" s="131"/>
    </row>
    <row r="11" ht="18.75" customHeight="1" spans="1:23">
      <c r="A11" s="186" t="s">
        <v>163</v>
      </c>
      <c r="B11" s="187"/>
      <c r="C11" s="187"/>
      <c r="D11" s="187"/>
      <c r="E11" s="187"/>
      <c r="F11" s="187"/>
      <c r="G11" s="187"/>
      <c r="H11" s="188"/>
      <c r="I11" s="194"/>
      <c r="J11" s="194"/>
      <c r="K11" s="194"/>
      <c r="L11" s="194"/>
      <c r="M11" s="194"/>
      <c r="N11" s="194"/>
      <c r="O11" s="194"/>
      <c r="P11" s="194"/>
      <c r="Q11" s="194"/>
      <c r="R11" s="194"/>
      <c r="S11" s="194"/>
      <c r="T11" s="194"/>
      <c r="U11" s="194"/>
      <c r="V11" s="194"/>
      <c r="W11" s="194"/>
    </row>
    <row r="12" ht="25" customHeight="1" spans="1:23">
      <c r="A12" s="189" t="s">
        <v>256</v>
      </c>
      <c r="B12" s="189"/>
      <c r="C12" s="189"/>
      <c r="D12" s="189"/>
      <c r="E12" s="189"/>
      <c r="F12" s="189"/>
      <c r="G12" s="189"/>
      <c r="H12" s="189"/>
      <c r="I12" s="189"/>
      <c r="J12" s="189"/>
      <c r="K12" s="189"/>
      <c r="L12" s="189"/>
      <c r="M12" s="189"/>
      <c r="N12" s="189"/>
      <c r="O12" s="189"/>
      <c r="P12" s="189"/>
      <c r="Q12" s="189"/>
      <c r="R12" s="189"/>
      <c r="S12" s="189"/>
      <c r="T12" s="189"/>
      <c r="U12" s="189"/>
      <c r="V12" s="189"/>
      <c r="W12" s="189"/>
    </row>
  </sheetData>
  <mergeCells count="29">
    <mergeCell ref="A3:W3"/>
    <mergeCell ref="A4:H4"/>
    <mergeCell ref="J5:M5"/>
    <mergeCell ref="N5:P5"/>
    <mergeCell ref="R5:W5"/>
    <mergeCell ref="A11:H11"/>
    <mergeCell ref="A12:W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55"/>
      <c r="B1" s="55"/>
      <c r="C1" s="55"/>
      <c r="D1" s="55"/>
      <c r="E1" s="55"/>
      <c r="F1" s="55"/>
      <c r="G1" s="55"/>
      <c r="H1" s="55"/>
      <c r="I1" s="55"/>
      <c r="J1" s="55"/>
    </row>
    <row r="2" ht="18" customHeight="1" spans="10:10">
      <c r="J2" s="57" t="s">
        <v>257</v>
      </c>
    </row>
    <row r="3" ht="39.75" customHeight="1" spans="1:10">
      <c r="A3" s="117" t="str">
        <f>"2025"&amp;"年部门项目支出绩效目标表"</f>
        <v>2025年部门项目支出绩效目标表</v>
      </c>
      <c r="B3" s="58"/>
      <c r="C3" s="58"/>
      <c r="D3" s="58"/>
      <c r="E3" s="58"/>
      <c r="F3" s="118"/>
      <c r="G3" s="58"/>
      <c r="H3" s="118"/>
      <c r="I3" s="118"/>
      <c r="J3" s="58"/>
    </row>
    <row r="4" ht="17.25" customHeight="1" spans="1:1">
      <c r="A4" s="59" t="str">
        <f>"单位名称："&amp;"昆明市东川区社会建设综合服务中心"</f>
        <v>单位名称：昆明市东川区社会建设综合服务中心</v>
      </c>
    </row>
    <row r="5" ht="44.25" customHeight="1" spans="1:10">
      <c r="A5" s="119" t="s">
        <v>175</v>
      </c>
      <c r="B5" s="119" t="s">
        <v>258</v>
      </c>
      <c r="C5" s="119" t="s">
        <v>259</v>
      </c>
      <c r="D5" s="119" t="s">
        <v>260</v>
      </c>
      <c r="E5" s="119" t="s">
        <v>261</v>
      </c>
      <c r="F5" s="120" t="s">
        <v>262</v>
      </c>
      <c r="G5" s="119" t="s">
        <v>263</v>
      </c>
      <c r="H5" s="120" t="s">
        <v>264</v>
      </c>
      <c r="I5" s="120" t="s">
        <v>265</v>
      </c>
      <c r="J5" s="119" t="s">
        <v>266</v>
      </c>
    </row>
    <row r="6" ht="18.75" customHeight="1" spans="1:10">
      <c r="A6" s="184">
        <v>1</v>
      </c>
      <c r="B6" s="184">
        <v>2</v>
      </c>
      <c r="C6" s="184">
        <v>3</v>
      </c>
      <c r="D6" s="184">
        <v>4</v>
      </c>
      <c r="E6" s="184">
        <v>5</v>
      </c>
      <c r="F6" s="89">
        <v>6</v>
      </c>
      <c r="G6" s="184">
        <v>7</v>
      </c>
      <c r="H6" s="89">
        <v>8</v>
      </c>
      <c r="I6" s="89">
        <v>9</v>
      </c>
      <c r="J6" s="184">
        <v>10</v>
      </c>
    </row>
    <row r="7" ht="42" customHeight="1" spans="1:10">
      <c r="A7" s="83"/>
      <c r="B7" s="121"/>
      <c r="C7" s="121"/>
      <c r="D7" s="121"/>
      <c r="E7" s="107"/>
      <c r="F7" s="122"/>
      <c r="G7" s="107"/>
      <c r="H7" s="122"/>
      <c r="I7" s="122"/>
      <c r="J7" s="107"/>
    </row>
    <row r="8" ht="42" customHeight="1" spans="1:10">
      <c r="A8" s="83"/>
      <c r="B8" s="75"/>
      <c r="C8" s="75"/>
      <c r="D8" s="75"/>
      <c r="E8" s="83"/>
      <c r="F8" s="75"/>
      <c r="G8" s="83"/>
      <c r="H8" s="75"/>
      <c r="I8" s="75"/>
      <c r="J8" s="83"/>
    </row>
    <row r="9" customHeight="1" spans="1:1">
      <c r="A9" t="s">
        <v>267</v>
      </c>
    </row>
  </sheetData>
  <mergeCells count="2">
    <mergeCell ref="A3:J3"/>
    <mergeCell ref="A4:H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2025-02-24T01:07:00Z</dcterms:created>
  <dcterms:modified xsi:type="dcterms:W3CDTF">2025-02-27T02:38:16Z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45B229E7A4144502A51B72FCB8A5091F_13</vt:lpwstr>
  </property>
  <property fmtid="{D5CDD505-2E9C-101B-9397-08002B2CF9AE}" pid="3" name="KSOProductBuildVer">
    <vt:lpwstr>2052-12.1.0.19770</vt:lpwstr>
  </property>
</Properties>
</file>