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3"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上级补助项目支出预算表11!$A:$A,上级补助项目支出预算表11!$1:$1</definedName>
    <definedName name="_xlnm.Print_Titles" localSheetId="16">部门项目中期规划预算表12!$A:$A,部门项目中期规划预算表12!$1:$1</definedName>
  </definedNames>
  <calcPr calcId="191029" iterate="1" iterateCount="1000"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<sst xmlns="http://schemas.openxmlformats.org/spreadsheetml/2006/main" count="2820" uniqueCount="711">
  <si>
    <t>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</si>
  <si>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</si>
  <si>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</si>
  <si>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</si>
  <si>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</si>
  <si>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</si>
  <si>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</si>
  <si>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</si>
  <si>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</si>
  <si>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</si>
  <si>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</si>
  <si>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</si>
  <si>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</si>
  <si>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</si>
  <si>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</si>
  <si>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</si>
  <si>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</si>
  <si>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</si>
  <si>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</si>
  <si>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</si>
  <si>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</si>
  <si>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</si>
  <si>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</si>
  <si>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</si>
  <si>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</si>
  <si>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</si>
  <si>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</si>
  <si>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</si>
  <si>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</si>
  <si>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</si>
  <si>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</si>
  <si>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</si>
  <si>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</si>
  <si>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</si>
  <si>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</si>
  <si>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</si>
  <si>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</si>
  <si>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</si>
  <si>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</si>
  <si>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</si>
  <si>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</si>
  <si>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</si>
  <si>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</si>
  <si>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</si>
  <si>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</si>
  <si>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</si>
  <si>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</si>
  <si>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</si>
  <si>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</si>
  <si>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</si>
  <si>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</si>
  <si>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</si>
  <si>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</si>
  <si>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</si>
  <si>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</si>
  <si>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</si>
  <si>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</si>
  <si>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</si>
  <si>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</si>
  <si>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</si>
  <si>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</si>
  <si>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</si>
  <si>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</si>
  <si>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</si>
  <si>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</si>
  <si>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</si>
  <si>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</si>
  <si>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</si>
  <si>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</si>
  <si>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351</t>
  </si>
  <si>
    <t>昆明市东川区退役军人事务局</t>
  </si>
  <si>
    <t>351001</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</si>
  <si>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</si>
  <si>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</si>
  <si>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</si>
  <si>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</si>
  <si>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</si>
  <si>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</si>
  <si>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</si>
  <si>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</si>
  <si>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</si>
  <si>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</si>
  <si>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</si>
  <si>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</si>
  <si>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</si>
  <si>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</si>
  <si>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</si>
  <si>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</si>
  <si>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</si>
  <si>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</si>
  <si>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</si>
  <si>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</si>
  <si>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</si>
  <si>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</si>
  <si>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</si>
  <si>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</si>
  <si>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</si>
  <si>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</si>
  <si>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</si>
  <si>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</si>
  <si>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</si>
  <si>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</si>
  <si>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</si>
  <si>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</si>
  <si>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20808</t>
  </si>
  <si>
    <t>抚恤</t>
  </si>
  <si>
    <t>2080801</t>
  </si>
  <si>
    <t>死亡抚恤</t>
  </si>
  <si>
    <t>2080805</t>
  </si>
  <si>
    <t>义务兵优待</t>
  </si>
  <si>
    <t>2080808</t>
  </si>
  <si>
    <t>褒扬纪念</t>
  </si>
  <si>
    <t>2080899</t>
  </si>
  <si>
    <t>其他优抚支出</t>
  </si>
  <si>
    <t>20809</t>
  </si>
  <si>
    <t>退役安置</t>
  </si>
  <si>
    <t>2080901</t>
  </si>
  <si>
    <t>退役士兵安置</t>
  </si>
  <si>
    <t>2080902</t>
  </si>
  <si>
    <t>军队移交政府的离退休人员安置</t>
  </si>
  <si>
    <t>2080999</t>
  </si>
  <si>
    <t>其他退役安置支出</t>
  </si>
  <si>
    <t>20828</t>
  </si>
  <si>
    <t>退役军人管理事务</t>
  </si>
  <si>
    <t>2082801</t>
  </si>
  <si>
    <t>行政运行</t>
  </si>
  <si>
    <t>2082804</t>
  </si>
  <si>
    <t>拥军优属</t>
  </si>
  <si>
    <t>2082850</t>
  </si>
  <si>
    <t>事业运行</t>
  </si>
  <si>
    <t>2082899</t>
  </si>
  <si>
    <t>其他退役军人事务管理支出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</si>
  <si>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</si>
  <si>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</si>
  <si>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</si>
  <si>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</si>
  <si>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</si>
  <si>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</si>
  <si>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</si>
  <si>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</si>
  <si>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</si>
  <si>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</si>
  <si>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</si>
  <si>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</si>
  <si>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21014</t>
  </si>
  <si>
    <t>优抚对象医疗</t>
  </si>
  <si>
    <t>2101401</t>
  </si>
  <si>
    <t>优抚对象医疗补助</t>
  </si>
  <si>
    <t>221</t>
  </si>
  <si>
    <t>住房保障支出</t>
  </si>
  <si>
    <t>22102</t>
  </si>
  <si>
    <t>住房改革支出</t>
  </si>
  <si>
    <t>2210201</t>
  </si>
  <si>
    <t>住房公积金</t>
  </si>
  <si>
    <t>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</si>
  <si>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</si>
  <si>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</si>
  <si>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</si>
  <si>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</si>
  <si>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</si>
  <si>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</si>
  <si>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</si>
  <si>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</si>
  <si>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</si>
  <si>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</si>
  <si>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</si>
  <si>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</si>
  <si>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</si>
  <si>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</si>
  <si>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</si>
  <si>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</si>
  <si>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</si>
  <si>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</si>
  <si>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</si>
  <si>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</si>
  <si>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</si>
  <si>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</si>
  <si>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</si>
  <si>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</si>
  <si>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</si>
  <si>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</si>
  <si>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</si>
  <si>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</si>
  <si>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</si>
  <si>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</si>
  <si>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</si>
  <si>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</si>
  <si>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</si>
  <si>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</si>
  <si>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</si>
  <si>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</si>
  <si>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</si>
  <si>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</si>
  <si>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</si>
  <si>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</si>
  <si>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</si>
  <si>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</si>
  <si>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</si>
  <si>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</si>
  <si>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</si>
  <si>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</si>
  <si>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</si>
  <si>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</si>
  <si>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</si>
  <si>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</si>
  <si>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</si>
  <si>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</si>
  <si>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</si>
  <si>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</si>
  <si>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</si>
  <si>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</si>
  <si>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</si>
  <si>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</si>
  <si>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</si>
  <si>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</si>
  <si>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</si>
  <si>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</si>
  <si>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</si>
  <si>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</si>
  <si>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</si>
  <si>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530113210000000001377</t>
  </si>
  <si>
    <t>事业人员工资支出</t>
  </si>
  <si>
    <t>30101</t>
  </si>
  <si>
    <t>基本工资</t>
  </si>
  <si>
    <t>30102</t>
  </si>
  <si>
    <t>津贴补贴</t>
  </si>
  <si>
    <t>30103</t>
  </si>
  <si>
    <t>奖金</t>
  </si>
  <si>
    <t>30107</t>
  </si>
  <si>
    <t>绩效工资</t>
  </si>
  <si>
    <t>530113210000000001382</t>
  </si>
  <si>
    <t>30217</t>
  </si>
  <si>
    <t>530113210000000001383</t>
  </si>
  <si>
    <t>公务交通补贴</t>
  </si>
  <si>
    <t>30239</t>
  </si>
  <si>
    <t>其他交通费用</t>
  </si>
  <si>
    <t>530113210000000001384</t>
  </si>
  <si>
    <t>工会经费</t>
  </si>
  <si>
    <t>30228</t>
  </si>
  <si>
    <t>530113210000000001387</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</si>
  <si>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</si>
  <si>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</si>
  <si>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</si>
  <si>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</si>
  <si>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</si>
  <si>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</si>
  <si>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</si>
  <si>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</si>
  <si>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</si>
  <si>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</si>
  <si>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</si>
  <si>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</si>
  <si>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</si>
  <si>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</si>
  <si>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</si>
  <si>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</si>
  <si>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</si>
  <si>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</si>
  <si>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</si>
  <si>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530113210000000001388</t>
  </si>
  <si>
    <t>租车经费</t>
  </si>
  <si>
    <t>530113210000000003685</t>
  </si>
  <si>
    <t>行政人员工资支出</t>
  </si>
  <si>
    <t>530113210000000003686</t>
  </si>
  <si>
    <t>社会保障缴费</t>
  </si>
  <si>
    <t>30108</t>
  </si>
  <si>
    <t>机关事业单位基本养老保险缴费</t>
  </si>
  <si>
    <t>30110</t>
  </si>
  <si>
    <t>职工基本医疗保险缴费</t>
  </si>
  <si>
    <t>30111</t>
  </si>
  <si>
    <t>公务员医疗补助缴费</t>
  </si>
  <si>
    <t>30112</t>
  </si>
  <si>
    <t>其他社会保障缴费</t>
  </si>
  <si>
    <t>530113210000000003687</t>
  </si>
  <si>
    <t>30113</t>
  </si>
  <si>
    <t>530113231100001495105</t>
  </si>
  <si>
    <t>行政人员绩效奖励</t>
  </si>
  <si>
    <t>530113231100001495106</t>
  </si>
  <si>
    <t>事业人员绩效奖励</t>
  </si>
  <si>
    <t>05-1表</t>
  </si>
  <si>
    <t>项目分类</t>
  </si>
  <si>
    <t>项目单位</t>
  </si>
  <si>
    <t>经济科目编码</t>
  </si>
  <si>
    <t>经济科目名称</t>
  </si>
  <si>
    <t>本年拨款</t>
  </si>
  <si>
    <t>其中：本次下达</t>
  </si>
  <si>
    <t>专项业务类</t>
  </si>
  <si>
    <t>530113251100004034780</t>
  </si>
  <si>
    <t>烈士纪念专项补助省级经费</t>
  </si>
  <si>
    <t>民生类</t>
  </si>
  <si>
    <t>530113200000000000286</t>
  </si>
  <si>
    <t>春节、八一慰问经费</t>
  </si>
  <si>
    <t>30305</t>
  </si>
  <si>
    <t>生活补助</t>
  </si>
  <si>
    <t>530113200000000000361</t>
  </si>
  <si>
    <t>东川区退役士兵安置补助经费</t>
  </si>
  <si>
    <t>30299</t>
  </si>
  <si>
    <t>其他商品和服务支出</t>
  </si>
  <si>
    <t>30303</t>
  </si>
  <si>
    <t>退职（役）费</t>
  </si>
  <si>
    <t>30399</t>
  </si>
  <si>
    <t>其他对个人和家庭的补助</t>
  </si>
  <si>
    <t>530113200000000000387</t>
  </si>
  <si>
    <t>东川区重点优抚对象解困帮扶补助经费</t>
  </si>
  <si>
    <t>530113200000000000409</t>
  </si>
  <si>
    <t>东川区义务兵家庭优待金补助经费</t>
  </si>
  <si>
    <t>530113210000000000955</t>
  </si>
  <si>
    <t>企业军转干部维稳解困补助资金</t>
  </si>
  <si>
    <t>530113210000000005617</t>
  </si>
  <si>
    <t>东川区退役士兵社会保险区级配套经费</t>
  </si>
  <si>
    <t>530113221100000762677</t>
  </si>
  <si>
    <t>优抚对象抚恤补助经费</t>
  </si>
  <si>
    <t>30304</t>
  </si>
  <si>
    <t>抚恤金</t>
  </si>
  <si>
    <t>530113251100003635458</t>
  </si>
  <si>
    <t>移交政府安置的退休军人定期增资经费</t>
  </si>
  <si>
    <t>30302</t>
  </si>
  <si>
    <t>退休费</t>
  </si>
  <si>
    <t>530113251100004034447</t>
  </si>
  <si>
    <t>中央优抚对象医疗保障经费</t>
  </si>
  <si>
    <t>30307</t>
  </si>
  <si>
    <t>医疗费补助</t>
  </si>
  <si>
    <t>事业发展类</t>
  </si>
  <si>
    <t>530113241100002202366</t>
  </si>
  <si>
    <t>双拥模范城创建工作经费</t>
  </si>
  <si>
    <t>530113251100003627072</t>
  </si>
  <si>
    <t>英雄烈士褒扬纪念经费</t>
  </si>
  <si>
    <t>05-2表</t>
  </si>
  <si>
    <t>项目年度绩效目标</t>
  </si>
  <si>
    <t>一级指标</t>
  </si>
  <si>
    <t>二级指标</t>
  </si>
  <si>
    <t>三级指标</t>
  </si>
  <si>
    <t>指标性质</t>
  </si>
  <si>
    <t>指标值</t>
  </si>
  <si>
    <t>度量单位</t>
  </si>
  <si>
    <t>指标属性</t>
  </si>
  <si>
    <t>指标内容</t>
  </si>
  <si>
    <t>1.向全区符合享受抚恤待遇条件的重点优抚对象发放抚恤补助。2.及时足额发放抚恤补助。严格贯彻落实国家对优抚对象的优待政策，在有待中体现关心关怀和尊重尊崇，让广大优抚对象感受到党和国家的温暖关怀，维护社会和谐稳定，为国防和军队建设不断发展强大打下坚实基础， 有利于国家长治久安，保障经济社会健康有序发展。</t>
  </si>
  <si>
    <t>产出指标</t>
  </si>
  <si>
    <t>数量指标</t>
  </si>
  <si>
    <t>优抚对象补助经费发放人数</t>
  </si>
  <si>
    <t>&lt;</t>
  </si>
  <si>
    <t>1760</t>
  </si>
  <si>
    <t>人</t>
  </si>
  <si>
    <t>定量指标</t>
  </si>
  <si>
    <t>反映应领取实例对象人数</t>
  </si>
  <si>
    <t>质量指标</t>
  </si>
  <si>
    <t>经费足额拨付率</t>
  </si>
  <si>
    <t>=</t>
  </si>
  <si>
    <t>100</t>
  </si>
  <si>
    <t>%</t>
  </si>
  <si>
    <t>反映经费下拨度情况</t>
  </si>
  <si>
    <t>优抚对象补助标准按规定执行率</t>
  </si>
  <si>
    <t>反映补助按标准执行的情况</t>
  </si>
  <si>
    <t>时效指标</t>
  </si>
  <si>
    <t>优抚对象补助经费及时拨付率</t>
  </si>
  <si>
    <t>反映发放单位及时发放补助资金的情况</t>
  </si>
  <si>
    <t>成本指标</t>
  </si>
  <si>
    <t>经济成本指标</t>
  </si>
  <si>
    <t>1086000</t>
  </si>
  <si>
    <t>元</t>
  </si>
  <si>
    <t>效益指标</t>
  </si>
  <si>
    <t>社会效益</t>
  </si>
  <si>
    <t>优抚对象生活情况</t>
  </si>
  <si>
    <t>有效改善</t>
  </si>
  <si>
    <t>次</t>
  </si>
  <si>
    <t>定性指标</t>
  </si>
  <si>
    <t>反映对象实际生活情况</t>
  </si>
  <si>
    <t>满意度指标</t>
  </si>
  <si>
    <t>服务对象满意度</t>
  </si>
  <si>
    <t>优抚对象满意率度</t>
  </si>
  <si>
    <t>&gt;=</t>
  </si>
  <si>
    <t>90</t>
  </si>
  <si>
    <t>反映优抚对象实际满意率度</t>
  </si>
  <si>
    <t>做好2025年的义务兵家庭优待金发放和立功奖励工作，发放义务兵人数136人次（其中艰苦边远地区20人，一般地区116人），奖励优秀士兵30人、三等功人员15人。</t>
  </si>
  <si>
    <t>一般地区义务兵家庭户数</t>
  </si>
  <si>
    <t>116</t>
  </si>
  <si>
    <t>人(户)</t>
  </si>
  <si>
    <t>特殊地区义务兵家庭户数</t>
  </si>
  <si>
    <t>20</t>
  </si>
  <si>
    <t>立三等功人数</t>
  </si>
  <si>
    <t>优秀士兵人数</t>
  </si>
  <si>
    <t>30</t>
  </si>
  <si>
    <t>按标准发放义务兵家庭优待金</t>
  </si>
  <si>
    <t>经费下拨率</t>
  </si>
  <si>
    <t>义务兵家庭优待金补助资金下拨时间</t>
  </si>
  <si>
    <t>2025年12月前</t>
  </si>
  <si>
    <t>95032</t>
  </si>
  <si>
    <t>年度征兵任务完成情况</t>
  </si>
  <si>
    <t>反映征兵任务完成情况。</t>
  </si>
  <si>
    <t>各地义务兵家庭优待金标准差异缩小</t>
  </si>
  <si>
    <t>有较为明显的缩小</t>
  </si>
  <si>
    <t>义务兵家庭优待金发放工作的满意度</t>
  </si>
  <si>
    <t>反映义务兵家庭满意程度。</t>
  </si>
  <si>
    <t>认真做好3名退休军官及士官的退休金、2名遗属生活费的发放工作，保证其生活待遇得到落实。</t>
  </si>
  <si>
    <t>补助军队移交地方安置的离退休人员数（人）</t>
  </si>
  <si>
    <t xml:space="preserve">补贴军休人员人数
</t>
  </si>
  <si>
    <t>完成时间</t>
  </si>
  <si>
    <t>2025年9月前</t>
  </si>
  <si>
    <t>月</t>
  </si>
  <si>
    <t>重点工作任务完成时间</t>
  </si>
  <si>
    <t>落实军队退休军人各项待遇</t>
  </si>
  <si>
    <t xml:space="preserve">落实军队离退休人员各项待遇
</t>
  </si>
  <si>
    <t>40000</t>
  </si>
  <si>
    <t>退休军人待遇落实情况</t>
  </si>
  <si>
    <t>可持续影响</t>
  </si>
  <si>
    <t>促进社会和谐、保障军队建设需要</t>
  </si>
  <si>
    <t>长期</t>
  </si>
  <si>
    <t xml:space="preserve">促进社会和谐、保障军队建设需要
</t>
  </si>
  <si>
    <t>落实军队退休军人满意度</t>
  </si>
  <si>
    <t>95</t>
  </si>
  <si>
    <t xml:space="preserve">落实军队退休军人满意度
</t>
  </si>
  <si>
    <t>优抚对象补助上级经费</t>
  </si>
  <si>
    <t>1.2025年继续向全区符合享受抚恤待遇条件的重点优抚对象1760人发放抚恤补助。2.及时足额发放抚恤补助。严格贯彻落实国家对优抚对象的优待政策，在有待中体现关心关怀和尊重尊崇，让广大优抚对象感受到党和国家的温暖关怀，维护社会和谐稳定，为国防和军队建设不断发展强大打下坚实基础， 有利于国家长治久安，保障经济社会健康有序发展。</t>
  </si>
  <si>
    <t>&gt;</t>
  </si>
  <si>
    <t xml:space="preserve">优抚对象补助经费发放人数
</t>
  </si>
  <si>
    <t xml:space="preserve">经费足额拨付率
</t>
  </si>
  <si>
    <t xml:space="preserve">优抚对象补助标准按规定执行率
</t>
  </si>
  <si>
    <t xml:space="preserve">优抚对象补助经费及时拨付率
</t>
  </si>
  <si>
    <t>21874000</t>
  </si>
  <si>
    <t xml:space="preserve">优抚对象生活情况
</t>
  </si>
  <si>
    <t xml:space="preserve">优抚对象满意率度
</t>
  </si>
  <si>
    <t>重点优抚对象解困帮扶上级经费</t>
  </si>
  <si>
    <t xml:space="preserve"> 1.发放城镇无工作单位且生活困难的重点优抚对象生活补助。2.发放安置到企业工作后下岗失业参战退役人员生活补助。3.发放领取国家定期抚恤补助待遇的优抚对象且属民政部门认定为城乡最低生活保障对象及特困人员生活补助。4.对享受国家定期抚恤补助，且符合参加城乡居民基本养老保险参保条件的优抚对象进行医保费用补助。5.发放现役军人立功受奖慰问金。6.补助重点优抚对象体检费。7.发放烈士家属异地祭扫定额补助。8.每年在清明节、9.30烈士纪念日、国家公祭日组织开展烈士祭扫活动。						
</t>
  </si>
  <si>
    <t>享受解困帮扶措施经费补助优抚对象人数</t>
  </si>
  <si>
    <t xml:space="preserve">享受解困帮扶措施经费补助优抚对象人数
</t>
  </si>
  <si>
    <t xml:space="preserve">经费下拨率
</t>
  </si>
  <si>
    <t>社会化发放率</t>
  </si>
  <si>
    <t xml:space="preserve">社会化发放率
</t>
  </si>
  <si>
    <t>各类重点优抚对象生活困难补助经费补助标准按规定执行</t>
  </si>
  <si>
    <t xml:space="preserve">各类重点优抚对象生活困难补助经费补助标准按规定执行
</t>
  </si>
  <si>
    <t>补助资金发放及时性</t>
  </si>
  <si>
    <t xml:space="preserve">补助资金发放及时性
</t>
  </si>
  <si>
    <t>1493280</t>
  </si>
  <si>
    <t>服务对象大规模到昆明聚集上访次数及规模减少，对维护社会安定团结的推动作用</t>
  </si>
  <si>
    <t>效果明显</t>
  </si>
  <si>
    <t xml:space="preserve">服务对象大规模到昆明聚集上访次数及规模减少，对维护社会安定团结的推动作用
</t>
  </si>
  <si>
    <t>对象生活情况</t>
  </si>
  <si>
    <t xml:space="preserve">对象生活情况
</t>
  </si>
  <si>
    <t>重点优抚对象满意度</t>
  </si>
  <si>
    <t xml:space="preserve">重点优抚对象满意度
</t>
  </si>
  <si>
    <t>春节八一慰问上级经费</t>
  </si>
  <si>
    <t xml:space="preserve">春节和八一期间向全区领取国家抚恤和定期生活补助的1760名优抚对象、680户现役军人家庭、驻区4个部队、60名生活困难退役军人发放节日慰问金，把党和政府的温暖传递给慰问对象，体现了国家对广大退役军人、现役军人、其他优抚对象的重视和关爱。通过节日慰问，推动双拥工作走深走实，增进军政军民团结，持续推动军民融合深度发展，对推进国防和军队建设，促进地方和谐稳定、经济持续发展起到了积极的作用。						
</t>
  </si>
  <si>
    <t>重点优抚对象人数</t>
  </si>
  <si>
    <t>3520</t>
  </si>
  <si>
    <t>人次</t>
  </si>
  <si>
    <t xml:space="preserve">重点优抚对象人数
</t>
  </si>
  <si>
    <t>现役军人家庭户数</t>
  </si>
  <si>
    <t>1360</t>
  </si>
  <si>
    <t>各类慰问对象标准按规定执行率</t>
  </si>
  <si>
    <t xml:space="preserve">各类慰问对象标准按规定执行率
</t>
  </si>
  <si>
    <t>资金发放及时率</t>
  </si>
  <si>
    <t xml:space="preserve">资金发放及时率
</t>
  </si>
  <si>
    <t>780800</t>
  </si>
  <si>
    <t>节日幸福感</t>
  </si>
  <si>
    <t>明显提高</t>
  </si>
  <si>
    <t xml:space="preserve">节日幸福感
</t>
  </si>
  <si>
    <t>慰问覆盖驻地基层官兵覆盖率</t>
  </si>
  <si>
    <t xml:space="preserve">慰问覆盖驻地基层官兵覆盖率
</t>
  </si>
  <si>
    <t>优抚对象、驻地部队满意度</t>
  </si>
  <si>
    <t>80</t>
  </si>
  <si>
    <t xml:space="preserve">优抚对象、驻地部队满意度
</t>
  </si>
  <si>
    <t>根据《云南省双拥办关于印发云南省双拥模范城（县）考评标准的通知》以及相关评分标准，做好双拥宣传氛围营造、双拥主题公园建设、双拥共建活动开展等工作。</t>
  </si>
  <si>
    <t>项目个数</t>
  </si>
  <si>
    <t>1.00</t>
  </si>
  <si>
    <t>个</t>
  </si>
  <si>
    <t>反映实际个数情况</t>
  </si>
  <si>
    <t>反映经费拨付情况</t>
  </si>
  <si>
    <t>2028年12月</t>
  </si>
  <si>
    <t>100000</t>
  </si>
  <si>
    <t>军政军民团结、社会和谐进步</t>
  </si>
  <si>
    <t>社会和谐</t>
  </si>
  <si>
    <t>军地双方满意度</t>
  </si>
  <si>
    <t>85</t>
  </si>
  <si>
    <t>反映满意度情况</t>
  </si>
  <si>
    <t xml:space="preserve"> 对东川区拖布卡烈士陵园提质改造项目补助。</t>
  </si>
  <si>
    <t>提质改造烈士纪念设施数量</t>
  </si>
  <si>
    <t xml:space="preserve">提质改造烈士纪念设施数量
</t>
  </si>
  <si>
    <t>加强硬件及配套设施建设</t>
  </si>
  <si>
    <t>各项目通过竣工验收评审</t>
  </si>
  <si>
    <t xml:space="preserve">加强硬件及配套设施建设
</t>
  </si>
  <si>
    <t>资金下达项目单位2个月内开工</t>
  </si>
  <si>
    <t xml:space="preserve">资金下达项目单位2个月内开工
</t>
  </si>
  <si>
    <t>接待现场烈士祭扫人员明显增加</t>
  </si>
  <si>
    <t>800</t>
  </si>
  <si>
    <t xml:space="preserve">接待现场烈士祭扫人员明显增加
</t>
  </si>
  <si>
    <t>烈士家属、退役军人投诉次数</t>
  </si>
  <si>
    <t>&lt;=</t>
  </si>
  <si>
    <t xml:space="preserve">烈士家属、退役军人投诉次数
</t>
  </si>
  <si>
    <t>2025年将继续加强对英雄烈士的保护，传承和弘扬英雄烈士精神、爱国主义精神，培育和践行社会主义核心价值观，激发广大民众实现中华民族伟大复兴中国梦的强大精神力量。</t>
  </si>
  <si>
    <t>烈士纪念设施个数</t>
  </si>
  <si>
    <t>2025年12月</t>
  </si>
  <si>
    <t>50000</t>
  </si>
  <si>
    <t>增强爱国精神文明建设</t>
  </si>
  <si>
    <t>有所增强</t>
  </si>
  <si>
    <t>烈士亲属对烈士墓管理维护满意度</t>
  </si>
  <si>
    <t>2025年预计完成医保补缴20人，养老保险补缴13人。</t>
  </si>
  <si>
    <t>缴纳医保人数</t>
  </si>
  <si>
    <t>缴纳养老保险人数</t>
  </si>
  <si>
    <t>部分退役士兵基本养老保险补缴经费按规定执行率</t>
  </si>
  <si>
    <t>部分退役士兵基本养老保险及时补缴率</t>
  </si>
  <si>
    <t>230900</t>
  </si>
  <si>
    <t>提升退役士兵养老、医疗保障能力等</t>
  </si>
  <si>
    <t>大力提升</t>
  </si>
  <si>
    <t>部分退役士兵基本养老保险接续情况</t>
  </si>
  <si>
    <t>按规定补缴到位</t>
  </si>
  <si>
    <t>退役士兵满意度</t>
  </si>
  <si>
    <t>反映实际满意度</t>
  </si>
  <si>
    <t>春节和八一期间向全区领取国家抚恤和定期生活补助的1760名优抚对象、680户现役军人家庭、驻区4个部队、60名生活困难退役军人发放节日慰问金，把党和政府的温暖传递给慰问对象，体现了国家对广大退役军人、现役军人、其他优抚对象的重视和关爱。通过节日慰问，推动双拥工作走深走实，增进军政军民团结，持续推动军民融合深度发展，对推进国防和军队建设，促进地方和谐稳定、经济持续发展起到了积极的作用。</t>
  </si>
  <si>
    <t>户</t>
  </si>
  <si>
    <t>部队个数</t>
  </si>
  <si>
    <t>生活困难重点优抚对象人数</t>
  </si>
  <si>
    <t>60</t>
  </si>
  <si>
    <t>反映经费拨付率情况。</t>
  </si>
  <si>
    <t>反映补助按标准执行的情况。</t>
  </si>
  <si>
    <t>反映发放单位及时发放慰问金情况。</t>
  </si>
  <si>
    <t>567200</t>
  </si>
  <si>
    <t>反映重点优抚对象上访规模程度。</t>
  </si>
  <si>
    <t>反映慰问覆盖驻地基层官兵覆盖率情况 。</t>
  </si>
  <si>
    <t>反映优抚对象及驻地部队满意程度。</t>
  </si>
  <si>
    <t>（中央级）企业军转干部维稳解困补助资金</t>
  </si>
  <si>
    <t>项目金额</t>
  </si>
  <si>
    <t>1400000</t>
  </si>
  <si>
    <t>影响年度</t>
  </si>
  <si>
    <t>年</t>
  </si>
  <si>
    <t>群众满意度</t>
  </si>
  <si>
    <t>义务兵家庭优待金上级经费</t>
  </si>
  <si>
    <t xml:space="preserve">做好2025年的义务兵家庭优待金发放和立功奖励工作，发放义务兵人数136人次（其中艰苦边远地区20人，一般地区116人），奖励优秀士兵30人、三等功人员15人。						
</t>
  </si>
  <si>
    <t xml:space="preserve">一般地区义务兵家庭户数
</t>
  </si>
  <si>
    <t xml:space="preserve">特殊地区义务兵家庭户数
</t>
  </si>
  <si>
    <t xml:space="preserve">按标准发放义务兵家庭优待金
</t>
  </si>
  <si>
    <t xml:space="preserve">义务兵家庭优待金补助资金下拨时间
</t>
  </si>
  <si>
    <t>1945284</t>
  </si>
  <si>
    <t xml:space="preserve">年度征兵任务完成情况
</t>
  </si>
  <si>
    <t xml:space="preserve">各地义务兵家庭优待金标准差异缩小
</t>
  </si>
  <si>
    <t xml:space="preserve">义务兵家庭优待金发放工作的满意度
</t>
  </si>
  <si>
    <t>退役士兵安置上级经费</t>
  </si>
  <si>
    <t xml:space="preserve">2025年将继续采取社会化发放方式，及时足额发放自主就业退役士兵一次性经济补助经费，切实维护退役军人的合法权益，推进东川经济协调发展，为国防和军队改革建设作做出积极的贡献。						
</t>
  </si>
  <si>
    <t>自主就业退役士兵人数</t>
  </si>
  <si>
    <t xml:space="preserve">自主就业退役士兵人数
</t>
  </si>
  <si>
    <t>补助资金及时发放率</t>
  </si>
  <si>
    <t xml:space="preserve">补助资金及时发放率
</t>
  </si>
  <si>
    <t>960000</t>
  </si>
  <si>
    <t>提高退役士兵生活水平</t>
  </si>
  <si>
    <t>大力提高</t>
  </si>
  <si>
    <t xml:space="preserve">提高退役士兵生活水平
</t>
  </si>
  <si>
    <t>提升退役士兵幸福感</t>
  </si>
  <si>
    <t xml:space="preserve">提升退役士兵幸福感
</t>
  </si>
  <si>
    <t xml:space="preserve">退役士兵满意度
</t>
  </si>
  <si>
    <t>东财社〔2022〕33号中央优抚对象医疗保障经费</t>
  </si>
  <si>
    <t>符合资助参保条件的1级至6级残疾军人实际职工基本医疗保险参保率</t>
  </si>
  <si>
    <t xml:space="preserve">符合资助参保条件的1级至6级残疾军人实际职工基本医疗保险参保率
</t>
  </si>
  <si>
    <t>符合医疗补助条件、参加基本医疗保险制度但个人医疗费用负担较重的优抚对象中实际享受医疗补助人数的比例。</t>
  </si>
  <si>
    <t xml:space="preserve">符合医疗补助条件、参加基本医疗保险制度但个人医疗费用负担较重的优抚对象中实际享受医疗补助人数的比例。
</t>
  </si>
  <si>
    <t>优抚对象医疗保障经费及时拨付率</t>
  </si>
  <si>
    <t xml:space="preserve">优抚对象医疗保障经费及时拨付率
</t>
  </si>
  <si>
    <t>优抚对象医疗难问题改善</t>
  </si>
  <si>
    <t xml:space="preserve">优抚对象医疗难问题改善
</t>
  </si>
  <si>
    <t>优抚对象满意度</t>
  </si>
  <si>
    <t xml:space="preserve">优抚对象满意度
</t>
  </si>
  <si>
    <t>军人之家上级工作经费</t>
  </si>
  <si>
    <t xml:space="preserve">“军人之家”在双拥工作领导小组领导下开展工作，各级“军人之家”要加强对下一级“军人之家”工作的调研、指导和督促检查，协调相关部门和提请召开双拥工作领导小组工作会议，及时发现和帮助解决工作中存在的困难和问题，认真总结推广好的做法与经验。定期或不定期组织检查，对不按相关文件、规定执行，导致拥军爱军工作推进滞后的单位和个人，按规定和程序由有关部门进行问责。						
</t>
  </si>
  <si>
    <t>获补村（社区）数</t>
  </si>
  <si>
    <t>170</t>
  </si>
  <si>
    <t xml:space="preserve">获补村（社区）数
</t>
  </si>
  <si>
    <t xml:space="preserve">完成时间
</t>
  </si>
  <si>
    <t>1785000</t>
  </si>
  <si>
    <t>提升拥军爱军服务格局</t>
  </si>
  <si>
    <t>有所提升</t>
  </si>
  <si>
    <t xml:space="preserve">提升拥军爱军服务格局
</t>
  </si>
  <si>
    <t>提升服务退役军人工作水平</t>
  </si>
  <si>
    <t xml:space="preserve">提升服务退役军人工作水平
</t>
  </si>
  <si>
    <t>增强军人文化生活服务水平</t>
  </si>
  <si>
    <t xml:space="preserve">增强军人文化生活服务水平
</t>
  </si>
  <si>
    <t>优抚对象对优抚工作的满意度</t>
  </si>
  <si>
    <t xml:space="preserve">优抚对象对优抚工作的满意度
</t>
  </si>
  <si>
    <t xml:space="preserve">  1.发放城镇无工作单位且生活困难的重点优抚对象生活补助。2.发放安置到企业工作后下岗失业参战退役人员生活补助。3.发放领取国家定期抚恤补助待遇的优抚对象且属民政部门认定为城乡最低生活保障对象及特困人员生活补助。4.对享受国家定期抚恤补助，且符合参加城乡居民基本养老保险参保条件的优抚对象进行医保费用补助。5.发放现役军人立功受奖慰问金。6.补助重点优抚对象体检费。7.发放烈士家属异地祭扫定额补助。8.每年在清明节、9.30烈士纪念日、国家公祭日组织开展烈士祭扫活动。</t>
  </si>
  <si>
    <t>反映经费下拨率情况。</t>
  </si>
  <si>
    <t>按月发放</t>
  </si>
  <si>
    <t>反映发放单位及时发放补助资金的情况。</t>
  </si>
  <si>
    <t>1970820</t>
  </si>
  <si>
    <t>反映补助促进受益对象生活状况的改善情况。</t>
  </si>
  <si>
    <t>反映重点优抚对象的满意程度。</t>
  </si>
  <si>
    <t>2025年将继续采取社会化发放方式，及时足额发放自主就业退役士兵一次性经济补助经费、自谋职业退役士兵补偿金、退役士兵待安置期生活补助、按时足额缴纳退役士兵待安置期社会保险费、按期拨付退役士兵教育培训费，保障退役士兵的基本生活和促进退役士兵就业创业，切实维护退役军人的合法权益，推进东川经济协调发展，为国防和军队改革建设作做出积极的贡献。</t>
  </si>
  <si>
    <t>反映领取一次性经济补助对象人数情况。</t>
  </si>
  <si>
    <t>参加教育培训及活动人数</t>
  </si>
  <si>
    <t>符合政府安排工作条件退役士兵人数</t>
  </si>
  <si>
    <t>自谋职业人数</t>
  </si>
  <si>
    <t>反映经费拨付的情况。</t>
  </si>
  <si>
    <t>2152800</t>
  </si>
  <si>
    <t>反映退役士兵的满意程度。</t>
  </si>
  <si>
    <t>1.春节、“八一”建军节开展慰问及文体活动，预计75人，每人标准1000元；2.结合工作实际，适时掌握全区企业军转干部的生活、思想、身体健康情况，做好群体的稳定工作；3年度困难救助6人，每人2000元.</t>
  </si>
  <si>
    <t>春节、八一慰问及座谈人数</t>
  </si>
  <si>
    <t>150</t>
  </si>
  <si>
    <t>人/人次</t>
  </si>
  <si>
    <t>反映春节八一慰问及座谈人数</t>
  </si>
  <si>
    <t>困难救助</t>
  </si>
  <si>
    <t>反映年度获困难救助人数</t>
  </si>
  <si>
    <t>人均春节八一慰问及文体活动标准</t>
  </si>
  <si>
    <t>1000</t>
  </si>
  <si>
    <t>元/人</t>
  </si>
  <si>
    <t>困难救助标准</t>
  </si>
  <si>
    <t>2000</t>
  </si>
  <si>
    <t>元/人·次</t>
  </si>
  <si>
    <t>维稳工作经费</t>
  </si>
  <si>
    <t>63000</t>
  </si>
  <si>
    <t>做好企业军转干部思想政治稳定工作，不发生信访矛盾问题，确保群体稳定。</t>
  </si>
  <si>
    <t>慰问金发放率</t>
  </si>
  <si>
    <t>困难救助金发放率</t>
  </si>
  <si>
    <t>150000</t>
  </si>
  <si>
    <t>政策知晓率</t>
  </si>
  <si>
    <t>98</t>
  </si>
  <si>
    <t>宣传工作要求</t>
  </si>
  <si>
    <t>慰问对象满意度</t>
  </si>
  <si>
    <t>民意工作要求</t>
  </si>
  <si>
    <t>06表</t>
  </si>
  <si>
    <t>政府性基金预算支出预算表</t>
  </si>
  <si>
    <t>单位名称：昆明市发展和改革委员会</t>
  </si>
  <si>
    <t>政府性基金预算支出</t>
  </si>
  <si>
    <t>备注：昆明市东川区退役军人事务局2025年度无部门政府性基金预算支出预算表支出情况，此表无数据。</t>
  </si>
  <si>
    <t>07表</t>
  </si>
  <si>
    <t>预算项目</t>
  </si>
  <si>
    <t>采购项目</t>
  </si>
  <si>
    <t>采购品目</t>
  </si>
  <si>
    <t>计量
单位</t>
  </si>
  <si>
    <t>数量</t>
  </si>
  <si>
    <t>面向中小企业预留资金</t>
  </si>
  <si>
    <t>政府性基金</t>
  </si>
  <si>
    <t>国有资本经营收益</t>
  </si>
  <si>
    <t>财政专户管理的收入</t>
  </si>
  <si>
    <t>单位自筹</t>
  </si>
  <si>
    <t>办公桌</t>
  </si>
  <si>
    <t>张</t>
  </si>
  <si>
    <t>办公椅</t>
  </si>
  <si>
    <t>会议椅</t>
  </si>
  <si>
    <t>把</t>
  </si>
  <si>
    <t>文件柜</t>
  </si>
  <si>
    <t>备注：当面向中小企业预留资金大于合计时，面向中小企业预留资金为三年预计数。</t>
  </si>
  <si>
    <t>08表</t>
  </si>
  <si>
    <t>政府购买服务项目</t>
  </si>
  <si>
    <t>政府购买服务指导性目录代码</t>
  </si>
  <si>
    <t>基本支出/项目支出</t>
  </si>
  <si>
    <t>所属服务类别</t>
  </si>
  <si>
    <t>所属服务领域</t>
  </si>
  <si>
    <t>购买内容简述</t>
  </si>
  <si>
    <t>备注：昆明市东川区退役军人事务局2025年度无部门政府购买服务预算表支出情况，此表无数据。</t>
  </si>
  <si>
    <t>09-1表</t>
  </si>
  <si>
    <t>单位名称（项目）</t>
  </si>
  <si>
    <t>地区</t>
  </si>
  <si>
    <t>备注：昆明市东川区退役军人事务局2025年度无对下转移支付预算表支出情况，此表无数据。</t>
  </si>
  <si>
    <t>09-2表</t>
  </si>
  <si>
    <t>备注：昆明市东川区退役军人事务局2025年度无对下转移支付绩效目标表支出情况，此表无数据。</t>
  </si>
  <si>
    <t xml:space="preserve">10表
</t>
  </si>
  <si>
    <t>资产类别</t>
  </si>
  <si>
    <t>资产分类代码.名称</t>
  </si>
  <si>
    <t>资产名称</t>
  </si>
  <si>
    <t>计量单位</t>
  </si>
  <si>
    <t>财政部门批复数（元）</t>
  </si>
  <si>
    <t>单价</t>
  </si>
  <si>
    <t>金额</t>
  </si>
  <si>
    <t>备注：昆明市东川区退役军人事务局2025年度无新增资产配置预算表支出情况，此表无数据。</t>
  </si>
  <si>
    <t>11表</t>
  </si>
  <si>
    <t>上级补助</t>
  </si>
  <si>
    <t>备注：昆明市东川区退役军人事务局2025年度无上级补助项目支出预算表支出情况，此表无数据。</t>
  </si>
  <si>
    <t>12表</t>
  </si>
  <si>
    <t>项目级次</t>
  </si>
  <si>
    <t>311 专项业务类</t>
  </si>
  <si>
    <t>本级</t>
  </si>
  <si>
    <t>312 民生类</t>
  </si>
  <si>
    <t>313 事业发展类</t>
  </si>
  <si>
    <t/>
  </si>
  <si>
    <t>预算13表</t>
  </si>
  <si>
    <t>2025年部门整体支出绩效目标</t>
  </si>
  <si>
    <t>单位名称：部门名称</t>
  </si>
  <si>
    <t>部门编码</t>
  </si>
  <si>
    <t>部门名称</t>
  </si>
  <si>
    <t>内容</t>
  </si>
  <si>
    <t>说明</t>
  </si>
  <si>
    <t>部门总体目标</t>
  </si>
  <si>
    <t>部门职责</t>
  </si>
  <si>
    <t>（一）组织实施退役军人思想政治、权益维护、移交安置、就业创业、服务管理、拥军优抚、褒扬纪念、解难帮困等法规政策。（二）负责军队转业干部、复员干部、离休退休干部、退役士兵、无军籍退休退职职工的移交安置和自主择业军队转业干部、自主就业退役士兵服务管理。（三）组织指导退役军人教育培训和就业创业工作，协调扶持退役军人和随军随调家属就业创业。（四）组织落实退役军人的特殊保障政策。（五）组织协调落实移交地方的离休退休军人、符合条件的其他退役军人和无军籍退休退职职工的住房保障，以及退役军人医疗保障、社会保险等待遇保障工作。（六）承担伤病残退役军人服务管理和抚恤工作，承担不适宜继续服役的伤病残军人相关工作。组织指导军供服务保障工作；指导实施有关退役军人医疗、疗养、养老等机构的规划和政策。（七）组织指导拥军优属工作。负责现役军人、退役军人、军队文职人员、军属和其他优抚对象抚恤、优待等工作，贯彻实施国民党抗战老兵等有关人员优待政策。（八）组织实施烈士纪念设施建设规划和管理维护。负责军人公墓管理维护、纪念活动等工作，依法承担英雄烈士保护相关工作。承担拟列入全国、全省和全市重点保护单位烈士纪念设施报批事宜。（九）指导落实退役军人事务工作，落实退役军人相关法律法规和政策措施并监督检查退役军人相关法律法规和政策措施的落实，组织开展退役军人权益维护和有关人员的帮扶援助工作。负责退役军人荣誉奖励，表彰和宣扬退役军人、退役军人工作单位和个人先进典型事迹。（十）完成区委、区政府交办的其他任务。（十一）职能转变。加强退役军人思想政治工作，建立建全集中统一、职责清晰的退役军人服务管理保障体系，协调各方力量为军人军属服务，维护军人军属的合法权益，让军人成为全社会尊崇的职业，褒扬彰显退役军人为党、国家和人民牺牲奉献的精神风范和价值导向，为增强部队战斗力和凝聚力做好组织保障。</t>
  </si>
  <si>
    <r>
      <rPr>
        <sz val="11"/>
        <color rgb="FF000000"/>
        <rFont val="宋体"/>
        <charset val="134"/>
      </rPr>
      <t xml:space="preserve">总体绩效目标
</t>
    </r>
    <r>
      <rPr>
        <sz val="10"/>
        <color rgb="FF000000"/>
        <rFont val="宋体"/>
        <charset val="134"/>
      </rPr>
      <t>（2025-2027年期间）</t>
    </r>
  </si>
  <si>
    <t>东川区退役军人事务局认真贯彻落实昆明市抚恤优待、退役士兵安置等各项政策，多措并举，务实重干，做好退役军人事务各项工作，按时完成各种补助的发放，逐步提高优抚对象补助标准，保障各类对象的基本生活 。</t>
  </si>
  <si>
    <t>部门年度目标</t>
  </si>
  <si>
    <t>预算年度（2025年）
绩效目标</t>
  </si>
  <si>
    <t>1.持续加强理论武装。2.持续推进双拥模范城（县）创建。3.持续做好移交安置。4.持续做好退役士兵就业创业。5.持续做好信访维稳。</t>
  </si>
  <si>
    <t>部门年度重点工作任务</t>
  </si>
  <si>
    <t>一级项目管理</t>
  </si>
  <si>
    <t>主要内容</t>
  </si>
  <si>
    <t>对应项目</t>
  </si>
  <si>
    <t>预算申报金额（元）</t>
  </si>
  <si>
    <t>总额</t>
  </si>
  <si>
    <t>财政拨款</t>
  </si>
  <si>
    <t>其他资金</t>
  </si>
  <si>
    <t>拥军优属、退役安置</t>
  </si>
  <si>
    <t>基本支出：1.退役军人事务局行政、事业人员工资；2.事务局行政、事业人员社会保障缴费；3.退役军人事务局行政、事业人员公用经费；4、1--6级伤残军人等医保缴费。项目支出：1、采取社会化发放方式，及时足额发放自主择业退役士兵一次性经济补助经费、退役士兵待安置期生活补助、按时足额缴纳退役士兵待安置期社会保险费，按期拨付退役士兵教育培训费，保障退役士兵的基本生活和促进退役士兵就业创业，切实维护退役军人的合法权益，推进东川经济协调发展，为国防和军队改革建设作出积极的贡献。2、根据《昆明市民政局 昆明市财政局关于进一步做好昆明市义务兵家庭优待工作的通知》（昆民联发[2018]1号）文件精神，义务兵家庭优待金实行城乡统一标准，按不低于上年度全省城镇居民人均可支配收入的30%确定。若标准低于11000元/年，应按照11000元/年发放，有条件的县区应达到15000元/年以上。根据《关于印发昆明市义务兵家庭优待工作实施意见的通知》（昆民联发[2017]12号），义务兵服役期间在部队获得荣誉称号或立功受奖的，凭部队团级以上政治机关颁发的立功受奖通知书或证书，在当年发放其家庭优待金时给予一次性奖励。优秀士兵奖励500元，立三等功奖励1000元。3、春节八一期间优抚对象、军属、退役军人建档立卡贫困户、退役军人低保户的慰问工作，驻军部队的安抚工作，增强军地联系和沟通，完成好上级下达的年度慰问任务。4、为优抚对象特别是参战退役军人解决实际困难和问题，把党和国家对退役军人群体的关怀落到实处，做好退役军人各项事务利于国家长治久安，对维护社会稳定和促进部队改革具有举足轻重的意义。5、利用春节八一做好东川区122名企业军转干部的慰问走访工作，及时将党和政府的关心、关爱之情传递给每一位企业军转干部，有利于做好企业军转干部的思想疏导工作，解决合理诉求，把问题解决在基层，把矛盾化解在萌芽状态。6、通过为部分退役士兵补缴基本养老保险，解决部分退役士兵末参保和断缴问题，保障退役士兵享受相应的养老保险待遇。</t>
  </si>
  <si>
    <t>部门整体支出绩效指标</t>
  </si>
  <si>
    <t>绩效指标</t>
  </si>
  <si>
    <t>评（扣）分标准</t>
  </si>
  <si>
    <t>绩效指标设定依据及指标值数据来源</t>
  </si>
  <si>
    <t xml:space="preserve">二级指标 </t>
  </si>
  <si>
    <t>满足补贴发放条件的人员覆盖率</t>
  </si>
  <si>
    <t>该指标权重15分，符合要求得满分，不符合要求的酌情扣分</t>
  </si>
  <si>
    <t>每月发放数据</t>
  </si>
  <si>
    <t>下拨经费符合相关政策规定比例</t>
  </si>
  <si>
    <t>对优抚对象各类补助资金及时拨付率</t>
  </si>
  <si>
    <t>因资金发放问题到昆、进京上访人数</t>
  </si>
  <si>
    <t>该指标权重30分，符合要求得满分，不符合要求的酌情扣分</t>
  </si>
  <si>
    <t>问卷调查</t>
  </si>
  <si>
    <t>优抚对象对优抚工作的满意率</t>
  </si>
  <si>
    <t>该指标权重10分，根据优抚对象对优抚工作的满意度评分：
①满意度≥85%的得满分；
②70%≤满意度≤85%的，得4分；
③60%≤满意度≤70%的，得2分；
④满意度≤60%的，得0分。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</si>
</sst>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11"/>
      <color theme="1"/>
      <name val="宋体"/>
      <charset val="134"/>
      <scheme val="minor"/>
    </font>
    <font>
      <sz val="11"/>
      <color indexed="8"/>
      <name val="宋体"/>
      <charset val="134"/>
    </font>
    <font>
      <sz val="20"/>
      <color indexed="8"/>
      <name val="宋体"/>
      <charset val="134"/>
    </font>
    <font>
      <sz val="9"/>
      <color rgb="FF000000"/>
      <name val="宋体"/>
      <charset val="134"/>
    </font>
    <font>
      <b/>
      <sz val="24"/>
      <color rgb="FF000000"/>
      <name val="宋体"/>
      <charset val="134"/>
    </font>
    <font>
      <sz val="10"/>
      <color rgb="FF000000"/>
      <name val="宋体"/>
      <charset val="134"/>
    </font>
    <font>
      <b/>
      <sz val="10"/>
      <color rgb="FF000000"/>
      <name val="宋体"/>
      <charset val="134"/>
    </font>
    <font>
      <sz val="9"/>
      <color indexed="8"/>
      <name val="宋体"/>
      <charset val="134"/>
    </font>
    <font>
      <sz val="11"/>
      <color rgb="FF000000"/>
      <name val="宋体"/>
      <charset val="134"/>
    </font>
    <font>
      <b/>
      <sz val="11"/>
      <color indexed="8"/>
      <name val="宋体"/>
      <charset val="134"/>
    </font>
    <font>
      <sz val="11"/>
      <name val="宋体"/>
      <charset val="134"/>
    </font>
    <font>
      <sz val="12"/>
      <color indexed="8"/>
      <name val="宋体"/>
      <charset val="134"/>
    </font>
    <font>
      <sz val="9"/>
      <name val="宋体"/>
      <charset val="134"/>
    </font>
    <font>
      <sz val="9"/>
      <color rgb="FF000000"/>
      <name val="宋体"/>
      <charset val="1"/>
    </font>
    <font>
      <sz val="10"/>
      <color indexed="8"/>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0"/>
      <name val="宋体"/>
      <charset val="134"/>
    </font>
    <font>
      <sz val="11"/>
      <name val="宋体"/>
      <charset val="134"/>
      <scheme val="minor"/>
    </font>
    <font>
      <b/>
      <sz val="23.95"/>
      <name val="宋体"/>
      <charset val="134"/>
    </font>
    <font>
      <sz val="9.75"/>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auto="1"/>
      </left>
      <right style="thin">
        <color auto="1"/>
      </right>
      <top style="thin">
        <color auto="1"/>
      </top>
      <bottom/>
      <diagonal/>
    </border>
    <border>
      <left/>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8"/>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4" borderId="31"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32" applyNumberFormat="0" applyFill="0" applyAlignment="0" applyProtection="0">
      <alignment vertical="center"/>
    </xf>
    <xf numFmtId="0" fontId="36" fillId="0" borderId="32" applyNumberFormat="0" applyFill="0" applyAlignment="0" applyProtection="0">
      <alignment vertical="center"/>
    </xf>
    <xf numFmtId="0" fontId="37" fillId="0" borderId="33" applyNumberFormat="0" applyFill="0" applyAlignment="0" applyProtection="0">
      <alignment vertical="center"/>
    </xf>
    <xf numFmtId="0" fontId="37" fillId="0" borderId="0" applyNumberFormat="0" applyFill="0" applyBorder="0" applyAlignment="0" applyProtection="0">
      <alignment vertical="center"/>
    </xf>
    <xf numFmtId="0" fontId="38" fillId="5" borderId="34" applyNumberFormat="0" applyAlignment="0" applyProtection="0">
      <alignment vertical="center"/>
    </xf>
    <xf numFmtId="0" fontId="39" fillId="6" borderId="35" applyNumberFormat="0" applyAlignment="0" applyProtection="0">
      <alignment vertical="center"/>
    </xf>
    <xf numFmtId="0" fontId="40" fillId="6" borderId="34" applyNumberFormat="0" applyAlignment="0" applyProtection="0">
      <alignment vertical="center"/>
    </xf>
    <xf numFmtId="0" fontId="41" fillId="7" borderId="36" applyNumberFormat="0" applyAlignment="0" applyProtection="0">
      <alignment vertical="center"/>
    </xf>
    <xf numFmtId="0" fontId="42" fillId="0" borderId="37" applyNumberFormat="0" applyFill="0" applyAlignment="0" applyProtection="0">
      <alignment vertical="center"/>
    </xf>
    <xf numFmtId="0" fontId="43" fillId="0" borderId="38"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176" fontId="12" fillId="0" borderId="15">
      <alignment horizontal="right" vertical="center"/>
    </xf>
    <xf numFmtId="49" fontId="12" fillId="0" borderId="15">
      <alignment horizontal="left" vertical="center" wrapText="1"/>
    </xf>
    <xf numFmtId="176" fontId="12" fillId="0" borderId="15">
      <alignment horizontal="right" vertical="center"/>
    </xf>
    <xf numFmtId="177" fontId="12" fillId="0" borderId="15">
      <alignment horizontal="right" vertical="center"/>
    </xf>
    <xf numFmtId="178" fontId="12" fillId="0" borderId="15">
      <alignment horizontal="right" vertical="center"/>
    </xf>
    <xf numFmtId="179" fontId="12" fillId="0" borderId="15">
      <alignment horizontal="right" vertical="center"/>
    </xf>
    <xf numFmtId="10" fontId="12" fillId="0" borderId="15">
      <alignment horizontal="right" vertical="center"/>
    </xf>
    <xf numFmtId="180" fontId="12" fillId="0" borderId="15">
      <alignment horizontal="right" vertical="center"/>
    </xf>
    <xf numFmtId="0" fontId="26" fillId="0" borderId="0"/>
    <xf numFmtId="0" fontId="26" fillId="0" borderId="0"/>
    <xf numFmtId="0" fontId="49" fillId="0" borderId="0">
      <alignment vertical="top"/>
      <protection locked="0"/>
    </xf>
  </cellStyleXfs>
  <cellXfs count="307">
    <xf numFmtId="0" fontId="0" fillId="0" borderId="0" xfId="0" applyFont="1" applyBorder="1"/>
    <xf numFmtId="0" fontId="1" fillId="0" borderId="0" xfId="0" applyFont="1" applyFill="1" applyBorder="1" applyAlignment="1"/>
    <xf numFmtId="0" fontId="2" fillId="0" borderId="1" xfId="0" applyFont="1" applyFill="1" applyBorder="1" applyAlignment="1">
      <alignment horizontal="center" vertical="center"/>
    </xf>
    <xf numFmtId="0" fontId="3" fillId="0" borderId="2"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left" vertical="center" wrapText="1"/>
    </xf>
    <xf numFmtId="0" fontId="1" fillId="0" borderId="7" xfId="0" applyFont="1" applyFill="1" applyBorder="1" applyAlignment="1">
      <alignment horizontal="center" vertical="center"/>
    </xf>
    <xf numFmtId="49" fontId="1" fillId="0" borderId="7" xfId="0" applyNumberFormat="1" applyFont="1" applyFill="1" applyBorder="1" applyAlignment="1">
      <alignment horizontal="center" vertical="center" wrapText="1"/>
    </xf>
    <xf numFmtId="49" fontId="7" fillId="0" borderId="7" xfId="0" applyNumberFormat="1" applyFont="1" applyFill="1" applyBorder="1" applyAlignment="1">
      <alignment horizontal="left" vertical="center" wrapText="1"/>
    </xf>
    <xf numFmtId="49" fontId="8" fillId="0" borderId="7"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7" fillId="0" borderId="7" xfId="0" applyNumberFormat="1" applyFont="1" applyFill="1" applyBorder="1" applyAlignment="1">
      <alignment horizontal="left" vertical="center" wrapText="1"/>
    </xf>
    <xf numFmtId="0" fontId="9" fillId="0" borderId="7" xfId="0" applyFont="1" applyFill="1" applyBorder="1" applyAlignment="1">
      <alignment horizontal="left" vertical="center"/>
    </xf>
    <xf numFmtId="49" fontId="1" fillId="0" borderId="8"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12" xfId="0" applyNumberFormat="1" applyFont="1" applyFill="1" applyBorder="1" applyAlignment="1">
      <alignment horizontal="left" vertical="center" wrapText="1"/>
    </xf>
    <xf numFmtId="49" fontId="7" fillId="0" borderId="14"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 fontId="10" fillId="0" borderId="15" xfId="0" applyNumberFormat="1" applyFont="1" applyFill="1" applyBorder="1" applyAlignment="1" applyProtection="1">
      <alignment horizontal="center" vertical="center" wrapText="1"/>
    </xf>
    <xf numFmtId="0" fontId="9" fillId="0" borderId="1" xfId="0" applyFont="1" applyFill="1" applyBorder="1" applyAlignment="1">
      <alignment horizontal="left" vertical="center"/>
    </xf>
    <xf numFmtId="0" fontId="9" fillId="0" borderId="7" xfId="0" applyFont="1" applyFill="1" applyBorder="1" applyAlignment="1">
      <alignment horizontal="center" vertical="center"/>
    </xf>
    <xf numFmtId="49" fontId="11" fillId="0" borderId="7" xfId="57" applyNumberFormat="1" applyFont="1" applyFill="1" applyBorder="1" applyAlignment="1">
      <alignment horizontal="center" vertical="center" wrapText="1"/>
    </xf>
    <xf numFmtId="49" fontId="11" fillId="0" borderId="7" xfId="57" applyNumberFormat="1" applyFont="1" applyFill="1" applyBorder="1" applyAlignment="1">
      <alignment horizontal="center" vertical="center"/>
    </xf>
    <xf numFmtId="49" fontId="11" fillId="0" borderId="7" xfId="57" applyNumberFormat="1" applyFont="1" applyFill="1" applyBorder="1" applyAlignment="1">
      <alignment vertical="center" wrapText="1"/>
    </xf>
    <xf numFmtId="49" fontId="12" fillId="0" borderId="15" xfId="57" applyNumberFormat="1" applyFont="1" applyFill="1" applyBorder="1" applyAlignment="1" applyProtection="1">
      <alignment horizontal="center" vertical="center" wrapText="1"/>
    </xf>
    <xf numFmtId="49" fontId="10" fillId="0" borderId="15" xfId="57" applyNumberFormat="1" applyFont="1" applyFill="1" applyBorder="1" applyAlignment="1" applyProtection="1">
      <alignment horizontal="center" vertical="center" wrapText="1"/>
    </xf>
    <xf numFmtId="49" fontId="10" fillId="0" borderId="15" xfId="57" applyNumberFormat="1" applyFont="1" applyFill="1" applyBorder="1" applyAlignment="1" applyProtection="1">
      <alignment vertical="center" wrapText="1"/>
    </xf>
    <xf numFmtId="0" fontId="13" fillId="0" borderId="15" xfId="59" applyFont="1" applyFill="1" applyBorder="1" applyAlignment="1" applyProtection="1">
      <alignment horizontal="center" vertical="center" wrapText="1"/>
      <protection locked="0"/>
    </xf>
    <xf numFmtId="49" fontId="12" fillId="0" borderId="15" xfId="57" applyNumberFormat="1" applyFont="1" applyFill="1" applyBorder="1" applyAlignment="1" applyProtection="1">
      <alignment vertical="center" wrapText="1"/>
    </xf>
    <xf numFmtId="0" fontId="14" fillId="0" borderId="0" xfId="58" applyNumberFormat="1" applyFont="1" applyFill="1" applyBorder="1" applyAlignment="1" applyProtection="1">
      <alignment horizontal="right" vertical="center"/>
    </xf>
    <xf numFmtId="0" fontId="3" fillId="0" borderId="11" xfId="0" applyFont="1" applyFill="1" applyBorder="1" applyAlignment="1" applyProtection="1">
      <alignment horizontal="right" vertical="center" wrapText="1"/>
    </xf>
    <xf numFmtId="49" fontId="1" fillId="0" borderId="7" xfId="0" applyNumberFormat="1" applyFont="1" applyFill="1" applyBorder="1" applyAlignment="1">
      <alignment vertical="center" wrapText="1"/>
    </xf>
    <xf numFmtId="0" fontId="1" fillId="0" borderId="7" xfId="0" applyNumberFormat="1" applyFont="1" applyFill="1" applyBorder="1" applyAlignment="1">
      <alignment vertical="center" wrapText="1"/>
    </xf>
    <xf numFmtId="49" fontId="10" fillId="0" borderId="16" xfId="57" applyNumberFormat="1" applyFont="1" applyFill="1" applyBorder="1" applyAlignment="1" applyProtection="1">
      <alignment vertical="center" wrapText="1"/>
    </xf>
    <xf numFmtId="49" fontId="12" fillId="0" borderId="16" xfId="57" applyNumberFormat="1" applyFont="1" applyFill="1" applyBorder="1" applyAlignment="1" applyProtection="1">
      <alignment horizontal="center" vertical="center" wrapText="1"/>
    </xf>
    <xf numFmtId="0" fontId="0" fillId="0" borderId="0" xfId="0" applyFont="1" applyBorder="1" applyAlignment="1">
      <alignment horizontal="center" vertical="center"/>
    </xf>
    <xf numFmtId="49" fontId="5" fillId="0" borderId="0" xfId="0" applyNumberFormat="1" applyFont="1" applyBorder="1"/>
    <xf numFmtId="0" fontId="3" fillId="0" borderId="0" xfId="0" applyFont="1" applyBorder="1" applyAlignment="1" applyProtection="1">
      <alignment horizontal="right" vertical="center"/>
      <protection locked="0"/>
    </xf>
    <xf numFmtId="0" fontId="15"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8" fillId="0" borderId="0" xfId="0" applyFont="1" applyBorder="1" applyAlignment="1">
      <alignment horizontal="left" vertical="center"/>
    </xf>
    <xf numFmtId="0" fontId="8" fillId="0" borderId="0" xfId="0" applyFont="1" applyBorder="1"/>
    <xf numFmtId="0" fontId="3" fillId="0" borderId="0" xfId="0" applyFont="1" applyBorder="1" applyAlignment="1" applyProtection="1">
      <alignment horizontal="right"/>
      <protection locked="0"/>
    </xf>
    <xf numFmtId="0" fontId="8" fillId="0" borderId="17" xfId="0" applyFont="1" applyBorder="1" applyAlignment="1" applyProtection="1">
      <alignment horizontal="center" vertical="center" wrapText="1"/>
      <protection locked="0"/>
    </xf>
    <xf numFmtId="0" fontId="8" fillId="0" borderId="17" xfId="0" applyFont="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pplyProtection="1">
      <alignment horizontal="center" vertical="center" wrapText="1"/>
      <protection locked="0"/>
    </xf>
    <xf numFmtId="0" fontId="8" fillId="0" borderId="21" xfId="0" applyFont="1" applyBorder="1" applyAlignment="1">
      <alignment horizontal="center" vertical="center" wrapText="1"/>
    </xf>
    <xf numFmtId="0" fontId="8" fillId="0" borderId="17" xfId="0" applyFont="1" applyBorder="1" applyAlignment="1">
      <alignment horizontal="center" vertical="center"/>
    </xf>
    <xf numFmtId="0" fontId="8" fillId="2" borderId="3" xfId="0" applyFont="1" applyFill="1" applyBorder="1" applyAlignment="1" applyProtection="1">
      <alignment horizontal="center" vertical="center" wrapText="1"/>
      <protection locked="0"/>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5" fillId="0" borderId="15" xfId="0" applyFont="1" applyFill="1" applyBorder="1" applyAlignment="1">
      <alignment horizontal="center" vertical="center"/>
    </xf>
    <xf numFmtId="0" fontId="5" fillId="0" borderId="15" xfId="0" applyFont="1" applyBorder="1" applyAlignment="1">
      <alignment horizontal="center" vertical="center"/>
    </xf>
    <xf numFmtId="0" fontId="3" fillId="0" borderId="15" xfId="0" applyFont="1" applyFill="1" applyBorder="1" applyAlignment="1" applyProtection="1">
      <alignment horizontal="left" vertical="center" wrapText="1"/>
      <protection locked="0"/>
    </xf>
    <xf numFmtId="0" fontId="3" fillId="0" borderId="15" xfId="0" applyFont="1" applyFill="1" applyBorder="1" applyAlignment="1" applyProtection="1">
      <alignment horizontal="left" vertical="center"/>
      <protection locked="0"/>
    </xf>
    <xf numFmtId="4" fontId="3" fillId="0" borderId="15" xfId="0" applyNumberFormat="1" applyFont="1" applyBorder="1" applyAlignment="1" applyProtection="1">
      <alignment horizontal="right" vertical="center" wrapText="1"/>
      <protection locked="0"/>
    </xf>
    <xf numFmtId="49" fontId="16" fillId="0" borderId="15" xfId="50" applyNumberFormat="1" applyFont="1" applyFill="1" applyBorder="1">
      <alignment horizontal="left" vertical="center" wrapText="1"/>
    </xf>
    <xf numFmtId="0" fontId="3" fillId="0" borderId="18"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left" vertical="center" wrapText="1"/>
      <protection locked="0"/>
    </xf>
    <xf numFmtId="0" fontId="3" fillId="0" borderId="20" xfId="0" applyFont="1" applyFill="1" applyBorder="1" applyAlignment="1" applyProtection="1">
      <alignment horizontal="left" vertical="center" wrapText="1"/>
      <protection locked="0"/>
    </xf>
    <xf numFmtId="0" fontId="0" fillId="3" borderId="0" xfId="0" applyFont="1" applyFill="1" applyBorder="1"/>
    <xf numFmtId="0" fontId="0" fillId="0" borderId="0" xfId="0" applyFont="1" applyFill="1" applyBorder="1"/>
    <xf numFmtId="49" fontId="5" fillId="0" borderId="0" xfId="0" applyNumberFormat="1" applyFont="1" applyFill="1" applyBorder="1"/>
    <xf numFmtId="0" fontId="15" fillId="0" borderId="0" xfId="0" applyFont="1" applyFill="1" applyBorder="1" applyAlignment="1">
      <alignment horizontal="center" vertical="center"/>
    </xf>
    <xf numFmtId="0" fontId="3" fillId="0" borderId="0" xfId="0" applyFont="1" applyFill="1" applyBorder="1" applyAlignment="1" applyProtection="1">
      <alignment horizontal="left" vertical="center"/>
      <protection locked="0"/>
    </xf>
    <xf numFmtId="0" fontId="8" fillId="0" borderId="0" xfId="0" applyFont="1" applyFill="1" applyBorder="1" applyAlignment="1">
      <alignment horizontal="left" vertical="center"/>
    </xf>
    <xf numFmtId="0" fontId="8" fillId="0" borderId="0" xfId="0" applyFont="1" applyFill="1" applyBorder="1"/>
    <xf numFmtId="0" fontId="8" fillId="0" borderId="17" xfId="0" applyFont="1" applyFill="1" applyBorder="1" applyAlignment="1" applyProtection="1">
      <alignment horizontal="center" vertical="center" wrapText="1"/>
      <protection locked="0"/>
    </xf>
    <xf numFmtId="0" fontId="8" fillId="0" borderId="17" xfId="0"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21" xfId="0" applyFont="1" applyFill="1" applyBorder="1" applyAlignment="1" applyProtection="1">
      <alignment horizontal="center" vertical="center" wrapText="1"/>
      <protection locked="0"/>
    </xf>
    <xf numFmtId="0" fontId="8" fillId="0" borderId="21" xfId="0" applyFont="1" applyFill="1" applyBorder="1" applyAlignment="1">
      <alignment horizontal="center" vertical="center" wrapText="1"/>
    </xf>
    <xf numFmtId="0" fontId="8" fillId="0" borderId="21" xfId="0" applyFont="1" applyFill="1" applyBorder="1" applyAlignment="1">
      <alignment horizontal="center" vertical="center"/>
    </xf>
    <xf numFmtId="0" fontId="8" fillId="0" borderId="3" xfId="0" applyFont="1" applyFill="1" applyBorder="1" applyAlignment="1" applyProtection="1">
      <alignment horizontal="center" vertical="center" wrapText="1"/>
      <protection locked="0"/>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3" fillId="0" borderId="15" xfId="0" applyFont="1" applyFill="1" applyBorder="1" applyAlignment="1">
      <alignment horizontal="left" vertical="center" wrapText="1"/>
    </xf>
    <xf numFmtId="4" fontId="3" fillId="0" borderId="15" xfId="0" applyNumberFormat="1" applyFont="1" applyFill="1" applyBorder="1" applyAlignment="1">
      <alignment horizontal="right" vertical="center" wrapText="1"/>
    </xf>
    <xf numFmtId="4" fontId="3" fillId="0" borderId="15" xfId="0" applyNumberFormat="1" applyFont="1" applyFill="1" applyBorder="1" applyAlignment="1" applyProtection="1">
      <alignment horizontal="right" vertical="center" wrapText="1"/>
      <protection locked="0"/>
    </xf>
    <xf numFmtId="0" fontId="5" fillId="0" borderId="22" xfId="0" applyFont="1" applyFill="1" applyBorder="1" applyAlignment="1" applyProtection="1">
      <alignment horizontal="center" vertical="center" wrapText="1"/>
      <protection locked="0"/>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4" fontId="3" fillId="0" borderId="25" xfId="0" applyNumberFormat="1" applyFont="1" applyFill="1" applyBorder="1" applyAlignment="1" applyProtection="1">
      <alignment horizontal="right" vertical="center" wrapText="1"/>
      <protection locked="0"/>
    </xf>
    <xf numFmtId="0" fontId="0" fillId="0" borderId="0" xfId="0" applyFont="1" applyBorder="1" applyAlignment="1">
      <alignment horizontal="left" vertical="center"/>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right"/>
      <protection locked="0"/>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5" fillId="0" borderId="15" xfId="0" applyFont="1" applyFill="1" applyBorder="1" applyAlignment="1" applyProtection="1">
      <alignment horizontal="center" vertical="center"/>
      <protection locked="0"/>
    </xf>
    <xf numFmtId="4" fontId="16" fillId="0" borderId="15" xfId="51" applyNumberFormat="1" applyFont="1" applyFill="1" applyBorder="1">
      <alignment horizontal="right" vertical="center"/>
    </xf>
    <xf numFmtId="4" fontId="3" fillId="0" borderId="26" xfId="0" applyNumberFormat="1" applyFont="1" applyFill="1" applyBorder="1" applyAlignment="1">
      <alignment horizontal="right" vertical="center" wrapText="1"/>
    </xf>
    <xf numFmtId="0" fontId="0" fillId="0" borderId="0" xfId="0" applyFont="1" applyFill="1" applyBorder="1" applyAlignment="1">
      <alignment horizontal="center" vertical="center"/>
    </xf>
    <xf numFmtId="0" fontId="3" fillId="0" borderId="0" xfId="0" applyFont="1" applyFill="1" applyBorder="1" applyAlignment="1" applyProtection="1">
      <alignment horizontal="right" vertical="top" wrapText="1"/>
      <protection locked="0"/>
    </xf>
    <xf numFmtId="0" fontId="17" fillId="0" borderId="0" xfId="0" applyFont="1" applyFill="1" applyBorder="1" applyAlignment="1" applyProtection="1">
      <alignment vertical="top"/>
      <protection locked="0"/>
    </xf>
    <xf numFmtId="0" fontId="17" fillId="0" borderId="0" xfId="0" applyFont="1" applyFill="1" applyBorder="1" applyAlignment="1">
      <alignment vertical="top"/>
    </xf>
    <xf numFmtId="0" fontId="18" fillId="0" borderId="0" xfId="0" applyFont="1" applyFill="1" applyBorder="1" applyAlignment="1" applyProtection="1">
      <alignment horizontal="center" vertical="center" wrapText="1"/>
      <protection locked="0"/>
    </xf>
    <xf numFmtId="0" fontId="17" fillId="0" borderId="0" xfId="0" applyFont="1" applyFill="1" applyBorder="1" applyProtection="1">
      <protection locked="0"/>
    </xf>
    <xf numFmtId="0" fontId="17" fillId="0" borderId="0" xfId="0" applyFont="1" applyFill="1" applyBorder="1"/>
    <xf numFmtId="0" fontId="3"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wrapText="1"/>
      <protection locked="0"/>
    </xf>
    <xf numFmtId="0" fontId="5" fillId="0" borderId="15"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right" vertical="center"/>
      <protection locked="0"/>
    </xf>
    <xf numFmtId="0" fontId="5" fillId="0" borderId="15" xfId="0" applyFont="1" applyFill="1" applyBorder="1" applyAlignment="1" applyProtection="1">
      <alignment horizontal="right" vertical="center" wrapText="1"/>
      <protection locked="0"/>
    </xf>
    <xf numFmtId="0" fontId="3" fillId="0" borderId="15" xfId="0" applyFont="1" applyFill="1" applyBorder="1" applyAlignment="1">
      <alignment horizontal="center" vertical="center" wrapText="1"/>
    </xf>
    <xf numFmtId="0" fontId="3" fillId="0" borderId="15" xfId="0" applyFont="1" applyFill="1" applyBorder="1" applyAlignment="1" applyProtection="1">
      <alignment horizontal="center" vertical="center" wrapText="1"/>
      <protection locked="0"/>
    </xf>
    <xf numFmtId="3" fontId="3" fillId="0" borderId="15" xfId="0" applyNumberFormat="1" applyFont="1" applyFill="1" applyBorder="1" applyAlignment="1" applyProtection="1">
      <alignment horizontal="right" vertical="center"/>
      <protection locked="0"/>
    </xf>
    <xf numFmtId="4" fontId="3" fillId="0" borderId="15" xfId="0" applyNumberFormat="1" applyFont="1" applyFill="1" applyBorder="1" applyAlignment="1" applyProtection="1">
      <alignment horizontal="right" vertical="center"/>
      <protection locked="0"/>
    </xf>
    <xf numFmtId="0" fontId="3" fillId="0" borderId="15" xfId="0" applyFont="1" applyFill="1" applyBorder="1" applyAlignment="1">
      <alignment horizontal="center" vertical="center"/>
    </xf>
    <xf numFmtId="0" fontId="3" fillId="0" borderId="15" xfId="0" applyFont="1" applyFill="1" applyBorder="1" applyAlignment="1" applyProtection="1">
      <alignment horizontal="left"/>
      <protection locked="0"/>
    </xf>
    <xf numFmtId="0" fontId="3" fillId="0" borderId="15" xfId="0" applyFont="1" applyFill="1" applyBorder="1" applyAlignment="1">
      <alignment horizontal="left"/>
    </xf>
    <xf numFmtId="0" fontId="3" fillId="0" borderId="15" xfId="0" applyFont="1" applyFill="1" applyBorder="1" applyAlignment="1">
      <alignment horizontal="righ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pplyProtection="1">
      <alignment horizontal="right" vertical="center" wrapText="1"/>
      <protection locked="0"/>
    </xf>
    <xf numFmtId="0" fontId="19" fillId="0" borderId="0" xfId="0" applyFont="1" applyFill="1" applyBorder="1" applyAlignment="1">
      <alignment horizontal="center" vertical="center"/>
    </xf>
    <xf numFmtId="0" fontId="15" fillId="0" borderId="0" xfId="0" applyFont="1" applyFill="1" applyBorder="1" applyAlignment="1" applyProtection="1">
      <alignment horizontal="center" vertical="center"/>
      <protection locked="0"/>
    </xf>
    <xf numFmtId="0" fontId="8" fillId="0" borderId="15" xfId="0" applyFont="1" applyFill="1" applyBorder="1" applyAlignment="1">
      <alignment horizontal="center" vertical="center" wrapText="1"/>
    </xf>
    <xf numFmtId="0" fontId="8" fillId="0" borderId="15" xfId="0" applyFont="1" applyFill="1" applyBorder="1" applyAlignment="1" applyProtection="1">
      <alignment horizontal="center" vertical="center"/>
      <protection locked="0"/>
    </xf>
    <xf numFmtId="0" fontId="3" fillId="0" borderId="15" xfId="0" applyFont="1" applyFill="1" applyBorder="1" applyAlignment="1">
      <alignment vertical="center" wrapText="1"/>
    </xf>
    <xf numFmtId="0" fontId="3" fillId="0" borderId="15" xfId="0" applyFont="1" applyFill="1" applyBorder="1" applyAlignment="1" applyProtection="1">
      <alignment horizontal="center" vertical="center"/>
      <protection locked="0"/>
    </xf>
    <xf numFmtId="0" fontId="3" fillId="0" borderId="27" xfId="0" applyFont="1" applyFill="1" applyBorder="1" applyAlignment="1">
      <alignment horizontal="left" vertical="center" wrapText="1"/>
    </xf>
    <xf numFmtId="0" fontId="3" fillId="0" borderId="27" xfId="0" applyFont="1" applyFill="1" applyBorder="1" applyAlignment="1" applyProtection="1">
      <alignment horizontal="left" vertical="center" wrapText="1"/>
      <protection locked="0"/>
    </xf>
    <xf numFmtId="0" fontId="5" fillId="0" borderId="0" xfId="0" applyFont="1" applyFill="1" applyBorder="1" applyAlignment="1">
      <alignment horizontal="right" vertical="center"/>
    </xf>
    <xf numFmtId="0" fontId="19"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8" fillId="0" borderId="0" xfId="0" applyFont="1" applyFill="1" applyBorder="1" applyAlignment="1">
      <alignment wrapText="1"/>
    </xf>
    <xf numFmtId="0" fontId="5" fillId="0" borderId="0" xfId="0" applyFont="1" applyFill="1" applyBorder="1" applyAlignment="1">
      <alignment horizontal="right" wrapText="1"/>
    </xf>
    <xf numFmtId="0" fontId="5" fillId="0" borderId="0" xfId="0" applyFont="1" applyFill="1" applyBorder="1" applyAlignment="1">
      <alignment wrapText="1"/>
    </xf>
    <xf numFmtId="0" fontId="8" fillId="0" borderId="28" xfId="0" applyFont="1" applyFill="1" applyBorder="1" applyAlignment="1">
      <alignment horizontal="center" vertical="center" wrapText="1"/>
    </xf>
    <xf numFmtId="0" fontId="5" fillId="0" borderId="18" xfId="0" applyFont="1" applyBorder="1" applyAlignment="1">
      <alignment horizontal="center" vertical="center"/>
    </xf>
    <xf numFmtId="0" fontId="5" fillId="0" borderId="15" xfId="0" applyFont="1" applyBorder="1" applyAlignment="1" applyProtection="1">
      <alignment horizontal="center" vertical="center"/>
      <protection locked="0"/>
    </xf>
    <xf numFmtId="0" fontId="3" fillId="0" borderId="15" xfId="0" applyFont="1" applyBorder="1" applyAlignment="1">
      <alignment horizontal="left" vertical="center" wrapText="1"/>
    </xf>
    <xf numFmtId="176" fontId="16" fillId="0" borderId="15" xfId="0" applyNumberFormat="1" applyFont="1" applyBorder="1" applyAlignment="1">
      <alignment horizontal="right" vertical="center"/>
    </xf>
    <xf numFmtId="0" fontId="3" fillId="0" borderId="15" xfId="0" applyFont="1" applyBorder="1" applyAlignment="1">
      <alignment vertical="center" wrapText="1"/>
    </xf>
    <xf numFmtId="176" fontId="16" fillId="0" borderId="26" xfId="0" applyNumberFormat="1" applyFont="1" applyBorder="1" applyAlignment="1">
      <alignment horizontal="right" vertical="center"/>
    </xf>
    <xf numFmtId="176" fontId="16" fillId="0" borderId="27" xfId="0" applyNumberFormat="1" applyFont="1" applyBorder="1" applyAlignment="1">
      <alignment horizontal="right" vertical="center"/>
    </xf>
    <xf numFmtId="0" fontId="0" fillId="0" borderId="0" xfId="0" applyFont="1" applyAlignment="1">
      <alignment horizontal="left" vertical="center"/>
    </xf>
    <xf numFmtId="0" fontId="8" fillId="0" borderId="20"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0" xfId="0" applyFont="1" applyBorder="1" applyAlignment="1">
      <alignment wrapText="1"/>
    </xf>
    <xf numFmtId="0" fontId="5" fillId="0" borderId="0" xfId="0" applyFont="1" applyBorder="1" applyProtection="1">
      <protection locked="0"/>
    </xf>
    <xf numFmtId="0" fontId="19" fillId="0" borderId="0" xfId="0" applyFont="1" applyBorder="1" applyAlignment="1">
      <alignment horizontal="center" vertical="center" wrapText="1"/>
    </xf>
    <xf numFmtId="0" fontId="15" fillId="0" borderId="0" xfId="0" applyFont="1" applyBorder="1" applyAlignment="1" applyProtection="1">
      <alignment horizontal="center" vertical="center"/>
      <protection locked="0"/>
    </xf>
    <xf numFmtId="0" fontId="15" fillId="0" borderId="0" xfId="0" applyFont="1" applyBorder="1" applyAlignment="1">
      <alignment horizontal="center" vertical="center" wrapText="1"/>
    </xf>
    <xf numFmtId="0" fontId="3" fillId="0" borderId="0" xfId="0" applyFont="1" applyBorder="1" applyAlignment="1">
      <alignment horizontal="left" vertical="center" wrapText="1"/>
    </xf>
    <xf numFmtId="0" fontId="8" fillId="0" borderId="0" xfId="0" applyFont="1" applyBorder="1" applyProtection="1">
      <protection locked="0"/>
    </xf>
    <xf numFmtId="0" fontId="8" fillId="0" borderId="0" xfId="0" applyFont="1" applyBorder="1" applyAlignment="1">
      <alignment wrapText="1"/>
    </xf>
    <xf numFmtId="0" fontId="8" fillId="0" borderId="29" xfId="0" applyFont="1" applyBorder="1" applyAlignment="1" applyProtection="1">
      <alignment horizontal="center" vertical="center"/>
      <protection locked="0"/>
    </xf>
    <xf numFmtId="0" fontId="8" fillId="0" borderId="29" xfId="0" applyFont="1" applyBorder="1" applyAlignment="1">
      <alignment horizontal="center" vertical="center" wrapText="1"/>
    </xf>
    <xf numFmtId="0" fontId="8" fillId="0" borderId="30" xfId="0" applyFont="1" applyBorder="1" applyAlignment="1" applyProtection="1">
      <alignment horizontal="center" vertical="center"/>
      <protection locked="0"/>
    </xf>
    <xf numFmtId="0" fontId="8" fillId="0" borderId="30" xfId="0" applyFont="1" applyBorder="1" applyAlignment="1">
      <alignment horizontal="center" vertical="center" wrapText="1"/>
    </xf>
    <xf numFmtId="0" fontId="8" fillId="0" borderId="6" xfId="0" applyFont="1" applyBorder="1" applyAlignment="1" applyProtection="1">
      <alignment horizontal="center" vertical="center"/>
      <protection locked="0"/>
    </xf>
    <xf numFmtId="0" fontId="8" fillId="0" borderId="6" xfId="0" applyFont="1" applyBorder="1" applyAlignment="1">
      <alignment horizontal="center" vertical="center" wrapText="1"/>
    </xf>
    <xf numFmtId="0" fontId="3" fillId="0" borderId="3" xfId="0" applyFont="1" applyBorder="1" applyAlignment="1">
      <alignment horizontal="left" vertical="center" wrapText="1"/>
    </xf>
    <xf numFmtId="0" fontId="3" fillId="0" borderId="6" xfId="0" applyFont="1" applyBorder="1" applyAlignment="1" applyProtection="1">
      <alignment horizontal="left" vertical="center"/>
      <protection locked="0"/>
    </xf>
    <xf numFmtId="0" fontId="3" fillId="0" borderId="6" xfId="0" applyFont="1" applyBorder="1" applyAlignment="1">
      <alignment horizontal="left" vertical="center" wrapText="1"/>
    </xf>
    <xf numFmtId="0" fontId="3" fillId="0" borderId="27" xfId="0" applyFont="1" applyBorder="1" applyAlignment="1">
      <alignment horizontal="center" vertical="center"/>
    </xf>
    <xf numFmtId="0" fontId="3" fillId="0" borderId="27" xfId="0" applyFont="1" applyBorder="1" applyAlignment="1" applyProtection="1">
      <alignment horizontal="left" vertical="center"/>
      <protection locked="0"/>
    </xf>
    <xf numFmtId="0" fontId="3" fillId="0" borderId="27" xfId="0" applyFont="1" applyBorder="1" applyAlignment="1">
      <alignment horizontal="left" vertical="center"/>
    </xf>
    <xf numFmtId="0" fontId="3" fillId="0" borderId="0" xfId="0" applyFont="1" applyBorder="1" applyAlignment="1" applyProtection="1">
      <alignment vertical="top" wrapText="1"/>
      <protection locked="0"/>
    </xf>
    <xf numFmtId="0" fontId="15" fillId="0" borderId="0" xfId="0" applyFont="1" applyBorder="1" applyAlignment="1" applyProtection="1">
      <alignment horizontal="center" vertical="center" wrapText="1"/>
      <protection locked="0"/>
    </xf>
    <xf numFmtId="0" fontId="8" fillId="0" borderId="19" xfId="0" applyFont="1" applyBorder="1" applyAlignment="1">
      <alignment horizontal="center" vertical="center" wrapText="1"/>
    </xf>
    <xf numFmtId="0" fontId="8" fillId="0" borderId="19"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5" xfId="0" applyFont="1" applyBorder="1" applyAlignment="1">
      <alignment horizontal="center" vertical="center" wrapText="1"/>
    </xf>
    <xf numFmtId="0" fontId="8" fillId="0" borderId="6" xfId="0" applyFont="1" applyBorder="1" applyAlignment="1" applyProtection="1">
      <alignment horizontal="center" vertical="center" wrapText="1"/>
      <protection locked="0"/>
    </xf>
    <xf numFmtId="0" fontId="3" fillId="2" borderId="27" xfId="0" applyFont="1" applyFill="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8" fillId="0" borderId="19"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5" xfId="0" applyFont="1" applyBorder="1" applyAlignment="1" applyProtection="1">
      <alignment horizontal="center" vertical="center" wrapText="1"/>
      <protection locked="0"/>
    </xf>
    <xf numFmtId="0" fontId="3" fillId="0" borderId="0" xfId="0" applyFont="1" applyBorder="1" applyAlignment="1">
      <alignment horizontal="left" vertical="center"/>
    </xf>
    <xf numFmtId="180" fontId="16" fillId="0" borderId="15" xfId="56" applyNumberFormat="1" applyFont="1" applyBorder="1" applyAlignment="1">
      <alignment horizontal="center" vertical="center"/>
    </xf>
    <xf numFmtId="180" fontId="16" fillId="0" borderId="15" xfId="0" applyNumberFormat="1" applyFont="1" applyBorder="1" applyAlignment="1">
      <alignment horizontal="center" vertical="center"/>
    </xf>
    <xf numFmtId="3" fontId="3" fillId="0" borderId="6" xfId="0" applyNumberFormat="1" applyFont="1" applyBorder="1" applyAlignment="1">
      <alignment horizontal="right" vertical="center"/>
    </xf>
    <xf numFmtId="0" fontId="3" fillId="0" borderId="4" xfId="0" applyFont="1" applyBorder="1" applyAlignment="1">
      <alignment horizontal="center" vertical="center"/>
    </xf>
    <xf numFmtId="0" fontId="3" fillId="0" borderId="5" xfId="0" applyFont="1" applyBorder="1" applyAlignment="1" applyProtection="1">
      <alignment horizontal="left" vertical="center"/>
      <protection locked="0"/>
    </xf>
    <xf numFmtId="0" fontId="3" fillId="0" borderId="5" xfId="0" applyFont="1" applyBorder="1" applyAlignment="1">
      <alignment horizontal="left" vertical="center"/>
    </xf>
    <xf numFmtId="0" fontId="3" fillId="2" borderId="6" xfId="0" applyFont="1" applyFill="1" applyBorder="1" applyAlignment="1">
      <alignment horizontal="right" vertical="center"/>
    </xf>
    <xf numFmtId="0" fontId="3" fillId="2" borderId="0" xfId="0" applyFont="1" applyFill="1" applyBorder="1" applyAlignment="1">
      <alignment horizontal="left" vertical="center"/>
    </xf>
    <xf numFmtId="176" fontId="16" fillId="0" borderId="0" xfId="0" applyNumberFormat="1" applyFont="1" applyBorder="1" applyAlignment="1">
      <alignment horizontal="left" vertical="center"/>
    </xf>
    <xf numFmtId="0" fontId="3" fillId="0" borderId="0" xfId="0" applyFont="1" applyBorder="1" applyAlignment="1">
      <alignment horizontal="right"/>
    </xf>
    <xf numFmtId="0" fontId="20" fillId="0" borderId="0" xfId="0" applyFont="1" applyBorder="1" applyAlignment="1" applyProtection="1">
      <alignment horizontal="right"/>
      <protection locked="0"/>
    </xf>
    <xf numFmtId="49" fontId="20" fillId="0" borderId="0" xfId="0" applyNumberFormat="1" applyFont="1" applyBorder="1" applyProtection="1">
      <protection locked="0"/>
    </xf>
    <xf numFmtId="0" fontId="5" fillId="0" borderId="0" xfId="0" applyFont="1" applyBorder="1" applyAlignment="1">
      <alignment horizontal="right"/>
    </xf>
    <xf numFmtId="0" fontId="21" fillId="0" borderId="0"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protection locked="0"/>
    </xf>
    <xf numFmtId="0" fontId="21" fillId="0" borderId="0" xfId="0" applyFont="1" applyBorder="1" applyAlignment="1">
      <alignment horizontal="center" vertical="center"/>
    </xf>
    <xf numFmtId="0" fontId="8" fillId="0" borderId="17" xfId="0" applyFont="1" applyBorder="1" applyAlignment="1" applyProtection="1">
      <alignment horizontal="center" vertical="center"/>
      <protection locked="0"/>
    </xf>
    <xf numFmtId="49" fontId="8" fillId="0" borderId="17" xfId="0" applyNumberFormat="1" applyFont="1" applyBorder="1" applyAlignment="1" applyProtection="1">
      <alignment horizontal="center" vertical="center" wrapText="1"/>
      <protection locked="0"/>
    </xf>
    <xf numFmtId="0" fontId="8" fillId="0" borderId="21" xfId="0" applyFont="1" applyBorder="1" applyAlignment="1" applyProtection="1">
      <alignment horizontal="center" vertical="center"/>
      <protection locked="0"/>
    </xf>
    <xf numFmtId="49" fontId="8" fillId="0" borderId="21" xfId="0" applyNumberFormat="1" applyFont="1" applyBorder="1" applyAlignment="1" applyProtection="1">
      <alignment horizontal="center" vertical="center" wrapText="1"/>
      <protection locked="0"/>
    </xf>
    <xf numFmtId="0" fontId="8" fillId="0" borderId="15" xfId="0" applyFont="1" applyBorder="1" applyAlignment="1" applyProtection="1">
      <alignment horizontal="center" vertical="center"/>
      <protection locked="0"/>
    </xf>
    <xf numFmtId="49" fontId="8" fillId="0" borderId="15" xfId="0" applyNumberFormat="1" applyFont="1" applyBorder="1" applyAlignment="1" applyProtection="1">
      <alignment horizontal="center" vertical="center"/>
      <protection locked="0"/>
    </xf>
    <xf numFmtId="0" fontId="8" fillId="0" borderId="15" xfId="0" applyFont="1" applyBorder="1" applyAlignment="1">
      <alignment horizontal="center" vertical="center"/>
    </xf>
    <xf numFmtId="0" fontId="5" fillId="0" borderId="27" xfId="0" applyFont="1" applyBorder="1" applyAlignment="1" applyProtection="1">
      <alignment horizontal="center" vertical="center"/>
      <protection locked="0"/>
    </xf>
    <xf numFmtId="0" fontId="5" fillId="0" borderId="15" xfId="0" applyFont="1" applyFill="1" applyBorder="1" applyAlignment="1">
      <alignment horizontal="center" vertical="center" wrapText="1"/>
    </xf>
    <xf numFmtId="0" fontId="3" fillId="0" borderId="15" xfId="0" applyFont="1" applyFill="1" applyBorder="1" applyAlignment="1">
      <alignment horizontal="left" vertical="center" wrapText="1" indent="1"/>
    </xf>
    <xf numFmtId="0" fontId="3" fillId="0" borderId="15" xfId="0" applyFont="1" applyFill="1" applyBorder="1" applyAlignment="1">
      <alignment horizontal="left" vertical="center" wrapText="1" indent="2"/>
    </xf>
    <xf numFmtId="0" fontId="5" fillId="0" borderId="0" xfId="0" applyFont="1" applyBorder="1" applyAlignment="1">
      <alignment vertical="top"/>
    </xf>
    <xf numFmtId="0" fontId="8" fillId="0" borderId="21" xfId="0" applyFont="1" applyBorder="1" applyAlignment="1">
      <alignment horizontal="center" vertical="center"/>
    </xf>
    <xf numFmtId="0" fontId="5" fillId="0" borderId="18" xfId="0" applyFont="1" applyBorder="1" applyAlignment="1" applyProtection="1">
      <alignment horizontal="center" vertical="center" wrapText="1"/>
      <protection locked="0"/>
    </xf>
    <xf numFmtId="0" fontId="3" fillId="0" borderId="19" xfId="0" applyFont="1" applyBorder="1" applyAlignment="1">
      <alignment horizontal="left" vertical="center"/>
    </xf>
    <xf numFmtId="0" fontId="3" fillId="2" borderId="20" xfId="0" applyFont="1" applyFill="1" applyBorder="1" applyAlignment="1">
      <alignment horizontal="left"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4" xfId="0" applyFont="1" applyBorder="1" applyAlignment="1" applyProtection="1">
      <alignment horizontal="center" vertical="center" wrapText="1"/>
      <protection locked="0"/>
    </xf>
    <xf numFmtId="0" fontId="8" fillId="0" borderId="6" xfId="0" applyFont="1" applyBorder="1" applyAlignment="1">
      <alignment horizontal="center" vertical="center"/>
    </xf>
    <xf numFmtId="0" fontId="8" fillId="0" borderId="15" xfId="0" applyFont="1" applyBorder="1" applyAlignment="1">
      <alignment horizontal="center" vertical="center" wrapText="1"/>
    </xf>
    <xf numFmtId="0" fontId="3" fillId="0" borderId="0" xfId="0" applyFont="1" applyBorder="1" applyAlignment="1">
      <alignment horizontal="right" vertical="center"/>
    </xf>
    <xf numFmtId="0" fontId="5" fillId="0" borderId="0" xfId="0" applyFont="1" applyBorder="1" applyAlignment="1" applyProtection="1">
      <alignment vertical="top"/>
      <protection locked="0"/>
    </xf>
    <xf numFmtId="49" fontId="5" fillId="0" borderId="0" xfId="0" applyNumberFormat="1" applyFont="1" applyBorder="1" applyProtection="1">
      <protection locked="0"/>
    </xf>
    <xf numFmtId="0" fontId="8" fillId="0" borderId="0" xfId="0" applyFont="1" applyBorder="1" applyAlignment="1" applyProtection="1">
      <alignment horizontal="left" vertical="center"/>
      <protection locked="0"/>
    </xf>
    <xf numFmtId="0" fontId="8" fillId="0" borderId="3" xfId="0" applyFont="1" applyBorder="1" applyAlignment="1" applyProtection="1">
      <alignment horizontal="center" vertical="center"/>
      <protection locked="0"/>
    </xf>
    <xf numFmtId="0" fontId="3" fillId="0" borderId="15" xfId="0" applyFont="1" applyBorder="1" applyAlignment="1">
      <alignment horizontal="left" vertical="center"/>
    </xf>
    <xf numFmtId="0" fontId="3" fillId="0" borderId="19"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8" fillId="0" borderId="18" xfId="0" applyFont="1" applyBorder="1" applyAlignment="1" applyProtection="1">
      <alignment horizontal="center" vertical="center"/>
      <protection locked="0"/>
    </xf>
    <xf numFmtId="0" fontId="8" fillId="0" borderId="18"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49" fontId="16" fillId="0" borderId="15" xfId="50" applyNumberFormat="1" applyFont="1" applyBorder="1">
      <alignment horizontal="left" vertical="center" wrapText="1"/>
    </xf>
    <xf numFmtId="0" fontId="8" fillId="0" borderId="20" xfId="0" applyFont="1" applyBorder="1" applyAlignment="1" applyProtection="1">
      <alignment horizontal="center" vertical="center" wrapText="1"/>
      <protection locked="0"/>
    </xf>
    <xf numFmtId="0" fontId="17" fillId="0" borderId="0" xfId="0" applyFont="1" applyBorder="1"/>
    <xf numFmtId="0" fontId="17" fillId="0" borderId="0" xfId="0" applyFont="1" applyBorder="1" applyProtection="1">
      <protection locked="0"/>
    </xf>
    <xf numFmtId="0" fontId="3" fillId="0" borderId="0" xfId="0" applyFont="1" applyBorder="1" applyAlignment="1">
      <alignment horizontal="right" vertical="center" wrapText="1"/>
    </xf>
    <xf numFmtId="0" fontId="22" fillId="0" borderId="0" xfId="0" applyFont="1" applyBorder="1" applyAlignment="1">
      <alignment horizontal="center" vertical="center"/>
    </xf>
    <xf numFmtId="0" fontId="5" fillId="2" borderId="0" xfId="0" applyFont="1" applyFill="1" applyBorder="1" applyAlignment="1" applyProtection="1">
      <alignment horizontal="left" vertical="center" wrapText="1"/>
      <protection locked="0"/>
    </xf>
    <xf numFmtId="0" fontId="5" fillId="0" borderId="15" xfId="0" applyFont="1" applyBorder="1" applyAlignment="1" applyProtection="1">
      <alignment horizontal="center" vertical="center" wrapText="1"/>
      <protection locked="0"/>
    </xf>
    <xf numFmtId="0" fontId="17" fillId="2" borderId="15" xfId="0" applyFont="1" applyFill="1" applyBorder="1" applyAlignment="1" applyProtection="1">
      <alignment vertical="top" wrapText="1"/>
      <protection locked="0"/>
    </xf>
    <xf numFmtId="176" fontId="16" fillId="0" borderId="15" xfId="0" applyNumberFormat="1" applyFont="1" applyFill="1" applyBorder="1" applyAlignment="1">
      <alignment horizontal="right" vertical="center"/>
    </xf>
    <xf numFmtId="0" fontId="5" fillId="0" borderId="0" xfId="0" applyFont="1" applyBorder="1" applyAlignment="1">
      <alignment horizontal="right" vertical="center"/>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5" xfId="0" applyNumberFormat="1" applyFont="1" applyBorder="1" applyAlignment="1">
      <alignment horizontal="center" vertical="center"/>
    </xf>
    <xf numFmtId="0" fontId="3" fillId="0" borderId="15" xfId="0" applyFont="1" applyBorder="1" applyAlignment="1">
      <alignment horizontal="center" vertical="center"/>
    </xf>
    <xf numFmtId="0" fontId="3" fillId="0" borderId="15" xfId="0" applyFont="1" applyBorder="1" applyAlignment="1">
      <alignment horizontal="left" vertical="center" wrapText="1" indent="1"/>
    </xf>
    <xf numFmtId="0" fontId="3" fillId="0" borderId="15" xfId="0" applyFont="1" applyBorder="1" applyAlignment="1">
      <alignment horizontal="left" vertical="center" wrapText="1" indent="2"/>
    </xf>
    <xf numFmtId="0" fontId="5" fillId="0" borderId="20" xfId="0" applyFont="1" applyBorder="1" applyAlignment="1">
      <alignment horizontal="center" vertical="center"/>
    </xf>
    <xf numFmtId="0" fontId="17" fillId="0" borderId="0" xfId="0" applyFont="1" applyFill="1" applyBorder="1" applyAlignment="1">
      <alignment horizontal="left" vertical="center"/>
    </xf>
    <xf numFmtId="0" fontId="23" fillId="0" borderId="15" xfId="0" applyFont="1" applyFill="1" applyBorder="1" applyAlignment="1" applyProtection="1">
      <alignment horizontal="center" vertical="center" wrapText="1"/>
      <protection locked="0"/>
    </xf>
    <xf numFmtId="0" fontId="23" fillId="0" borderId="15" xfId="0" applyFont="1" applyFill="1" applyBorder="1" applyAlignment="1" applyProtection="1">
      <alignment vertical="top" wrapText="1"/>
      <protection locked="0"/>
    </xf>
    <xf numFmtId="0" fontId="23" fillId="0" borderId="15" xfId="0" applyFont="1" applyBorder="1" applyAlignment="1" applyProtection="1">
      <alignment horizontal="center" vertical="center" wrapText="1"/>
      <protection locked="0"/>
    </xf>
    <xf numFmtId="0" fontId="3" fillId="0" borderId="15" xfId="0" applyFont="1" applyBorder="1" applyAlignment="1" applyProtection="1">
      <alignment vertical="center" wrapText="1"/>
      <protection locked="0"/>
    </xf>
    <xf numFmtId="0" fontId="24" fillId="0" borderId="15" xfId="0" applyFont="1" applyBorder="1" applyAlignment="1">
      <alignment horizontal="center" vertical="center"/>
    </xf>
    <xf numFmtId="0" fontId="24" fillId="0" borderId="15" xfId="0" applyFont="1" applyBorder="1" applyAlignment="1" applyProtection="1">
      <alignment horizontal="center" vertical="center" wrapText="1"/>
      <protection locked="0"/>
    </xf>
    <xf numFmtId="176" fontId="25" fillId="0" borderId="15" xfId="0" applyNumberFormat="1" applyFont="1" applyBorder="1" applyAlignment="1">
      <alignment horizontal="right" vertical="center"/>
    </xf>
    <xf numFmtId="0" fontId="26" fillId="0" borderId="0" xfId="0" applyFont="1" applyFill="1" applyBorder="1" applyAlignment="1" applyProtection="1">
      <alignment horizontal="right" vertical="center" wrapText="1"/>
      <protection locked="0"/>
    </xf>
    <xf numFmtId="0" fontId="27" fillId="0" borderId="0" xfId="0" applyFont="1" applyFill="1" applyBorder="1"/>
    <xf numFmtId="0" fontId="28"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left" vertical="center" wrapText="1"/>
      <protection locked="0"/>
    </xf>
    <xf numFmtId="0" fontId="29" fillId="0" borderId="17" xfId="0" applyFont="1" applyFill="1" applyBorder="1" applyAlignment="1">
      <alignment horizontal="center" vertical="center"/>
    </xf>
    <xf numFmtId="0" fontId="29" fillId="0" borderId="18" xfId="0" applyFont="1" applyFill="1" applyBorder="1" applyAlignment="1" applyProtection="1">
      <alignment horizontal="center" vertical="center"/>
      <protection locked="0"/>
    </xf>
    <xf numFmtId="0" fontId="29" fillId="0" borderId="19" xfId="0" applyFont="1" applyFill="1" applyBorder="1" applyAlignment="1" applyProtection="1">
      <alignment horizontal="center" vertical="center"/>
      <protection locked="0"/>
    </xf>
    <xf numFmtId="0" fontId="29" fillId="0" borderId="20" xfId="0" applyFont="1" applyFill="1" applyBorder="1" applyAlignment="1" applyProtection="1">
      <alignment horizontal="center" vertical="center"/>
      <protection locked="0"/>
    </xf>
    <xf numFmtId="0" fontId="29" fillId="0" borderId="17" xfId="0" applyFont="1" applyFill="1" applyBorder="1" applyAlignment="1" applyProtection="1">
      <alignment horizontal="center" vertical="center"/>
      <protection locked="0"/>
    </xf>
    <xf numFmtId="0" fontId="29" fillId="0" borderId="3" xfId="0" applyFont="1" applyFill="1" applyBorder="1" applyAlignment="1" applyProtection="1">
      <alignment horizontal="center" vertical="center" wrapText="1"/>
      <protection locked="0"/>
    </xf>
    <xf numFmtId="0" fontId="29" fillId="0" borderId="3" xfId="0" applyFont="1" applyFill="1" applyBorder="1" applyAlignment="1" applyProtection="1">
      <alignment horizontal="center" vertical="center"/>
      <protection locked="0"/>
    </xf>
    <xf numFmtId="0" fontId="29" fillId="0" borderId="15" xfId="0" applyFont="1" applyFill="1" applyBorder="1" applyAlignment="1" applyProtection="1">
      <alignment horizontal="center" vertical="center"/>
      <protection locked="0"/>
    </xf>
    <xf numFmtId="0" fontId="12" fillId="0" borderId="15" xfId="0" applyFont="1" applyFill="1" applyBorder="1" applyAlignment="1">
      <alignment horizontal="center" vertical="center" wrapText="1"/>
    </xf>
    <xf numFmtId="0" fontId="12" fillId="0" borderId="15" xfId="0" applyFont="1" applyFill="1" applyBorder="1" applyAlignment="1" applyProtection="1">
      <alignment horizontal="center" vertical="center" wrapText="1"/>
      <protection locked="0"/>
    </xf>
    <xf numFmtId="0" fontId="12" fillId="0" borderId="15" xfId="0" applyFont="1" applyFill="1" applyBorder="1" applyAlignment="1">
      <alignment horizontal="left" vertical="center" wrapText="1"/>
    </xf>
    <xf numFmtId="176" fontId="12" fillId="0" borderId="15" xfId="0" applyNumberFormat="1" applyFont="1" applyFill="1" applyBorder="1" applyAlignment="1">
      <alignment horizontal="right" vertical="center"/>
    </xf>
    <xf numFmtId="0" fontId="12" fillId="0" borderId="15" xfId="0" applyFont="1" applyFill="1" applyBorder="1" applyAlignment="1">
      <alignment horizontal="left" vertical="center" wrapText="1" indent="1"/>
    </xf>
    <xf numFmtId="0" fontId="12" fillId="0" borderId="15" xfId="0" applyFont="1" applyFill="1" applyBorder="1" applyAlignment="1">
      <alignment horizontal="left" vertical="center" wrapText="1" indent="2"/>
    </xf>
    <xf numFmtId="0" fontId="12" fillId="0" borderId="18" xfId="0" applyFont="1" applyFill="1" applyBorder="1" applyAlignment="1">
      <alignment horizontal="center" vertical="center" wrapText="1"/>
    </xf>
    <xf numFmtId="0" fontId="12" fillId="0" borderId="20" xfId="0" applyFont="1" applyFill="1" applyBorder="1" applyAlignment="1">
      <alignment horizontal="left" vertical="center"/>
    </xf>
    <xf numFmtId="0" fontId="29" fillId="0" borderId="19" xfId="0" applyFont="1" applyFill="1" applyBorder="1" applyAlignment="1">
      <alignment horizontal="center" vertical="center"/>
    </xf>
    <xf numFmtId="0" fontId="29" fillId="0" borderId="20" xfId="0" applyFont="1" applyFill="1" applyBorder="1" applyAlignment="1">
      <alignment horizontal="center" vertical="center"/>
    </xf>
    <xf numFmtId="0" fontId="29" fillId="0" borderId="15"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5" fillId="0" borderId="29"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30" xfId="0" applyFont="1" applyFill="1" applyBorder="1" applyAlignment="1" applyProtection="1">
      <alignment horizontal="center" vertical="center" wrapText="1"/>
      <protection locked="0"/>
    </xf>
    <xf numFmtId="0" fontId="3" fillId="0" borderId="3"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horizontal="right" vertical="center"/>
    </xf>
    <xf numFmtId="0" fontId="3" fillId="0" borderId="15" xfId="0" applyFont="1" applyFill="1" applyBorder="1" applyAlignment="1" applyProtection="1">
      <alignment horizontal="left" vertical="center" wrapText="1" indent="1"/>
      <protection locked="0"/>
    </xf>
    <xf numFmtId="0" fontId="17" fillId="0" borderId="15" xfId="0" applyFont="1" applyFill="1" applyBorder="1" applyAlignment="1" applyProtection="1">
      <alignment vertical="top" wrapText="1"/>
      <protection locked="0"/>
    </xf>
    <xf numFmtId="0" fontId="5" fillId="0" borderId="19"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right" vertical="center"/>
      <protection locked="0"/>
    </xf>
    <xf numFmtId="0" fontId="3" fillId="0" borderId="0" xfId="0" applyFont="1" applyFill="1" applyBorder="1" applyAlignment="1">
      <alignment horizontal="right" vertical="center"/>
    </xf>
    <xf numFmtId="0" fontId="23" fillId="0" borderId="15" xfId="0" applyFont="1" applyBorder="1" applyAlignment="1" applyProtection="1">
      <alignment vertical="top" wrapText="1"/>
      <protection locked="0"/>
    </xf>
    <xf numFmtId="0" fontId="3" fillId="0" borderId="15" xfId="0" applyFont="1" applyBorder="1" applyAlignment="1" applyProtection="1">
      <alignment vertical="center"/>
      <protection locked="0"/>
    </xf>
    <xf numFmtId="0" fontId="3" fillId="0" borderId="15" xfId="0" applyFont="1" applyBorder="1" applyAlignment="1" applyProtection="1">
      <alignment horizontal="left" vertical="center" wrapText="1"/>
      <protection locked="0"/>
    </xf>
    <xf numFmtId="0" fontId="3" fillId="0" borderId="11" xfId="0" applyFont="1" applyFill="1" applyBorder="1" applyAlignment="1" applyProtection="1" quotePrefix="1">
      <alignment horizontal="righ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常规 3" xfId="57"/>
    <cellStyle name="常规 5" xfId="58"/>
    <cellStyle name="Normal"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5" activePane="bottomLeft" state="frozen"/>
      <selection/>
      <selection pane="bottomLeft" activeCell="A1" sqref="A1:D4"/>
    </sheetView>
  </sheetViews>
  <sheetFormatPr defaultColWidth="8.575" defaultRowHeight="12.75" customHeight="1" outlineLevelCol="3"/>
  <cols>
    <col min="1" max="4" width="41" customWidth="1"/>
  </cols>
  <sheetData>
    <row r="1" customHeight="1" spans="1:4">
      <c r="A1" s="105"/>
      <c r="B1" s="105"/>
      <c r="C1" s="105"/>
      <c r="D1" s="105"/>
    </row>
    <row r="2" s="73" customFormat="1" ht="15" customHeight="1" spans="1:4">
      <c r="A2" s="114"/>
      <c r="B2" s="114"/>
      <c r="C2" s="114"/>
      <c r="D2" s="128" t="s">
        <v>0</v>
      </c>
    </row>
    <row r="3" ht="41.25" customHeight="1" spans="1:4">
      <c r="A3" s="109" t="str">
        <f>"2025"&amp;"年部门财务收支预算总表"</f>
        <v>2025年部门财务收支预算总表</v>
      </c>
      <c r="B3" s="74"/>
      <c r="C3" s="74"/>
      <c r="D3" s="74"/>
    </row>
    <row r="4" ht="17.25" customHeight="1" spans="1:4">
      <c r="A4" s="112" t="str">
        <f>"单位名称："&amp;"昆明市东川区退役军人事务局"</f>
        <v>单位名称：昆明市东川区退役军人事务局</v>
      </c>
      <c r="B4" s="256"/>
      <c r="C4" s="74"/>
      <c r="D4" s="303" t="s">
        <v>1</v>
      </c>
    </row>
    <row r="5" ht="23.25" customHeight="1" spans="1:4">
      <c r="A5" s="259" t="s">
        <v>2</v>
      </c>
      <c r="B5" s="304"/>
      <c r="C5" s="259" t="s">
        <v>3</v>
      </c>
      <c r="D5" s="304"/>
    </row>
    <row r="6" ht="24" customHeight="1" spans="1:4">
      <c r="A6" s="259" t="s">
        <v>4</v>
      </c>
      <c r="B6" s="259" t="s">
        <v>5</v>
      </c>
      <c r="C6" s="259" t="s">
        <v>6</v>
      </c>
      <c r="D6" s="259" t="s">
        <v>5</v>
      </c>
    </row>
    <row r="7" ht="17.25" customHeight="1" spans="1:4">
      <c r="A7" s="260" t="s">
        <v>7</v>
      </c>
      <c r="B7" s="147">
        <v>9765083.01</v>
      </c>
      <c r="C7" s="260" t="s">
        <v>8</v>
      </c>
      <c r="D7" s="147"/>
    </row>
    <row r="8" ht="17.25" customHeight="1" spans="1:4">
      <c r="A8" s="260" t="s">
        <v>9</v>
      </c>
      <c r="B8" s="147"/>
      <c r="C8" s="260" t="s">
        <v>10</v>
      </c>
      <c r="D8" s="147"/>
    </row>
    <row r="9" ht="17.25" customHeight="1" spans="1:4">
      <c r="A9" s="260" t="s">
        <v>11</v>
      </c>
      <c r="B9" s="147"/>
      <c r="C9" s="305" t="s">
        <v>12</v>
      </c>
      <c r="D9" s="147"/>
    </row>
    <row r="10" ht="17.25" customHeight="1" spans="1:4">
      <c r="A10" s="260" t="s">
        <v>13</v>
      </c>
      <c r="B10" s="147"/>
      <c r="C10" s="305" t="s">
        <v>14</v>
      </c>
      <c r="D10" s="147"/>
    </row>
    <row r="11" ht="17.25" customHeight="1" spans="1:4">
      <c r="A11" s="260" t="s">
        <v>15</v>
      </c>
      <c r="B11" s="147">
        <v>40000</v>
      </c>
      <c r="C11" s="305" t="s">
        <v>16</v>
      </c>
      <c r="D11" s="147"/>
    </row>
    <row r="12" ht="17.25" customHeight="1" spans="1:4">
      <c r="A12" s="260" t="s">
        <v>17</v>
      </c>
      <c r="B12" s="147"/>
      <c r="C12" s="305" t="s">
        <v>18</v>
      </c>
      <c r="D12" s="147"/>
    </row>
    <row r="13" ht="17.25" customHeight="1" spans="1:4">
      <c r="A13" s="260" t="s">
        <v>19</v>
      </c>
      <c r="B13" s="147"/>
      <c r="C13" s="306" t="s">
        <v>20</v>
      </c>
      <c r="D13" s="147"/>
    </row>
    <row r="14" ht="17.25" customHeight="1" spans="1:4">
      <c r="A14" s="260" t="s">
        <v>21</v>
      </c>
      <c r="B14" s="147">
        <v>40000</v>
      </c>
      <c r="C14" s="306" t="s">
        <v>22</v>
      </c>
      <c r="D14" s="147">
        <v>8792251.6</v>
      </c>
    </row>
    <row r="15" ht="17.25" customHeight="1" spans="1:4">
      <c r="A15" s="260" t="s">
        <v>23</v>
      </c>
      <c r="B15" s="147"/>
      <c r="C15" s="306" t="s">
        <v>24</v>
      </c>
      <c r="D15" s="147">
        <v>807521.41</v>
      </c>
    </row>
    <row r="16" ht="17.25" customHeight="1" spans="1:4">
      <c r="A16" s="260" t="s">
        <v>25</v>
      </c>
      <c r="B16" s="147"/>
      <c r="C16" s="306" t="s">
        <v>26</v>
      </c>
      <c r="D16" s="147"/>
    </row>
    <row r="17" ht="17.25" customHeight="1" spans="1:4">
      <c r="A17" s="231"/>
      <c r="B17" s="147"/>
      <c r="C17" s="306" t="s">
        <v>27</v>
      </c>
      <c r="D17" s="147"/>
    </row>
    <row r="18" ht="17.25" customHeight="1" spans="1:4">
      <c r="A18" s="261"/>
      <c r="B18" s="147"/>
      <c r="C18" s="306" t="s">
        <v>28</v>
      </c>
      <c r="D18" s="147"/>
    </row>
    <row r="19" ht="17.25" customHeight="1" spans="1:4">
      <c r="A19" s="261"/>
      <c r="B19" s="147"/>
      <c r="C19" s="306" t="s">
        <v>29</v>
      </c>
      <c r="D19" s="147"/>
    </row>
    <row r="20" ht="17.25" customHeight="1" spans="1:4">
      <c r="A20" s="261"/>
      <c r="B20" s="147"/>
      <c r="C20" s="306" t="s">
        <v>30</v>
      </c>
      <c r="D20" s="147"/>
    </row>
    <row r="21" ht="17.25" customHeight="1" spans="1:4">
      <c r="A21" s="261"/>
      <c r="B21" s="147"/>
      <c r="C21" s="306" t="s">
        <v>31</v>
      </c>
      <c r="D21" s="147"/>
    </row>
    <row r="22" ht="17.25" customHeight="1" spans="1:4">
      <c r="A22" s="261"/>
      <c r="B22" s="147"/>
      <c r="C22" s="306" t="s">
        <v>32</v>
      </c>
      <c r="D22" s="147"/>
    </row>
    <row r="23" ht="17.25" customHeight="1" spans="1:4">
      <c r="A23" s="261"/>
      <c r="B23" s="147"/>
      <c r="C23" s="306" t="s">
        <v>33</v>
      </c>
      <c r="D23" s="147"/>
    </row>
    <row r="24" ht="17.25" customHeight="1" spans="1:4">
      <c r="A24" s="261"/>
      <c r="B24" s="147"/>
      <c r="C24" s="306" t="s">
        <v>34</v>
      </c>
      <c r="D24" s="147"/>
    </row>
    <row r="25" ht="17.25" customHeight="1" spans="1:4">
      <c r="A25" s="261"/>
      <c r="B25" s="147"/>
      <c r="C25" s="306" t="s">
        <v>35</v>
      </c>
      <c r="D25" s="147">
        <v>205310</v>
      </c>
    </row>
    <row r="26" ht="17.25" customHeight="1" spans="1:4">
      <c r="A26" s="261"/>
      <c r="B26" s="147"/>
      <c r="C26" s="306" t="s">
        <v>36</v>
      </c>
      <c r="D26" s="147"/>
    </row>
    <row r="27" ht="17.25" customHeight="1" spans="1:4">
      <c r="A27" s="261"/>
      <c r="B27" s="147"/>
      <c r="C27" s="231" t="s">
        <v>37</v>
      </c>
      <c r="D27" s="147"/>
    </row>
    <row r="28" ht="17.25" customHeight="1" spans="1:4">
      <c r="A28" s="261"/>
      <c r="B28" s="147"/>
      <c r="C28" s="306" t="s">
        <v>38</v>
      </c>
      <c r="D28" s="147"/>
    </row>
    <row r="29" ht="16.5" customHeight="1" spans="1:4">
      <c r="A29" s="261"/>
      <c r="B29" s="147"/>
      <c r="C29" s="306" t="s">
        <v>39</v>
      </c>
      <c r="D29" s="147"/>
    </row>
    <row r="30" ht="16.5" customHeight="1" spans="1:4">
      <c r="A30" s="261"/>
      <c r="B30" s="147"/>
      <c r="C30" s="231" t="s">
        <v>40</v>
      </c>
      <c r="D30" s="147"/>
    </row>
    <row r="31" ht="17.25" customHeight="1" spans="1:4">
      <c r="A31" s="261"/>
      <c r="B31" s="147"/>
      <c r="C31" s="231" t="s">
        <v>41</v>
      </c>
      <c r="D31" s="147"/>
    </row>
    <row r="32" ht="17.25" customHeight="1" spans="1:4">
      <c r="A32" s="261"/>
      <c r="B32" s="147"/>
      <c r="C32" s="306" t="s">
        <v>42</v>
      </c>
      <c r="D32" s="147"/>
    </row>
    <row r="33" ht="16.5" customHeight="1" spans="1:4">
      <c r="A33" s="261" t="s">
        <v>43</v>
      </c>
      <c r="B33" s="147">
        <v>9805083.01</v>
      </c>
      <c r="C33" s="261" t="s">
        <v>44</v>
      </c>
      <c r="D33" s="147">
        <v>9805083.01</v>
      </c>
    </row>
    <row r="34" ht="16.5" customHeight="1" spans="1:4">
      <c r="A34" s="231" t="s">
        <v>45</v>
      </c>
      <c r="B34" s="147"/>
      <c r="C34" s="231" t="s">
        <v>46</v>
      </c>
      <c r="D34" s="147"/>
    </row>
    <row r="35" ht="16.5" customHeight="1" spans="1:4">
      <c r="A35" s="306" t="s">
        <v>47</v>
      </c>
      <c r="B35" s="147"/>
      <c r="C35" s="306" t="s">
        <v>47</v>
      </c>
      <c r="D35" s="147"/>
    </row>
    <row r="36" ht="16.5" customHeight="1" spans="1:4">
      <c r="A36" s="306" t="s">
        <v>48</v>
      </c>
      <c r="B36" s="147"/>
      <c r="C36" s="306" t="s">
        <v>49</v>
      </c>
      <c r="D36" s="147"/>
    </row>
    <row r="37" ht="16.5" customHeight="1" spans="1:4">
      <c r="A37" s="262" t="s">
        <v>50</v>
      </c>
      <c r="B37" s="147">
        <v>9805083.01</v>
      </c>
      <c r="C37" s="262" t="s">
        <v>51</v>
      </c>
      <c r="D37" s="147">
        <v>9805083.01</v>
      </c>
    </row>
  </sheetData>
  <mergeCells count="4">
    <mergeCell ref="A3:D3"/>
    <mergeCell ref="A4:B4"/>
    <mergeCell ref="A5:B5"/>
    <mergeCell ref="C5:D5"/>
  </mergeCells>
  <printOptions horizontalCentered="1"/>
  <pageMargins left="0.96" right="0.96" top="0.72" bottom="0.72" header="0" footer="0"/>
  <pageSetup paperSize="9" scale="62"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31" sqref="C3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45"/>
      <c r="B1" s="45"/>
      <c r="C1" s="45"/>
      <c r="D1" s="45"/>
      <c r="E1" s="45"/>
      <c r="F1" s="45"/>
    </row>
    <row r="2" ht="12" customHeight="1" spans="1:6">
      <c r="A2" s="199">
        <v>1</v>
      </c>
      <c r="B2" s="200">
        <v>0</v>
      </c>
      <c r="C2" s="199">
        <v>1</v>
      </c>
      <c r="D2" s="201"/>
      <c r="E2" s="201"/>
      <c r="F2" s="198" t="s">
        <v>615</v>
      </c>
    </row>
    <row r="3" ht="42" customHeight="1" spans="1:6">
      <c r="A3" s="202" t="str">
        <f>"2025"&amp;"年部门政府性基金预算支出预算表"</f>
        <v>2025年部门政府性基金预算支出预算表</v>
      </c>
      <c r="B3" s="202" t="s">
        <v>616</v>
      </c>
      <c r="C3" s="203"/>
      <c r="D3" s="204"/>
      <c r="E3" s="204"/>
      <c r="F3" s="204"/>
    </row>
    <row r="4" ht="13.5" customHeight="1" spans="1:6">
      <c r="A4" s="49" t="str">
        <f>"单位名称："&amp;"昆明市东川区退役军人事务局"</f>
        <v>单位名称：昆明市东川区退役军人事务局</v>
      </c>
      <c r="B4" s="49" t="s">
        <v>617</v>
      </c>
      <c r="C4" s="199"/>
      <c r="D4" s="201"/>
      <c r="E4" s="201"/>
      <c r="F4" s="198" t="s">
        <v>1</v>
      </c>
    </row>
    <row r="5" ht="19.5" customHeight="1" spans="1:6">
      <c r="A5" s="205" t="s">
        <v>202</v>
      </c>
      <c r="B5" s="206" t="s">
        <v>73</v>
      </c>
      <c r="C5" s="205" t="s">
        <v>74</v>
      </c>
      <c r="D5" s="55" t="s">
        <v>618</v>
      </c>
      <c r="E5" s="56"/>
      <c r="F5" s="57"/>
    </row>
    <row r="6" ht="18.75" customHeight="1" spans="1:6">
      <c r="A6" s="207"/>
      <c r="B6" s="208"/>
      <c r="C6" s="207"/>
      <c r="D6" s="60" t="s">
        <v>55</v>
      </c>
      <c r="E6" s="55" t="s">
        <v>76</v>
      </c>
      <c r="F6" s="60" t="s">
        <v>77</v>
      </c>
    </row>
    <row r="7" ht="18.75" customHeight="1" spans="1:6">
      <c r="A7" s="209">
        <v>1</v>
      </c>
      <c r="B7" s="210" t="s">
        <v>84</v>
      </c>
      <c r="C7" s="209">
        <v>3</v>
      </c>
      <c r="D7" s="211">
        <v>4</v>
      </c>
      <c r="E7" s="211">
        <v>5</v>
      </c>
      <c r="F7" s="211">
        <v>6</v>
      </c>
    </row>
    <row r="8" ht="21" customHeight="1" spans="1:6">
      <c r="A8" s="66"/>
      <c r="B8" s="66"/>
      <c r="C8" s="66"/>
      <c r="D8" s="147"/>
      <c r="E8" s="147"/>
      <c r="F8" s="147"/>
    </row>
    <row r="9" ht="21" customHeight="1" spans="1:6">
      <c r="A9" s="66"/>
      <c r="B9" s="66"/>
      <c r="C9" s="66"/>
      <c r="D9" s="147"/>
      <c r="E9" s="147"/>
      <c r="F9" s="147"/>
    </row>
    <row r="10" ht="18.75" customHeight="1" spans="1:6">
      <c r="A10" s="212" t="s">
        <v>192</v>
      </c>
      <c r="B10" s="212" t="s">
        <v>192</v>
      </c>
      <c r="C10" s="212" t="s">
        <v>192</v>
      </c>
      <c r="D10" s="150"/>
      <c r="E10" s="150"/>
      <c r="F10" s="150"/>
    </row>
    <row r="11" ht="23" customHeight="1" spans="1:6">
      <c r="A11" s="96" t="s">
        <v>619</v>
      </c>
      <c r="B11" s="96"/>
      <c r="C11" s="96"/>
      <c r="D11" s="96"/>
      <c r="E11" s="96"/>
      <c r="F11" s="96"/>
    </row>
  </sheetData>
  <mergeCells count="8">
    <mergeCell ref="A3:F3"/>
    <mergeCell ref="A4:C4"/>
    <mergeCell ref="D5:F5"/>
    <mergeCell ref="A10:C10"/>
    <mergeCell ref="A11:F11"/>
    <mergeCell ref="A5:A6"/>
    <mergeCell ref="B5:B6"/>
    <mergeCell ref="C5:C6"/>
  </mergeCells>
  <printOptions horizontalCentered="1"/>
  <pageMargins left="0.37" right="0.37" top="0.56" bottom="0.56" header="0.48" footer="0.4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Zeros="0" topLeftCell="I1" workbookViewId="0">
      <pane ySplit="1" topLeftCell="A2" activePane="bottomLeft" state="frozen"/>
      <selection/>
      <selection pane="bottomLeft" activeCell="Q27" sqref="Q27"/>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45"/>
      <c r="B1" s="45"/>
      <c r="C1" s="45"/>
      <c r="D1" s="45"/>
      <c r="E1" s="45"/>
      <c r="F1" s="45"/>
      <c r="G1" s="45"/>
      <c r="H1" s="45"/>
      <c r="I1" s="45"/>
      <c r="J1" s="45"/>
      <c r="K1" s="45"/>
      <c r="L1" s="45"/>
      <c r="M1" s="45"/>
      <c r="N1" s="45"/>
      <c r="O1" s="45"/>
      <c r="P1" s="45"/>
      <c r="Q1" s="45"/>
      <c r="R1" s="45"/>
      <c r="S1" s="45"/>
    </row>
    <row r="2" ht="15.75" customHeight="1" spans="2:19">
      <c r="B2" s="155"/>
      <c r="C2" s="155"/>
      <c r="R2" s="47"/>
      <c r="S2" s="47" t="s">
        <v>620</v>
      </c>
    </row>
    <row r="3" ht="41.25" customHeight="1" spans="1:19">
      <c r="A3" s="156" t="str">
        <f>"2025"&amp;"年部门政府采购预算表"</f>
        <v>2025年部门政府采购预算表</v>
      </c>
      <c r="B3" s="157"/>
      <c r="C3" s="157"/>
      <c r="D3" s="48"/>
      <c r="E3" s="48"/>
      <c r="F3" s="48"/>
      <c r="G3" s="48"/>
      <c r="H3" s="48"/>
      <c r="I3" s="48"/>
      <c r="J3" s="48"/>
      <c r="K3" s="48"/>
      <c r="L3" s="48"/>
      <c r="M3" s="157"/>
      <c r="N3" s="48"/>
      <c r="O3" s="48"/>
      <c r="P3" s="157"/>
      <c r="Q3" s="48"/>
      <c r="R3" s="157"/>
      <c r="S3" s="157"/>
    </row>
    <row r="4" ht="18.75" customHeight="1" spans="1:19">
      <c r="A4" s="188" t="str">
        <f>"单位名称："&amp;"昆明市东川区退役军人事务局"</f>
        <v>单位名称：昆明市东川区退役军人事务局</v>
      </c>
      <c r="B4" s="160"/>
      <c r="C4" s="160"/>
      <c r="D4" s="51"/>
      <c r="E4" s="51"/>
      <c r="F4" s="51"/>
      <c r="G4" s="51"/>
      <c r="H4" s="51"/>
      <c r="I4" s="51"/>
      <c r="J4" s="51"/>
      <c r="K4" s="51"/>
      <c r="L4" s="51"/>
      <c r="R4" s="52"/>
      <c r="S4" s="198" t="s">
        <v>1</v>
      </c>
    </row>
    <row r="5" ht="15.75" customHeight="1" spans="1:19">
      <c r="A5" s="54" t="s">
        <v>201</v>
      </c>
      <c r="B5" s="162" t="s">
        <v>202</v>
      </c>
      <c r="C5" s="162" t="s">
        <v>621</v>
      </c>
      <c r="D5" s="163" t="s">
        <v>622</v>
      </c>
      <c r="E5" s="163" t="s">
        <v>623</v>
      </c>
      <c r="F5" s="163" t="s">
        <v>624</v>
      </c>
      <c r="G5" s="163" t="s">
        <v>625</v>
      </c>
      <c r="H5" s="163" t="s">
        <v>626</v>
      </c>
      <c r="I5" s="176" t="s">
        <v>209</v>
      </c>
      <c r="J5" s="176"/>
      <c r="K5" s="176"/>
      <c r="L5" s="176"/>
      <c r="M5" s="177"/>
      <c r="N5" s="176"/>
      <c r="O5" s="176"/>
      <c r="P5" s="184"/>
      <c r="Q5" s="176"/>
      <c r="R5" s="177"/>
      <c r="S5" s="185"/>
    </row>
    <row r="6" ht="17.25" customHeight="1" spans="1:19">
      <c r="A6" s="59"/>
      <c r="B6" s="164"/>
      <c r="C6" s="164"/>
      <c r="D6" s="165"/>
      <c r="E6" s="165"/>
      <c r="F6" s="165"/>
      <c r="G6" s="165"/>
      <c r="H6" s="165"/>
      <c r="I6" s="165" t="s">
        <v>55</v>
      </c>
      <c r="J6" s="165" t="s">
        <v>58</v>
      </c>
      <c r="K6" s="165" t="s">
        <v>627</v>
      </c>
      <c r="L6" s="165" t="s">
        <v>628</v>
      </c>
      <c r="M6" s="178" t="s">
        <v>629</v>
      </c>
      <c r="N6" s="179" t="s">
        <v>630</v>
      </c>
      <c r="O6" s="179"/>
      <c r="P6" s="186"/>
      <c r="Q6" s="179"/>
      <c r="R6" s="187"/>
      <c r="S6" s="166"/>
    </row>
    <row r="7" ht="54" customHeight="1" spans="1:19">
      <c r="A7" s="62"/>
      <c r="B7" s="166"/>
      <c r="C7" s="166"/>
      <c r="D7" s="167"/>
      <c r="E7" s="167"/>
      <c r="F7" s="167"/>
      <c r="G7" s="167"/>
      <c r="H7" s="167"/>
      <c r="I7" s="167"/>
      <c r="J7" s="167" t="s">
        <v>57</v>
      </c>
      <c r="K7" s="167"/>
      <c r="L7" s="167"/>
      <c r="M7" s="180"/>
      <c r="N7" s="167" t="s">
        <v>57</v>
      </c>
      <c r="O7" s="167" t="s">
        <v>64</v>
      </c>
      <c r="P7" s="166" t="s">
        <v>65</v>
      </c>
      <c r="Q7" s="167" t="s">
        <v>66</v>
      </c>
      <c r="R7" s="180" t="s">
        <v>67</v>
      </c>
      <c r="S7" s="166" t="s">
        <v>68</v>
      </c>
    </row>
    <row r="8" ht="18" customHeight="1" spans="1:19">
      <c r="A8" s="189">
        <v>1</v>
      </c>
      <c r="B8" s="189" t="s">
        <v>84</v>
      </c>
      <c r="C8" s="190">
        <v>3</v>
      </c>
      <c r="D8" s="190">
        <v>4</v>
      </c>
      <c r="E8" s="189">
        <v>5</v>
      </c>
      <c r="F8" s="189">
        <v>6</v>
      </c>
      <c r="G8" s="189">
        <v>7</v>
      </c>
      <c r="H8" s="189">
        <v>8</v>
      </c>
      <c r="I8" s="189">
        <v>9</v>
      </c>
      <c r="J8" s="189">
        <v>10</v>
      </c>
      <c r="K8" s="189">
        <v>11</v>
      </c>
      <c r="L8" s="189">
        <v>12</v>
      </c>
      <c r="M8" s="189">
        <v>13</v>
      </c>
      <c r="N8" s="189">
        <v>14</v>
      </c>
      <c r="O8" s="189">
        <v>15</v>
      </c>
      <c r="P8" s="189">
        <v>16</v>
      </c>
      <c r="Q8" s="189">
        <v>17</v>
      </c>
      <c r="R8" s="189">
        <v>18</v>
      </c>
      <c r="S8" s="189">
        <v>19</v>
      </c>
    </row>
    <row r="9" ht="21" customHeight="1" spans="1:19">
      <c r="A9" s="168" t="s">
        <v>70</v>
      </c>
      <c r="B9" s="169" t="s">
        <v>70</v>
      </c>
      <c r="C9" s="169" t="s">
        <v>240</v>
      </c>
      <c r="D9" s="170" t="s">
        <v>631</v>
      </c>
      <c r="E9" s="170" t="s">
        <v>631</v>
      </c>
      <c r="F9" s="170" t="s">
        <v>632</v>
      </c>
      <c r="G9" s="191">
        <v>1</v>
      </c>
      <c r="H9" s="147">
        <v>1500</v>
      </c>
      <c r="I9" s="147">
        <v>1500</v>
      </c>
      <c r="J9" s="147">
        <v>1500</v>
      </c>
      <c r="K9" s="147"/>
      <c r="L9" s="147"/>
      <c r="M9" s="147"/>
      <c r="N9" s="147"/>
      <c r="O9" s="147"/>
      <c r="P9" s="147"/>
      <c r="Q9" s="147"/>
      <c r="R9" s="147"/>
      <c r="S9" s="147"/>
    </row>
    <row r="10" ht="21" customHeight="1" spans="1:19">
      <c r="A10" s="168" t="s">
        <v>70</v>
      </c>
      <c r="B10" s="169" t="s">
        <v>70</v>
      </c>
      <c r="C10" s="169" t="s">
        <v>240</v>
      </c>
      <c r="D10" s="170" t="s">
        <v>633</v>
      </c>
      <c r="E10" s="170" t="s">
        <v>634</v>
      </c>
      <c r="F10" s="170" t="s">
        <v>635</v>
      </c>
      <c r="G10" s="191">
        <v>1</v>
      </c>
      <c r="H10" s="147">
        <v>450</v>
      </c>
      <c r="I10" s="147">
        <v>450</v>
      </c>
      <c r="J10" s="147">
        <v>450</v>
      </c>
      <c r="K10" s="147"/>
      <c r="L10" s="147"/>
      <c r="M10" s="147"/>
      <c r="N10" s="147"/>
      <c r="O10" s="147"/>
      <c r="P10" s="147"/>
      <c r="Q10" s="147"/>
      <c r="R10" s="147"/>
      <c r="S10" s="147"/>
    </row>
    <row r="11" ht="21" customHeight="1" spans="1:19">
      <c r="A11" s="168" t="s">
        <v>70</v>
      </c>
      <c r="B11" s="169" t="s">
        <v>70</v>
      </c>
      <c r="C11" s="169" t="s">
        <v>240</v>
      </c>
      <c r="D11" s="170" t="s">
        <v>636</v>
      </c>
      <c r="E11" s="170" t="s">
        <v>636</v>
      </c>
      <c r="F11" s="170" t="s">
        <v>465</v>
      </c>
      <c r="G11" s="191">
        <v>1</v>
      </c>
      <c r="H11" s="147">
        <v>800</v>
      </c>
      <c r="I11" s="147">
        <v>800</v>
      </c>
      <c r="J11" s="147">
        <v>800</v>
      </c>
      <c r="K11" s="147"/>
      <c r="L11" s="147"/>
      <c r="M11" s="147"/>
      <c r="N11" s="147"/>
      <c r="O11" s="147"/>
      <c r="P11" s="147"/>
      <c r="Q11" s="147"/>
      <c r="R11" s="147"/>
      <c r="S11" s="147"/>
    </row>
    <row r="12" ht="21" customHeight="1" spans="1:19">
      <c r="A12" s="192" t="s">
        <v>192</v>
      </c>
      <c r="B12" s="193"/>
      <c r="C12" s="193"/>
      <c r="D12" s="194"/>
      <c r="E12" s="194"/>
      <c r="F12" s="194"/>
      <c r="G12" s="195"/>
      <c r="H12" s="147">
        <v>2750</v>
      </c>
      <c r="I12" s="147">
        <v>2750</v>
      </c>
      <c r="J12" s="147">
        <v>2750</v>
      </c>
      <c r="K12" s="147"/>
      <c r="L12" s="147"/>
      <c r="M12" s="147"/>
      <c r="N12" s="147"/>
      <c r="O12" s="147"/>
      <c r="P12" s="147"/>
      <c r="Q12" s="147"/>
      <c r="R12" s="147"/>
      <c r="S12" s="147"/>
    </row>
    <row r="13" ht="21" customHeight="1" spans="1:19">
      <c r="A13" s="188" t="s">
        <v>637</v>
      </c>
      <c r="B13" s="49"/>
      <c r="C13" s="49"/>
      <c r="D13" s="188"/>
      <c r="E13" s="188"/>
      <c r="F13" s="188"/>
      <c r="G13" s="196"/>
      <c r="H13" s="197"/>
      <c r="I13" s="197"/>
      <c r="J13" s="197"/>
      <c r="K13" s="197"/>
      <c r="L13" s="197"/>
      <c r="M13" s="197"/>
      <c r="N13" s="197"/>
      <c r="O13" s="197"/>
      <c r="P13" s="197"/>
      <c r="Q13" s="197"/>
      <c r="R13" s="197"/>
      <c r="S13" s="197"/>
    </row>
  </sheetData>
  <mergeCells count="19">
    <mergeCell ref="A3:S3"/>
    <mergeCell ref="A4:H4"/>
    <mergeCell ref="I5:S5"/>
    <mergeCell ref="N6:S6"/>
    <mergeCell ref="A12:G12"/>
    <mergeCell ref="A13:S13"/>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2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I26" sqref="I26"/>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45"/>
      <c r="B1" s="45"/>
      <c r="C1" s="45"/>
      <c r="D1" s="45"/>
      <c r="E1" s="45"/>
      <c r="F1" s="45"/>
      <c r="G1" s="45"/>
      <c r="H1" s="45"/>
      <c r="I1" s="45"/>
      <c r="J1" s="45"/>
      <c r="K1" s="45"/>
      <c r="L1" s="45"/>
      <c r="M1" s="45"/>
      <c r="N1" s="45"/>
      <c r="O1" s="45"/>
      <c r="P1" s="45"/>
      <c r="Q1" s="45"/>
      <c r="R1" s="45"/>
      <c r="S1" s="45"/>
      <c r="T1" s="45"/>
    </row>
    <row r="2" ht="16.5" customHeight="1" spans="1:20">
      <c r="A2" s="154"/>
      <c r="B2" s="155"/>
      <c r="C2" s="155"/>
      <c r="D2" s="155"/>
      <c r="E2" s="155"/>
      <c r="F2" s="155"/>
      <c r="G2" s="155"/>
      <c r="H2" s="154"/>
      <c r="I2" s="154"/>
      <c r="J2" s="154"/>
      <c r="K2" s="154"/>
      <c r="L2" s="154"/>
      <c r="M2" s="154"/>
      <c r="N2" s="174"/>
      <c r="O2" s="154"/>
      <c r="P2" s="154"/>
      <c r="Q2" s="155"/>
      <c r="R2" s="154"/>
      <c r="S2" s="182"/>
      <c r="T2" s="182" t="s">
        <v>638</v>
      </c>
    </row>
    <row r="3" ht="41.25" customHeight="1" spans="1:20">
      <c r="A3" s="156" t="str">
        <f>"2025"&amp;"年部门政府购买服务预算表"</f>
        <v>2025年部门政府购买服务预算表</v>
      </c>
      <c r="B3" s="157"/>
      <c r="C3" s="157"/>
      <c r="D3" s="157"/>
      <c r="E3" s="157"/>
      <c r="F3" s="157"/>
      <c r="G3" s="157"/>
      <c r="H3" s="158"/>
      <c r="I3" s="158"/>
      <c r="J3" s="158"/>
      <c r="K3" s="158"/>
      <c r="L3" s="158"/>
      <c r="M3" s="158"/>
      <c r="N3" s="175"/>
      <c r="O3" s="158"/>
      <c r="P3" s="158"/>
      <c r="Q3" s="157"/>
      <c r="R3" s="158"/>
      <c r="S3" s="175"/>
      <c r="T3" s="157"/>
    </row>
    <row r="4" ht="22.5" customHeight="1" spans="1:20">
      <c r="A4" s="159" t="str">
        <f>"单位名称："&amp;"昆明市东川区退役军人事务局"</f>
        <v>单位名称：昆明市东川区退役军人事务局</v>
      </c>
      <c r="B4" s="160"/>
      <c r="C4" s="160"/>
      <c r="D4" s="160"/>
      <c r="E4" s="160"/>
      <c r="F4" s="160"/>
      <c r="G4" s="160"/>
      <c r="H4" s="161"/>
      <c r="I4" s="161"/>
      <c r="J4" s="161"/>
      <c r="K4" s="161"/>
      <c r="L4" s="161"/>
      <c r="M4" s="161"/>
      <c r="N4" s="174"/>
      <c r="O4" s="154"/>
      <c r="P4" s="154"/>
      <c r="Q4" s="155"/>
      <c r="R4" s="154"/>
      <c r="S4" s="183"/>
      <c r="T4" s="182" t="s">
        <v>1</v>
      </c>
    </row>
    <row r="5" ht="24" customHeight="1" spans="1:20">
      <c r="A5" s="54" t="s">
        <v>201</v>
      </c>
      <c r="B5" s="162" t="s">
        <v>202</v>
      </c>
      <c r="C5" s="162" t="s">
        <v>621</v>
      </c>
      <c r="D5" s="162" t="s">
        <v>639</v>
      </c>
      <c r="E5" s="162" t="s">
        <v>640</v>
      </c>
      <c r="F5" s="162" t="s">
        <v>641</v>
      </c>
      <c r="G5" s="162" t="s">
        <v>642</v>
      </c>
      <c r="H5" s="163" t="s">
        <v>643</v>
      </c>
      <c r="I5" s="163" t="s">
        <v>644</v>
      </c>
      <c r="J5" s="176" t="s">
        <v>209</v>
      </c>
      <c r="K5" s="176"/>
      <c r="L5" s="176"/>
      <c r="M5" s="176"/>
      <c r="N5" s="177"/>
      <c r="O5" s="176"/>
      <c r="P5" s="176"/>
      <c r="Q5" s="184"/>
      <c r="R5" s="176"/>
      <c r="S5" s="177"/>
      <c r="T5" s="185"/>
    </row>
    <row r="6" ht="24" customHeight="1" spans="1:20">
      <c r="A6" s="59"/>
      <c r="B6" s="164"/>
      <c r="C6" s="164"/>
      <c r="D6" s="164"/>
      <c r="E6" s="164"/>
      <c r="F6" s="164"/>
      <c r="G6" s="164"/>
      <c r="H6" s="165"/>
      <c r="I6" s="165"/>
      <c r="J6" s="165" t="s">
        <v>55</v>
      </c>
      <c r="K6" s="165" t="s">
        <v>58</v>
      </c>
      <c r="L6" s="165" t="s">
        <v>627</v>
      </c>
      <c r="M6" s="165" t="s">
        <v>628</v>
      </c>
      <c r="N6" s="178" t="s">
        <v>629</v>
      </c>
      <c r="O6" s="179" t="s">
        <v>630</v>
      </c>
      <c r="P6" s="179"/>
      <c r="Q6" s="186"/>
      <c r="R6" s="179"/>
      <c r="S6" s="187"/>
      <c r="T6" s="166"/>
    </row>
    <row r="7" ht="54" customHeight="1" spans="1:20">
      <c r="A7" s="62"/>
      <c r="B7" s="166"/>
      <c r="C7" s="166"/>
      <c r="D7" s="166"/>
      <c r="E7" s="166"/>
      <c r="F7" s="166"/>
      <c r="G7" s="166"/>
      <c r="H7" s="167"/>
      <c r="I7" s="167"/>
      <c r="J7" s="167"/>
      <c r="K7" s="167" t="s">
        <v>57</v>
      </c>
      <c r="L7" s="167"/>
      <c r="M7" s="167"/>
      <c r="N7" s="180"/>
      <c r="O7" s="167" t="s">
        <v>57</v>
      </c>
      <c r="P7" s="167" t="s">
        <v>64</v>
      </c>
      <c r="Q7" s="166" t="s">
        <v>65</v>
      </c>
      <c r="R7" s="167" t="s">
        <v>66</v>
      </c>
      <c r="S7" s="180" t="s">
        <v>67</v>
      </c>
      <c r="T7" s="166" t="s">
        <v>68</v>
      </c>
    </row>
    <row r="8" ht="17.25" customHeight="1" spans="1:20">
      <c r="A8" s="63">
        <v>1</v>
      </c>
      <c r="B8" s="166">
        <v>2</v>
      </c>
      <c r="C8" s="63">
        <v>3</v>
      </c>
      <c r="D8" s="63">
        <v>4</v>
      </c>
      <c r="E8" s="166">
        <v>5</v>
      </c>
      <c r="F8" s="63">
        <v>6</v>
      </c>
      <c r="G8" s="63">
        <v>7</v>
      </c>
      <c r="H8" s="166">
        <v>8</v>
      </c>
      <c r="I8" s="63">
        <v>9</v>
      </c>
      <c r="J8" s="63">
        <v>10</v>
      </c>
      <c r="K8" s="166">
        <v>11</v>
      </c>
      <c r="L8" s="63">
        <v>12</v>
      </c>
      <c r="M8" s="63">
        <v>13</v>
      </c>
      <c r="N8" s="166">
        <v>14</v>
      </c>
      <c r="O8" s="63">
        <v>15</v>
      </c>
      <c r="P8" s="63">
        <v>16</v>
      </c>
      <c r="Q8" s="166">
        <v>17</v>
      </c>
      <c r="R8" s="63">
        <v>18</v>
      </c>
      <c r="S8" s="63">
        <v>19</v>
      </c>
      <c r="T8" s="63">
        <v>20</v>
      </c>
    </row>
    <row r="9" ht="21" customHeight="1" spans="1:20">
      <c r="A9" s="168"/>
      <c r="B9" s="169"/>
      <c r="C9" s="169"/>
      <c r="D9" s="169"/>
      <c r="E9" s="169"/>
      <c r="F9" s="169"/>
      <c r="G9" s="169"/>
      <c r="H9" s="170"/>
      <c r="I9" s="170"/>
      <c r="J9" s="147"/>
      <c r="K9" s="147"/>
      <c r="L9" s="147"/>
      <c r="M9" s="147"/>
      <c r="N9" s="147"/>
      <c r="O9" s="147"/>
      <c r="P9" s="147"/>
      <c r="Q9" s="147"/>
      <c r="R9" s="147"/>
      <c r="S9" s="147"/>
      <c r="T9" s="147"/>
    </row>
    <row r="10" ht="21" customHeight="1" spans="1:20">
      <c r="A10" s="171" t="s">
        <v>192</v>
      </c>
      <c r="B10" s="172"/>
      <c r="C10" s="172"/>
      <c r="D10" s="172"/>
      <c r="E10" s="172"/>
      <c r="F10" s="172"/>
      <c r="G10" s="172"/>
      <c r="H10" s="173"/>
      <c r="I10" s="181"/>
      <c r="J10" s="150"/>
      <c r="K10" s="150"/>
      <c r="L10" s="150"/>
      <c r="M10" s="150"/>
      <c r="N10" s="150"/>
      <c r="O10" s="150"/>
      <c r="P10" s="150"/>
      <c r="Q10" s="150"/>
      <c r="R10" s="150"/>
      <c r="S10" s="150"/>
      <c r="T10" s="150"/>
    </row>
    <row r="11" ht="22" customHeight="1" spans="1:20">
      <c r="A11" s="96" t="s">
        <v>645</v>
      </c>
      <c r="B11" s="96"/>
      <c r="C11" s="96"/>
      <c r="D11" s="96"/>
      <c r="E11" s="96"/>
      <c r="F11" s="96"/>
      <c r="G11" s="96"/>
      <c r="H11" s="96"/>
      <c r="I11" s="96"/>
      <c r="J11" s="96"/>
      <c r="K11" s="96"/>
      <c r="L11" s="96"/>
      <c r="M11" s="96"/>
      <c r="N11" s="96"/>
      <c r="O11" s="96"/>
      <c r="P11" s="96"/>
      <c r="Q11" s="96"/>
      <c r="R11" s="96"/>
      <c r="S11" s="96"/>
      <c r="T11" s="96"/>
    </row>
  </sheetData>
  <mergeCells count="20">
    <mergeCell ref="A3:T3"/>
    <mergeCell ref="A4:I4"/>
    <mergeCell ref="J5:T5"/>
    <mergeCell ref="O6:T6"/>
    <mergeCell ref="A10:I10"/>
    <mergeCell ref="A11:T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2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10"/>
  <sheetViews>
    <sheetView showZeros="0" workbookViewId="0">
      <pane ySplit="1" topLeftCell="A2" activePane="bottomLeft" state="frozen"/>
      <selection/>
      <selection pane="bottomLeft" activeCell="E21" sqref="E21"/>
    </sheetView>
  </sheetViews>
  <sheetFormatPr defaultColWidth="9.14166666666667" defaultRowHeight="14.25" customHeight="1"/>
  <cols>
    <col min="1" max="1" width="37.7083333333333" customWidth="1"/>
    <col min="2" max="13" width="20" customWidth="1"/>
  </cols>
  <sheetData>
    <row r="1" customHeight="1" spans="1:13">
      <c r="A1" s="45"/>
      <c r="B1" s="45"/>
      <c r="C1" s="45"/>
      <c r="D1" s="45"/>
      <c r="E1" s="45"/>
      <c r="F1" s="45"/>
      <c r="G1" s="45"/>
      <c r="H1" s="45"/>
      <c r="I1" s="45"/>
      <c r="J1" s="45"/>
      <c r="K1" s="45"/>
      <c r="L1" s="45"/>
      <c r="M1" s="45"/>
    </row>
    <row r="2" ht="17.25" customHeight="1" spans="1:13">
      <c r="A2" s="74"/>
      <c r="B2" s="74"/>
      <c r="C2" s="74"/>
      <c r="D2" s="137"/>
      <c r="E2" s="74"/>
      <c r="F2" s="74"/>
      <c r="G2" s="74"/>
      <c r="H2" s="74"/>
      <c r="I2" s="74"/>
      <c r="J2" s="74"/>
      <c r="K2" s="74"/>
      <c r="L2" s="74"/>
      <c r="M2" s="97" t="s">
        <v>646</v>
      </c>
    </row>
    <row r="3" ht="41.25" customHeight="1" spans="1:13">
      <c r="A3" s="138" t="str">
        <f>"2025"&amp;"年对下转移支付预算表"</f>
        <v>2025年对下转移支付预算表</v>
      </c>
      <c r="B3" s="76"/>
      <c r="C3" s="76"/>
      <c r="D3" s="76"/>
      <c r="E3" s="76"/>
      <c r="F3" s="76"/>
      <c r="G3" s="76"/>
      <c r="H3" s="76"/>
      <c r="I3" s="76"/>
      <c r="J3" s="76"/>
      <c r="K3" s="76"/>
      <c r="L3" s="76"/>
      <c r="M3" s="130"/>
    </row>
    <row r="4" ht="18" customHeight="1" spans="1:13">
      <c r="A4" s="139" t="str">
        <f>"单位名称："&amp;"昆明市东川区退役军人事务局"</f>
        <v>单位名称：昆明市东川区退役军人事务局</v>
      </c>
      <c r="B4" s="140"/>
      <c r="C4" s="140"/>
      <c r="D4" s="141"/>
      <c r="E4" s="142"/>
      <c r="F4" s="142"/>
      <c r="G4" s="142"/>
      <c r="H4" s="142"/>
      <c r="I4" s="142"/>
      <c r="J4" s="74"/>
      <c r="K4" s="74"/>
      <c r="L4" s="74"/>
      <c r="M4" s="98" t="s">
        <v>1</v>
      </c>
    </row>
    <row r="5" s="73" customFormat="1" ht="19.5" customHeight="1" spans="1:13">
      <c r="A5" s="82" t="s">
        <v>647</v>
      </c>
      <c r="B5" s="99" t="s">
        <v>209</v>
      </c>
      <c r="C5" s="100"/>
      <c r="D5" s="100"/>
      <c r="E5" s="99" t="s">
        <v>648</v>
      </c>
      <c r="F5" s="100"/>
      <c r="G5" s="100"/>
      <c r="H5" s="100"/>
      <c r="I5" s="100"/>
      <c r="J5" s="100"/>
      <c r="K5" s="100"/>
      <c r="L5" s="100"/>
      <c r="M5" s="152"/>
    </row>
    <row r="6" s="73" customFormat="1" ht="40.5" customHeight="1" spans="1:13">
      <c r="A6" s="88"/>
      <c r="B6" s="85" t="s">
        <v>55</v>
      </c>
      <c r="C6" s="81" t="s">
        <v>58</v>
      </c>
      <c r="D6" s="143" t="s">
        <v>627</v>
      </c>
      <c r="E6" s="102"/>
      <c r="F6" s="102"/>
      <c r="G6" s="102"/>
      <c r="H6" s="102"/>
      <c r="I6" s="102"/>
      <c r="J6" s="102"/>
      <c r="K6" s="102"/>
      <c r="L6" s="102"/>
      <c r="M6" s="153"/>
    </row>
    <row r="7" ht="19.5" customHeight="1" spans="1:13">
      <c r="A7" s="65">
        <v>1</v>
      </c>
      <c r="B7" s="65">
        <v>2</v>
      </c>
      <c r="C7" s="65">
        <v>3</v>
      </c>
      <c r="D7" s="144">
        <v>4</v>
      </c>
      <c r="E7" s="145">
        <v>5</v>
      </c>
      <c r="F7" s="65">
        <v>6</v>
      </c>
      <c r="G7" s="65">
        <v>7</v>
      </c>
      <c r="H7" s="144">
        <v>8</v>
      </c>
      <c r="I7" s="65">
        <v>9</v>
      </c>
      <c r="J7" s="65">
        <v>10</v>
      </c>
      <c r="K7" s="65">
        <v>11</v>
      </c>
      <c r="L7" s="65">
        <v>13</v>
      </c>
      <c r="M7" s="145">
        <v>24</v>
      </c>
    </row>
    <row r="8" ht="19.5" customHeight="1" spans="1:13">
      <c r="A8" s="146"/>
      <c r="B8" s="147"/>
      <c r="C8" s="147"/>
      <c r="D8" s="147"/>
      <c r="E8" s="147"/>
      <c r="F8" s="147"/>
      <c r="G8" s="147"/>
      <c r="H8" s="147"/>
      <c r="I8" s="147"/>
      <c r="J8" s="147"/>
      <c r="K8" s="147"/>
      <c r="L8" s="147"/>
      <c r="M8" s="147"/>
    </row>
    <row r="9" ht="19.5" customHeight="1" spans="1:13">
      <c r="A9" s="148"/>
      <c r="B9" s="147"/>
      <c r="C9" s="149"/>
      <c r="D9" s="150"/>
      <c r="E9" s="150"/>
      <c r="F9" s="150"/>
      <c r="G9" s="150"/>
      <c r="H9" s="150"/>
      <c r="I9" s="150"/>
      <c r="J9" s="150"/>
      <c r="K9" s="150"/>
      <c r="L9" s="150"/>
      <c r="M9" s="150"/>
    </row>
    <row r="10" ht="29" customHeight="1" spans="1:13">
      <c r="A10" s="151" t="s">
        <v>649</v>
      </c>
      <c r="B10" s="151"/>
      <c r="C10" s="96"/>
      <c r="D10" s="151"/>
      <c r="E10" s="151"/>
      <c r="F10" s="151"/>
      <c r="G10" s="151"/>
      <c r="H10" s="151"/>
      <c r="I10" s="151"/>
      <c r="J10" s="151"/>
      <c r="K10" s="151"/>
      <c r="L10" s="151"/>
      <c r="M10" s="151"/>
    </row>
  </sheetData>
  <mergeCells count="6">
    <mergeCell ref="A3:M3"/>
    <mergeCell ref="A4:I4"/>
    <mergeCell ref="B5:D5"/>
    <mergeCell ref="E5:M5"/>
    <mergeCell ref="A10:M10"/>
    <mergeCell ref="A5:A6"/>
  </mergeCells>
  <printOptions horizontalCentered="1"/>
  <pageMargins left="0.96" right="0.96" top="0.72" bottom="0.72" header="0" footer="0"/>
  <pageSetup paperSize="9" scale="4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0"/>
  <sheetViews>
    <sheetView showZeros="0" workbookViewId="0">
      <pane ySplit="1" topLeftCell="A2" activePane="bottomLeft" state="frozen"/>
      <selection/>
      <selection pane="bottomLeft" activeCell="B18" sqref="B18"/>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45"/>
      <c r="B1" s="45"/>
      <c r="C1" s="45"/>
      <c r="D1" s="45"/>
      <c r="E1" s="45"/>
      <c r="F1" s="45"/>
      <c r="G1" s="45"/>
      <c r="H1" s="45"/>
      <c r="I1" s="45"/>
      <c r="J1" s="45"/>
    </row>
    <row r="2" ht="16.5" customHeight="1" spans="1:10">
      <c r="A2" s="74"/>
      <c r="B2" s="74"/>
      <c r="C2" s="74"/>
      <c r="D2" s="74"/>
      <c r="E2" s="74"/>
      <c r="F2" s="74"/>
      <c r="G2" s="74"/>
      <c r="H2" s="74"/>
      <c r="I2" s="74"/>
      <c r="J2" s="97" t="s">
        <v>650</v>
      </c>
    </row>
    <row r="3" s="73" customFormat="1" ht="41.25" customHeight="1" spans="1:10">
      <c r="A3" s="129" t="str">
        <f>"2025"&amp;"年对下转移支付绩效目标表"</f>
        <v>2025年对下转移支付绩效目标表</v>
      </c>
      <c r="B3" s="76"/>
      <c r="C3" s="76"/>
      <c r="D3" s="76"/>
      <c r="E3" s="76"/>
      <c r="F3" s="130"/>
      <c r="G3" s="76"/>
      <c r="H3" s="130"/>
      <c r="I3" s="130"/>
      <c r="J3" s="76"/>
    </row>
    <row r="4" s="73" customFormat="1" ht="17.25" customHeight="1" spans="1:10">
      <c r="A4" s="77" t="str">
        <f>"单位名称："&amp;"昆明市东川区退役军人事务局"</f>
        <v>单位名称：昆明市东川区退役军人事务局</v>
      </c>
      <c r="B4" s="74"/>
      <c r="C4" s="74"/>
      <c r="D4" s="74"/>
      <c r="E4" s="74"/>
      <c r="F4" s="74"/>
      <c r="G4" s="74"/>
      <c r="H4" s="74"/>
      <c r="I4" s="74"/>
      <c r="J4" s="74"/>
    </row>
    <row r="5" s="73" customFormat="1" ht="44.25" customHeight="1" spans="1:10">
      <c r="A5" s="131" t="s">
        <v>647</v>
      </c>
      <c r="B5" s="131" t="s">
        <v>328</v>
      </c>
      <c r="C5" s="131" t="s">
        <v>329</v>
      </c>
      <c r="D5" s="131" t="s">
        <v>330</v>
      </c>
      <c r="E5" s="131" t="s">
        <v>331</v>
      </c>
      <c r="F5" s="132" t="s">
        <v>332</v>
      </c>
      <c r="G5" s="131" t="s">
        <v>333</v>
      </c>
      <c r="H5" s="132" t="s">
        <v>334</v>
      </c>
      <c r="I5" s="132" t="s">
        <v>335</v>
      </c>
      <c r="J5" s="131" t="s">
        <v>336</v>
      </c>
    </row>
    <row r="6" s="73" customFormat="1" ht="14.25" customHeight="1" spans="1:10">
      <c r="A6" s="131">
        <v>1</v>
      </c>
      <c r="B6" s="131">
        <v>2</v>
      </c>
      <c r="C6" s="131">
        <v>3</v>
      </c>
      <c r="D6" s="131">
        <v>4</v>
      </c>
      <c r="E6" s="131">
        <v>5</v>
      </c>
      <c r="F6" s="132">
        <v>6</v>
      </c>
      <c r="G6" s="131">
        <v>7</v>
      </c>
      <c r="H6" s="132">
        <v>8</v>
      </c>
      <c r="I6" s="132">
        <v>9</v>
      </c>
      <c r="J6" s="131">
        <v>10</v>
      </c>
    </row>
    <row r="7" s="73" customFormat="1" ht="42" customHeight="1" spans="1:10">
      <c r="A7" s="89"/>
      <c r="B7" s="133"/>
      <c r="C7" s="133"/>
      <c r="D7" s="133"/>
      <c r="E7" s="118"/>
      <c r="F7" s="134"/>
      <c r="G7" s="118"/>
      <c r="H7" s="134"/>
      <c r="I7" s="134"/>
      <c r="J7" s="118"/>
    </row>
    <row r="8" s="73" customFormat="1" ht="42" customHeight="1" spans="1:10">
      <c r="A8" s="135"/>
      <c r="B8" s="136"/>
      <c r="C8" s="136"/>
      <c r="D8" s="136"/>
      <c r="E8" s="135"/>
      <c r="F8" s="136"/>
      <c r="G8" s="135"/>
      <c r="H8" s="136"/>
      <c r="I8" s="136"/>
      <c r="J8" s="135"/>
    </row>
    <row r="9" ht="32" customHeight="1" spans="1:10">
      <c r="A9" s="96" t="s">
        <v>651</v>
      </c>
      <c r="B9" s="96"/>
      <c r="C9" s="96"/>
      <c r="D9" s="96"/>
      <c r="E9" s="96"/>
      <c r="F9" s="96"/>
      <c r="G9" s="96"/>
      <c r="H9" s="96"/>
      <c r="I9" s="96"/>
      <c r="J9" s="96"/>
    </row>
    <row r="30" customHeight="1" spans="3:3">
      <c r="C30" s="74"/>
    </row>
  </sheetData>
  <mergeCells count="3">
    <mergeCell ref="A3:J3"/>
    <mergeCell ref="A4:H4"/>
    <mergeCell ref="A9:J9"/>
  </mergeCells>
  <printOptions horizontalCentered="1"/>
  <pageMargins left="0.96" right="0.96" top="0.72" bottom="0.72" header="0" footer="0"/>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4"/>
  <sheetViews>
    <sheetView showZeros="0" topLeftCell="B1" workbookViewId="0">
      <pane ySplit="1" topLeftCell="A2" activePane="bottomLeft" state="frozen"/>
      <selection/>
      <selection pane="bottomLeft" activeCell="E21" sqref="E21"/>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05"/>
      <c r="B1" s="105"/>
      <c r="C1" s="105"/>
      <c r="D1" s="105"/>
      <c r="E1" s="105"/>
      <c r="F1" s="105"/>
      <c r="G1" s="105"/>
      <c r="H1" s="105"/>
      <c r="I1" s="105"/>
    </row>
    <row r="2" customHeight="1" spans="1:9">
      <c r="A2" s="106" t="s">
        <v>652</v>
      </c>
      <c r="B2" s="107"/>
      <c r="C2" s="107"/>
      <c r="D2" s="108"/>
      <c r="E2" s="108"/>
      <c r="F2" s="108"/>
      <c r="G2" s="107"/>
      <c r="H2" s="107"/>
      <c r="I2" s="108"/>
    </row>
    <row r="3" ht="41.25" customHeight="1" spans="1:9">
      <c r="A3" s="109" t="str">
        <f>"2025"&amp;"年新增资产配置预算表"</f>
        <v>2025年新增资产配置预算表</v>
      </c>
      <c r="B3" s="110"/>
      <c r="C3" s="110"/>
      <c r="D3" s="111"/>
      <c r="E3" s="111"/>
      <c r="F3" s="111"/>
      <c r="G3" s="110"/>
      <c r="H3" s="110"/>
      <c r="I3" s="111"/>
    </row>
    <row r="4" customHeight="1" spans="1:9">
      <c r="A4" s="112" t="str">
        <f>"单位名称："&amp;"昆明市东川区退役军人事务局"</f>
        <v>单位名称：昆明市东川区退役军人事务局</v>
      </c>
      <c r="B4" s="113"/>
      <c r="C4" s="113"/>
      <c r="D4" s="114"/>
      <c r="E4" s="74"/>
      <c r="F4" s="111"/>
      <c r="G4" s="110"/>
      <c r="H4" s="110"/>
      <c r="I4" s="128" t="s">
        <v>1</v>
      </c>
    </row>
    <row r="5" ht="28.5" customHeight="1" spans="1:9">
      <c r="A5" s="115" t="s">
        <v>201</v>
      </c>
      <c r="B5" s="102" t="s">
        <v>202</v>
      </c>
      <c r="C5" s="115" t="s">
        <v>653</v>
      </c>
      <c r="D5" s="115" t="s">
        <v>654</v>
      </c>
      <c r="E5" s="115" t="s">
        <v>655</v>
      </c>
      <c r="F5" s="115" t="s">
        <v>656</v>
      </c>
      <c r="G5" s="102" t="s">
        <v>657</v>
      </c>
      <c r="H5" s="102"/>
      <c r="I5" s="115"/>
    </row>
    <row r="6" ht="21" customHeight="1" spans="1:9">
      <c r="A6" s="115"/>
      <c r="B6" s="116"/>
      <c r="C6" s="116"/>
      <c r="D6" s="117"/>
      <c r="E6" s="116"/>
      <c r="F6" s="116"/>
      <c r="G6" s="102" t="s">
        <v>625</v>
      </c>
      <c r="H6" s="102" t="s">
        <v>658</v>
      </c>
      <c r="I6" s="102" t="s">
        <v>659</v>
      </c>
    </row>
    <row r="7" ht="17.25" customHeight="1" spans="1:9">
      <c r="A7" s="118" t="s">
        <v>83</v>
      </c>
      <c r="B7" s="119" t="s">
        <v>84</v>
      </c>
      <c r="C7" s="118" t="s">
        <v>85</v>
      </c>
      <c r="D7" s="118" t="s">
        <v>86</v>
      </c>
      <c r="E7" s="118" t="s">
        <v>87</v>
      </c>
      <c r="F7" s="119" t="s">
        <v>88</v>
      </c>
      <c r="G7" s="119" t="s">
        <v>89</v>
      </c>
      <c r="H7" s="118" t="s">
        <v>90</v>
      </c>
      <c r="I7" s="118">
        <v>9</v>
      </c>
    </row>
    <row r="8" ht="19.5" customHeight="1" spans="1:9">
      <c r="A8" s="89"/>
      <c r="B8" s="66"/>
      <c r="C8" s="66"/>
      <c r="D8" s="89"/>
      <c r="E8" s="66"/>
      <c r="F8" s="119"/>
      <c r="G8" s="120"/>
      <c r="H8" s="121"/>
      <c r="I8" s="121"/>
    </row>
    <row r="9" ht="19.5" customHeight="1" spans="1:9">
      <c r="A9" s="122" t="s">
        <v>55</v>
      </c>
      <c r="B9" s="123"/>
      <c r="C9" s="123"/>
      <c r="D9" s="124"/>
      <c r="E9" s="125"/>
      <c r="F9" s="125"/>
      <c r="G9" s="120"/>
      <c r="H9" s="121"/>
      <c r="I9" s="121"/>
    </row>
    <row r="10" ht="22" customHeight="1" spans="1:9">
      <c r="A10" s="126" t="s">
        <v>660</v>
      </c>
      <c r="B10" s="126"/>
      <c r="C10" s="126"/>
      <c r="D10" s="127"/>
      <c r="E10" s="126"/>
      <c r="F10" s="127"/>
      <c r="G10" s="126"/>
      <c r="H10" s="126"/>
      <c r="I10" s="126"/>
    </row>
    <row r="11" customHeight="1" spans="1:9">
      <c r="A11" s="126"/>
      <c r="B11" s="126"/>
      <c r="C11" s="126"/>
      <c r="D11" s="126"/>
      <c r="E11" s="126"/>
      <c r="F11" s="126"/>
      <c r="G11" s="126"/>
      <c r="H11" s="126"/>
      <c r="I11" s="126"/>
    </row>
    <row r="12" customHeight="1" spans="1:9">
      <c r="A12" s="74"/>
      <c r="B12" s="74"/>
      <c r="C12" s="74"/>
      <c r="D12" s="74"/>
      <c r="E12" s="74"/>
      <c r="F12" s="74"/>
      <c r="G12" s="74"/>
      <c r="H12" s="74"/>
      <c r="I12" s="74"/>
    </row>
    <row r="13" customHeight="1" spans="1:9">
      <c r="A13" s="74"/>
      <c r="B13" s="74"/>
      <c r="C13" s="74"/>
      <c r="D13" s="74"/>
      <c r="E13" s="74"/>
      <c r="F13" s="74"/>
      <c r="G13" s="74"/>
      <c r="H13" s="74"/>
      <c r="I13" s="74"/>
    </row>
    <row r="14" customHeight="1" spans="1:9">
      <c r="A14" s="74"/>
      <c r="B14" s="74"/>
      <c r="C14" s="74"/>
      <c r="D14" s="74"/>
      <c r="E14" s="74"/>
      <c r="F14" s="74"/>
      <c r="G14" s="74"/>
      <c r="H14" s="74"/>
      <c r="I14" s="74"/>
    </row>
  </sheetData>
  <mergeCells count="12">
    <mergeCell ref="A2:I2"/>
    <mergeCell ref="A3:I3"/>
    <mergeCell ref="A4:C4"/>
    <mergeCell ref="G5:I5"/>
    <mergeCell ref="A9:F9"/>
    <mergeCell ref="A5:A6"/>
    <mergeCell ref="B5:B6"/>
    <mergeCell ref="C5:C6"/>
    <mergeCell ref="D5:D6"/>
    <mergeCell ref="E5:E6"/>
    <mergeCell ref="F5:F6"/>
    <mergeCell ref="A10:I11"/>
  </mergeCells>
  <pageMargins left="0.67" right="0.67" top="0.72" bottom="0.72" header="0.28" footer="0.28"/>
  <pageSetup paperSize="9" fitToWidth="0"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12"/>
  <sheetViews>
    <sheetView showZeros="0" topLeftCell="B1" workbookViewId="0">
      <pane ySplit="1" topLeftCell="A2" activePane="bottomLeft" state="frozen"/>
      <selection/>
      <selection pane="bottomLeft" activeCell="G19" sqref="G19"/>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45"/>
      <c r="B1" s="45"/>
      <c r="C1" s="45"/>
      <c r="D1" s="45"/>
      <c r="E1" s="45"/>
      <c r="F1" s="45"/>
      <c r="G1" s="45"/>
      <c r="H1" s="45"/>
      <c r="I1" s="45"/>
      <c r="J1" s="45"/>
      <c r="K1" s="45"/>
    </row>
    <row r="2" customHeight="1" spans="1:13">
      <c r="A2" s="74"/>
      <c r="B2" s="74"/>
      <c r="C2" s="74"/>
      <c r="D2" s="75"/>
      <c r="E2" s="75"/>
      <c r="F2" s="75"/>
      <c r="G2" s="75"/>
      <c r="H2" s="74"/>
      <c r="I2" s="74"/>
      <c r="J2" s="74"/>
      <c r="K2" s="97" t="s">
        <v>661</v>
      </c>
      <c r="L2" s="74"/>
      <c r="M2" s="74"/>
    </row>
    <row r="3" ht="41.25" customHeight="1" spans="1:13">
      <c r="A3" s="76" t="str">
        <f>"2025"&amp;"年上级补助项目支出预算表"</f>
        <v>2025年上级补助项目支出预算表</v>
      </c>
      <c r="B3" s="76"/>
      <c r="C3" s="76"/>
      <c r="D3" s="76"/>
      <c r="E3" s="76"/>
      <c r="F3" s="76"/>
      <c r="G3" s="76"/>
      <c r="H3" s="76"/>
      <c r="I3" s="76"/>
      <c r="J3" s="76"/>
      <c r="K3" s="76"/>
      <c r="L3" s="74"/>
      <c r="M3" s="74"/>
    </row>
    <row r="4" ht="13.5" customHeight="1" spans="1:13">
      <c r="A4" s="77" t="str">
        <f>"单位名称："&amp;"昆明市东川区退役军人事务局"</f>
        <v>单位名称：昆明市东川区退役军人事务局</v>
      </c>
      <c r="B4" s="78"/>
      <c r="C4" s="78"/>
      <c r="D4" s="78"/>
      <c r="E4" s="78"/>
      <c r="F4" s="78"/>
      <c r="G4" s="78"/>
      <c r="H4" s="79"/>
      <c r="I4" s="79"/>
      <c r="J4" s="79"/>
      <c r="K4" s="98" t="s">
        <v>1</v>
      </c>
      <c r="L4" s="74"/>
      <c r="M4" s="74"/>
    </row>
    <row r="5" s="73" customFormat="1" ht="21.75" customHeight="1" spans="1:13">
      <c r="A5" s="80" t="s">
        <v>280</v>
      </c>
      <c r="B5" s="80" t="s">
        <v>204</v>
      </c>
      <c r="C5" s="80" t="s">
        <v>281</v>
      </c>
      <c r="D5" s="81" t="s">
        <v>205</v>
      </c>
      <c r="E5" s="81" t="s">
        <v>206</v>
      </c>
      <c r="F5" s="81" t="s">
        <v>282</v>
      </c>
      <c r="G5" s="81" t="s">
        <v>283</v>
      </c>
      <c r="H5" s="82" t="s">
        <v>55</v>
      </c>
      <c r="I5" s="99" t="s">
        <v>662</v>
      </c>
      <c r="J5" s="100"/>
      <c r="K5" s="101"/>
      <c r="L5" s="74"/>
      <c r="M5" s="74"/>
    </row>
    <row r="6" s="73" customFormat="1" ht="21.75" customHeight="1" spans="1:13">
      <c r="A6" s="83"/>
      <c r="B6" s="83"/>
      <c r="C6" s="83"/>
      <c r="D6" s="84"/>
      <c r="E6" s="84"/>
      <c r="F6" s="84"/>
      <c r="G6" s="84"/>
      <c r="H6" s="85"/>
      <c r="I6" s="81" t="s">
        <v>58</v>
      </c>
      <c r="J6" s="81" t="s">
        <v>59</v>
      </c>
      <c r="K6" s="81" t="s">
        <v>60</v>
      </c>
      <c r="L6" s="74"/>
      <c r="M6" s="74"/>
    </row>
    <row r="7" s="73" customFormat="1" ht="40.5" customHeight="1" spans="1:13">
      <c r="A7" s="86"/>
      <c r="B7" s="86"/>
      <c r="C7" s="86"/>
      <c r="D7" s="87"/>
      <c r="E7" s="87"/>
      <c r="F7" s="87"/>
      <c r="G7" s="87"/>
      <c r="H7" s="88"/>
      <c r="I7" s="87" t="s">
        <v>57</v>
      </c>
      <c r="J7" s="87"/>
      <c r="K7" s="87"/>
      <c r="L7" s="74"/>
      <c r="M7" s="74"/>
    </row>
    <row r="8" s="73" customFormat="1" ht="15" customHeight="1" spans="1:13">
      <c r="A8" s="64">
        <v>1</v>
      </c>
      <c r="B8" s="64">
        <v>2</v>
      </c>
      <c r="C8" s="64">
        <v>3</v>
      </c>
      <c r="D8" s="64">
        <v>4</v>
      </c>
      <c r="E8" s="64">
        <v>5</v>
      </c>
      <c r="F8" s="64">
        <v>6</v>
      </c>
      <c r="G8" s="64">
        <v>7</v>
      </c>
      <c r="H8" s="64">
        <v>8</v>
      </c>
      <c r="I8" s="64">
        <v>9</v>
      </c>
      <c r="J8" s="102">
        <v>10</v>
      </c>
      <c r="K8" s="102">
        <v>11</v>
      </c>
      <c r="L8" s="74"/>
      <c r="M8" s="74"/>
    </row>
    <row r="9" s="73" customFormat="1" ht="18.75" customHeight="1" spans="1:13">
      <c r="A9" s="89"/>
      <c r="B9" s="66"/>
      <c r="C9" s="89"/>
      <c r="D9" s="89"/>
      <c r="E9" s="89"/>
      <c r="F9" s="89"/>
      <c r="G9" s="89"/>
      <c r="H9" s="90"/>
      <c r="I9" s="103"/>
      <c r="J9" s="103"/>
      <c r="K9" s="90"/>
      <c r="L9" s="74"/>
      <c r="M9" s="74"/>
    </row>
    <row r="10" s="73" customFormat="1" ht="18.75" customHeight="1" spans="1:13">
      <c r="A10" s="66"/>
      <c r="B10" s="66"/>
      <c r="C10" s="66"/>
      <c r="D10" s="66"/>
      <c r="E10" s="66"/>
      <c r="F10" s="66"/>
      <c r="G10" s="66"/>
      <c r="H10" s="91"/>
      <c r="I10" s="91"/>
      <c r="J10" s="91"/>
      <c r="K10" s="90"/>
      <c r="L10" s="74"/>
      <c r="M10" s="74"/>
    </row>
    <row r="11" ht="18.75" customHeight="1" spans="1:13">
      <c r="A11" s="92" t="s">
        <v>192</v>
      </c>
      <c r="B11" s="93"/>
      <c r="C11" s="93"/>
      <c r="D11" s="93"/>
      <c r="E11" s="93"/>
      <c r="F11" s="93"/>
      <c r="G11" s="94"/>
      <c r="H11" s="95"/>
      <c r="I11" s="95"/>
      <c r="J11" s="95"/>
      <c r="K11" s="104"/>
      <c r="L11" s="74"/>
      <c r="M11" s="74"/>
    </row>
    <row r="12" ht="24" customHeight="1" spans="1:11">
      <c r="A12" s="96" t="s">
        <v>663</v>
      </c>
      <c r="B12" s="96"/>
      <c r="C12" s="96"/>
      <c r="D12" s="96"/>
      <c r="E12" s="96"/>
      <c r="F12" s="96"/>
      <c r="G12" s="96"/>
      <c r="H12" s="96"/>
      <c r="I12" s="96"/>
      <c r="J12" s="96"/>
      <c r="K12" s="96"/>
    </row>
  </sheetData>
  <mergeCells count="16">
    <mergeCell ref="A3:K3"/>
    <mergeCell ref="A4:G4"/>
    <mergeCell ref="I5:K5"/>
    <mergeCell ref="A11:G11"/>
    <mergeCell ref="A12:K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1"/>
  <sheetViews>
    <sheetView showZeros="0" workbookViewId="0">
      <pane ySplit="1" topLeftCell="A2" activePane="bottomLeft" state="frozen"/>
      <selection/>
      <selection pane="bottomLeft" activeCell="E30" sqref="E30"/>
    </sheetView>
  </sheetViews>
  <sheetFormatPr defaultColWidth="9.14166666666667" defaultRowHeight="14.25" customHeight="1" outlineLevelCol="6"/>
  <cols>
    <col min="1" max="1" width="27.75" customWidth="1"/>
    <col min="2" max="2" width="14.5" customWidth="1"/>
    <col min="3" max="3" width="28" customWidth="1"/>
    <col min="4" max="4" width="9.5" customWidth="1"/>
    <col min="5" max="5" width="14.125" customWidth="1"/>
    <col min="6" max="7" width="23.85" customWidth="1"/>
  </cols>
  <sheetData>
    <row r="1" customHeight="1" spans="1:7">
      <c r="A1" s="45"/>
      <c r="B1" s="45"/>
      <c r="C1" s="45"/>
      <c r="D1" s="45"/>
      <c r="E1" s="45"/>
      <c r="F1" s="45"/>
      <c r="G1" s="45"/>
    </row>
    <row r="2" ht="13.5" customHeight="1" spans="4:7">
      <c r="D2" s="46"/>
      <c r="G2" s="47" t="s">
        <v>664</v>
      </c>
    </row>
    <row r="3" ht="41.25" customHeight="1" spans="1:7">
      <c r="A3" s="48" t="str">
        <f>"2025"&amp;"年部门项目中期规划预算表"</f>
        <v>2025年部门项目中期规划预算表</v>
      </c>
      <c r="B3" s="48"/>
      <c r="C3" s="48"/>
      <c r="D3" s="48"/>
      <c r="E3" s="48"/>
      <c r="F3" s="48"/>
      <c r="G3" s="48"/>
    </row>
    <row r="4" ht="13.5" customHeight="1" spans="1:7">
      <c r="A4" s="49" t="str">
        <f>"单位名称："&amp;"昆明市东川区退役军人事务局"</f>
        <v>单位名称：昆明市东川区退役军人事务局</v>
      </c>
      <c r="B4" s="50"/>
      <c r="C4" s="50"/>
      <c r="D4" s="50"/>
      <c r="E4" s="51"/>
      <c r="F4" s="51"/>
      <c r="G4" s="52" t="s">
        <v>1</v>
      </c>
    </row>
    <row r="5" ht="21.75" customHeight="1" spans="1:7">
      <c r="A5" s="53" t="s">
        <v>281</v>
      </c>
      <c r="B5" s="53" t="s">
        <v>280</v>
      </c>
      <c r="C5" s="53" t="s">
        <v>204</v>
      </c>
      <c r="D5" s="54" t="s">
        <v>665</v>
      </c>
      <c r="E5" s="55" t="s">
        <v>58</v>
      </c>
      <c r="F5" s="56"/>
      <c r="G5" s="57"/>
    </row>
    <row r="6" ht="21.75" customHeight="1" spans="1:7">
      <c r="A6" s="58"/>
      <c r="B6" s="58"/>
      <c r="C6" s="58"/>
      <c r="D6" s="59"/>
      <c r="E6" s="60" t="str">
        <f>"2025"&amp;"年"</f>
        <v>2025年</v>
      </c>
      <c r="F6" s="54" t="str">
        <f>("2025"+1)&amp;"年"</f>
        <v>2026年</v>
      </c>
      <c r="G6" s="54" t="str">
        <f>("2025"+2)&amp;"年"</f>
        <v>2027年</v>
      </c>
    </row>
    <row r="7" ht="40.5" customHeight="1" spans="1:7">
      <c r="A7" s="61"/>
      <c r="B7" s="61"/>
      <c r="C7" s="61"/>
      <c r="D7" s="62"/>
      <c r="E7" s="63"/>
      <c r="F7" s="62" t="s">
        <v>57</v>
      </c>
      <c r="G7" s="62"/>
    </row>
    <row r="8" ht="15" customHeight="1" spans="1:7">
      <c r="A8" s="64">
        <v>1</v>
      </c>
      <c r="B8" s="64">
        <v>2</v>
      </c>
      <c r="C8" s="64">
        <v>3</v>
      </c>
      <c r="D8" s="64">
        <v>4</v>
      </c>
      <c r="E8" s="65">
        <v>5</v>
      </c>
      <c r="F8" s="65">
        <v>6</v>
      </c>
      <c r="G8" s="65">
        <v>7</v>
      </c>
    </row>
    <row r="9" ht="17.25" customHeight="1" spans="1:7">
      <c r="A9" s="66" t="s">
        <v>70</v>
      </c>
      <c r="B9" s="67"/>
      <c r="C9" s="67"/>
      <c r="D9" s="66"/>
      <c r="E9" s="68">
        <v>6724899.01</v>
      </c>
      <c r="F9" s="68">
        <v>6409100</v>
      </c>
      <c r="G9" s="68">
        <v>6996910</v>
      </c>
    </row>
    <row r="10" ht="18.75" customHeight="1" spans="1:7">
      <c r="A10" s="66"/>
      <c r="B10" s="66" t="s">
        <v>666</v>
      </c>
      <c r="C10" s="66" t="s">
        <v>288</v>
      </c>
      <c r="D10" s="66" t="s">
        <v>667</v>
      </c>
      <c r="E10" s="68">
        <v>744000</v>
      </c>
      <c r="F10" s="68"/>
      <c r="G10" s="68"/>
    </row>
    <row r="11" ht="18.75" customHeight="1" spans="1:7">
      <c r="A11" s="69"/>
      <c r="B11" s="66" t="s">
        <v>668</v>
      </c>
      <c r="C11" s="66" t="s">
        <v>291</v>
      </c>
      <c r="D11" s="66" t="s">
        <v>667</v>
      </c>
      <c r="E11" s="68">
        <v>567200</v>
      </c>
      <c r="F11" s="68">
        <v>623900</v>
      </c>
      <c r="G11" s="68">
        <v>686290</v>
      </c>
    </row>
    <row r="12" ht="18.75" customHeight="1" spans="1:7">
      <c r="A12" s="69"/>
      <c r="B12" s="66" t="s">
        <v>668</v>
      </c>
      <c r="C12" s="66" t="s">
        <v>295</v>
      </c>
      <c r="D12" s="66" t="s">
        <v>667</v>
      </c>
      <c r="E12" s="68">
        <v>2152800</v>
      </c>
      <c r="F12" s="68">
        <v>2368000</v>
      </c>
      <c r="G12" s="68">
        <v>2604800</v>
      </c>
    </row>
    <row r="13" ht="18.75" customHeight="1" spans="1:7">
      <c r="A13" s="69"/>
      <c r="B13" s="66" t="s">
        <v>668</v>
      </c>
      <c r="C13" s="66" t="s">
        <v>303</v>
      </c>
      <c r="D13" s="66" t="s">
        <v>667</v>
      </c>
      <c r="E13" s="68">
        <v>1442820</v>
      </c>
      <c r="F13" s="68">
        <v>1587100</v>
      </c>
      <c r="G13" s="68">
        <v>1745800</v>
      </c>
    </row>
    <row r="14" ht="18.75" customHeight="1" spans="1:7">
      <c r="A14" s="69"/>
      <c r="B14" s="66" t="s">
        <v>668</v>
      </c>
      <c r="C14" s="66" t="s">
        <v>305</v>
      </c>
      <c r="D14" s="66" t="s">
        <v>667</v>
      </c>
      <c r="E14" s="68">
        <v>95031.6</v>
      </c>
      <c r="F14" s="68">
        <v>104600</v>
      </c>
      <c r="G14" s="68">
        <v>115060</v>
      </c>
    </row>
    <row r="15" ht="18.75" customHeight="1" spans="1:7">
      <c r="A15" s="69"/>
      <c r="B15" s="66" t="s">
        <v>668</v>
      </c>
      <c r="C15" s="66" t="s">
        <v>307</v>
      </c>
      <c r="D15" s="66" t="s">
        <v>667</v>
      </c>
      <c r="E15" s="68">
        <v>150000</v>
      </c>
      <c r="F15" s="68">
        <v>150000</v>
      </c>
      <c r="G15" s="68">
        <v>150000</v>
      </c>
    </row>
    <row r="16" ht="18.75" customHeight="1" spans="1:7">
      <c r="A16" s="69"/>
      <c r="B16" s="66" t="s">
        <v>668</v>
      </c>
      <c r="C16" s="66" t="s">
        <v>309</v>
      </c>
      <c r="D16" s="66" t="s">
        <v>667</v>
      </c>
      <c r="E16" s="68">
        <v>230900</v>
      </c>
      <c r="F16" s="68">
        <v>230900</v>
      </c>
      <c r="G16" s="68">
        <v>230900</v>
      </c>
    </row>
    <row r="17" ht="18.75" customHeight="1" spans="1:7">
      <c r="A17" s="69"/>
      <c r="B17" s="66" t="s">
        <v>668</v>
      </c>
      <c r="C17" s="66" t="s">
        <v>311</v>
      </c>
      <c r="D17" s="66" t="s">
        <v>667</v>
      </c>
      <c r="E17" s="68">
        <v>1086000</v>
      </c>
      <c r="F17" s="68">
        <v>1194600</v>
      </c>
      <c r="G17" s="68">
        <v>1314060</v>
      </c>
    </row>
    <row r="18" ht="18.75" customHeight="1" spans="1:7">
      <c r="A18" s="69"/>
      <c r="B18" s="66" t="s">
        <v>668</v>
      </c>
      <c r="C18" s="66" t="s">
        <v>319</v>
      </c>
      <c r="D18" s="66" t="s">
        <v>667</v>
      </c>
      <c r="E18" s="68">
        <v>136147.41</v>
      </c>
      <c r="F18" s="68"/>
      <c r="G18" s="68"/>
    </row>
    <row r="19" ht="18.75" customHeight="1" spans="1:7">
      <c r="A19" s="69"/>
      <c r="B19" s="66" t="s">
        <v>669</v>
      </c>
      <c r="C19" s="66" t="s">
        <v>324</v>
      </c>
      <c r="D19" s="66" t="s">
        <v>667</v>
      </c>
      <c r="E19" s="68">
        <v>80000</v>
      </c>
      <c r="F19" s="68">
        <v>100000</v>
      </c>
      <c r="G19" s="68">
        <v>100000</v>
      </c>
    </row>
    <row r="20" ht="18.75" customHeight="1" spans="1:7">
      <c r="A20" s="69"/>
      <c r="B20" s="66" t="s">
        <v>669</v>
      </c>
      <c r="C20" s="66" t="s">
        <v>326</v>
      </c>
      <c r="D20" s="66" t="s">
        <v>667</v>
      </c>
      <c r="E20" s="68">
        <v>40000</v>
      </c>
      <c r="F20" s="68">
        <v>50000</v>
      </c>
      <c r="G20" s="68">
        <v>50000</v>
      </c>
    </row>
    <row r="21" ht="18.75" customHeight="1" spans="1:7">
      <c r="A21" s="70" t="s">
        <v>55</v>
      </c>
      <c r="B21" s="71" t="s">
        <v>670</v>
      </c>
      <c r="C21" s="71"/>
      <c r="D21" s="72"/>
      <c r="E21" s="68">
        <v>6724899.01</v>
      </c>
      <c r="F21" s="68">
        <v>6409100</v>
      </c>
      <c r="G21" s="68">
        <v>6996910</v>
      </c>
    </row>
  </sheetData>
  <mergeCells count="11">
    <mergeCell ref="A3:G3"/>
    <mergeCell ref="A4:D4"/>
    <mergeCell ref="E5:G5"/>
    <mergeCell ref="A21:D21"/>
    <mergeCell ref="A5:A7"/>
    <mergeCell ref="B5:B7"/>
    <mergeCell ref="C5:C7"/>
    <mergeCell ref="D5:D7"/>
    <mergeCell ref="E6:E7"/>
    <mergeCell ref="F6:F7"/>
    <mergeCell ref="G6:G7"/>
  </mergeCells>
  <printOptions horizontalCentered="1"/>
  <pageMargins left="0.37" right="0.37" top="0.56" bottom="0.56" header="0.48" footer="0.48"/>
  <pageSetup paperSize="9" scale="84"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abSelected="1" topLeftCell="A13" workbookViewId="0">
      <selection activeCell="H12" sqref="H12"/>
    </sheetView>
  </sheetViews>
  <sheetFormatPr defaultColWidth="9" defaultRowHeight="13.5"/>
  <cols>
    <col min="1" max="1" width="19.125" customWidth="1"/>
    <col min="2" max="2" width="21.625" customWidth="1"/>
    <col min="3" max="3" width="32" customWidth="1"/>
    <col min="4" max="4" width="17.25" customWidth="1"/>
    <col min="5" max="5" width="44.625" customWidth="1"/>
    <col min="7" max="7" width="9" customWidth="1"/>
    <col min="8" max="8" width="31.75" customWidth="1"/>
    <col min="9" max="9" width="18.75" customWidth="1"/>
    <col min="10" max="10" width="18.5" customWidth="1"/>
  </cols>
  <sheetData>
    <row r="1" spans="1:10">
      <c r="A1" s="1"/>
      <c r="B1" s="1"/>
      <c r="C1" s="1"/>
      <c r="D1" s="1"/>
      <c r="E1" s="1"/>
      <c r="F1" s="1"/>
      <c r="G1" s="1"/>
      <c r="H1" s="1"/>
      <c r="I1" s="1"/>
      <c r="J1" s="39" t="s">
        <v>671</v>
      </c>
    </row>
    <row r="2" ht="35" customHeight="1" spans="1:10">
      <c r="A2" s="2" t="s">
        <v>672</v>
      </c>
      <c r="B2" s="2"/>
      <c r="C2" s="2"/>
      <c r="D2" s="2"/>
      <c r="E2" s="2"/>
      <c r="F2" s="2"/>
      <c r="G2" s="2"/>
      <c r="H2" s="2"/>
      <c r="I2" s="2"/>
      <c r="J2" s="2"/>
    </row>
    <row r="3" ht="31.5" spans="1:10">
      <c r="A3" s="3" t="s">
        <v>673</v>
      </c>
      <c r="B3" s="3"/>
      <c r="C3" s="4"/>
      <c r="D3" s="5"/>
      <c r="E3" s="5"/>
      <c r="F3" s="5"/>
      <c r="G3" s="5"/>
      <c r="H3" s="5"/>
      <c r="I3" s="5"/>
      <c r="J3" s="307" t="s">
        <v>1</v>
      </c>
    </row>
    <row r="4" ht="35" customHeight="1" spans="1:10">
      <c r="A4" s="6" t="s">
        <v>674</v>
      </c>
      <c r="B4" s="7">
        <v>351001</v>
      </c>
      <c r="C4" s="8"/>
      <c r="D4" s="8"/>
      <c r="E4" s="9"/>
      <c r="F4" s="10" t="s">
        <v>675</v>
      </c>
      <c r="G4" s="9"/>
      <c r="H4" s="11" t="s">
        <v>70</v>
      </c>
      <c r="I4" s="8"/>
      <c r="J4" s="9"/>
    </row>
    <row r="5" ht="35" customHeight="1" spans="1:10">
      <c r="A5" s="12" t="s">
        <v>676</v>
      </c>
      <c r="B5" s="12"/>
      <c r="C5" s="12"/>
      <c r="D5" s="12"/>
      <c r="E5" s="12"/>
      <c r="F5" s="12"/>
      <c r="G5" s="12"/>
      <c r="H5" s="12"/>
      <c r="I5" s="12"/>
      <c r="J5" s="12" t="s">
        <v>677</v>
      </c>
    </row>
    <row r="6" ht="111" customHeight="1" spans="1:10">
      <c r="A6" s="12" t="s">
        <v>678</v>
      </c>
      <c r="B6" s="13" t="s">
        <v>679</v>
      </c>
      <c r="C6" s="14" t="s">
        <v>680</v>
      </c>
      <c r="D6" s="14"/>
      <c r="E6" s="14"/>
      <c r="F6" s="14"/>
      <c r="G6" s="14"/>
      <c r="H6" s="14"/>
      <c r="I6" s="14"/>
      <c r="J6" s="41"/>
    </row>
    <row r="7" ht="48" customHeight="1" spans="1:10">
      <c r="A7" s="12"/>
      <c r="B7" s="15" t="s">
        <v>681</v>
      </c>
      <c r="C7" s="14" t="s">
        <v>682</v>
      </c>
      <c r="D7" s="14"/>
      <c r="E7" s="14"/>
      <c r="F7" s="14"/>
      <c r="G7" s="14"/>
      <c r="H7" s="14"/>
      <c r="I7" s="14"/>
      <c r="J7" s="41"/>
    </row>
    <row r="8" ht="76" customHeight="1" spans="1:10">
      <c r="A8" s="13" t="s">
        <v>683</v>
      </c>
      <c r="B8" s="16" t="s">
        <v>684</v>
      </c>
      <c r="C8" s="17" t="s">
        <v>685</v>
      </c>
      <c r="D8" s="17"/>
      <c r="E8" s="17"/>
      <c r="F8" s="17"/>
      <c r="G8" s="17"/>
      <c r="H8" s="17"/>
      <c r="I8" s="17"/>
      <c r="J8" s="42"/>
    </row>
    <row r="9" ht="35" customHeight="1" spans="1:10">
      <c r="A9" s="18" t="s">
        <v>686</v>
      </c>
      <c r="B9" s="18"/>
      <c r="C9" s="18"/>
      <c r="D9" s="18"/>
      <c r="E9" s="18"/>
      <c r="F9" s="18"/>
      <c r="G9" s="18"/>
      <c r="H9" s="18"/>
      <c r="I9" s="18"/>
      <c r="J9" s="18"/>
    </row>
    <row r="10" ht="35" customHeight="1" spans="1:10">
      <c r="A10" s="19" t="s">
        <v>687</v>
      </c>
      <c r="B10" s="20"/>
      <c r="C10" s="12" t="s">
        <v>688</v>
      </c>
      <c r="D10" s="12"/>
      <c r="E10" s="12"/>
      <c r="F10" s="12" t="s">
        <v>689</v>
      </c>
      <c r="G10" s="12"/>
      <c r="H10" s="12" t="s">
        <v>690</v>
      </c>
      <c r="I10" s="12"/>
      <c r="J10" s="12"/>
    </row>
    <row r="11" ht="35" customHeight="1" spans="1:10">
      <c r="A11" s="21"/>
      <c r="B11" s="22"/>
      <c r="C11" s="12"/>
      <c r="D11" s="12"/>
      <c r="E11" s="12"/>
      <c r="F11" s="12"/>
      <c r="G11" s="12"/>
      <c r="H11" s="13" t="s">
        <v>691</v>
      </c>
      <c r="I11" s="13" t="s">
        <v>692</v>
      </c>
      <c r="J11" s="13" t="s">
        <v>693</v>
      </c>
    </row>
    <row r="12" ht="169" customHeight="1" spans="1:10">
      <c r="A12" s="23" t="s">
        <v>694</v>
      </c>
      <c r="B12" s="24"/>
      <c r="C12" s="25" t="s">
        <v>695</v>
      </c>
      <c r="D12" s="26"/>
      <c r="E12" s="27"/>
      <c r="F12" s="14" t="s">
        <v>670</v>
      </c>
      <c r="G12" s="14"/>
      <c r="H12" s="28">
        <v>9805083.01</v>
      </c>
      <c r="I12" s="28">
        <v>9765083.01</v>
      </c>
      <c r="J12" s="28">
        <v>40000</v>
      </c>
    </row>
    <row r="13" ht="35" customHeight="1" spans="1:10">
      <c r="A13" s="29" t="s">
        <v>696</v>
      </c>
      <c r="B13" s="29"/>
      <c r="C13" s="29"/>
      <c r="D13" s="29"/>
      <c r="E13" s="29"/>
      <c r="F13" s="29"/>
      <c r="G13" s="29"/>
      <c r="H13" s="29"/>
      <c r="I13" s="29"/>
      <c r="J13" s="29"/>
    </row>
    <row r="14" ht="35" customHeight="1" spans="1:10">
      <c r="A14" s="30" t="s">
        <v>697</v>
      </c>
      <c r="B14" s="30"/>
      <c r="C14" s="30"/>
      <c r="D14" s="30"/>
      <c r="E14" s="30"/>
      <c r="F14" s="30"/>
      <c r="G14" s="30"/>
      <c r="H14" s="31" t="s">
        <v>698</v>
      </c>
      <c r="I14" s="32" t="s">
        <v>336</v>
      </c>
      <c r="J14" s="31" t="s">
        <v>699</v>
      </c>
    </row>
    <row r="15" ht="35" customHeight="1" spans="1:10">
      <c r="A15" s="32" t="s">
        <v>329</v>
      </c>
      <c r="B15" s="32" t="s">
        <v>700</v>
      </c>
      <c r="C15" s="31" t="s">
        <v>331</v>
      </c>
      <c r="D15" s="31" t="s">
        <v>332</v>
      </c>
      <c r="E15" s="31" t="s">
        <v>333</v>
      </c>
      <c r="F15" s="33" t="s">
        <v>334</v>
      </c>
      <c r="G15" s="33" t="s">
        <v>335</v>
      </c>
      <c r="H15" s="31"/>
      <c r="I15" s="32"/>
      <c r="J15" s="31"/>
    </row>
    <row r="16" ht="35" customHeight="1" spans="1:10">
      <c r="A16" s="34" t="s">
        <v>338</v>
      </c>
      <c r="B16" s="34" t="s">
        <v>670</v>
      </c>
      <c r="C16" s="34" t="s">
        <v>670</v>
      </c>
      <c r="D16" s="35" t="s">
        <v>670</v>
      </c>
      <c r="E16" s="34" t="s">
        <v>670</v>
      </c>
      <c r="F16" s="34" t="s">
        <v>670</v>
      </c>
      <c r="G16" s="34" t="s">
        <v>670</v>
      </c>
      <c r="H16" s="36" t="s">
        <v>670</v>
      </c>
      <c r="I16" s="36" t="s">
        <v>670</v>
      </c>
      <c r="J16" s="36" t="s">
        <v>670</v>
      </c>
    </row>
    <row r="17" ht="35" customHeight="1" spans="1:10">
      <c r="A17" s="34" t="s">
        <v>670</v>
      </c>
      <c r="B17" s="34" t="s">
        <v>339</v>
      </c>
      <c r="C17" s="34" t="s">
        <v>670</v>
      </c>
      <c r="D17" s="35" t="s">
        <v>670</v>
      </c>
      <c r="E17" s="34" t="s">
        <v>670</v>
      </c>
      <c r="F17" s="34" t="s">
        <v>670</v>
      </c>
      <c r="G17" s="34" t="s">
        <v>670</v>
      </c>
      <c r="H17" s="36" t="s">
        <v>670</v>
      </c>
      <c r="I17" s="36" t="s">
        <v>670</v>
      </c>
      <c r="J17" s="43" t="s">
        <v>670</v>
      </c>
    </row>
    <row r="18" ht="35" customHeight="1" spans="1:10">
      <c r="A18" s="34" t="s">
        <v>670</v>
      </c>
      <c r="B18" s="34" t="s">
        <v>670</v>
      </c>
      <c r="C18" s="34" t="s">
        <v>701</v>
      </c>
      <c r="D18" s="37" t="s">
        <v>348</v>
      </c>
      <c r="E18" s="34" t="s">
        <v>349</v>
      </c>
      <c r="F18" s="34" t="s">
        <v>350</v>
      </c>
      <c r="G18" s="37" t="s">
        <v>344</v>
      </c>
      <c r="H18" s="38" t="s">
        <v>702</v>
      </c>
      <c r="I18" s="38" t="s">
        <v>701</v>
      </c>
      <c r="J18" s="44" t="s">
        <v>703</v>
      </c>
    </row>
    <row r="19" ht="35" customHeight="1" spans="1:10">
      <c r="A19" s="34" t="s">
        <v>670</v>
      </c>
      <c r="B19" s="34" t="s">
        <v>346</v>
      </c>
      <c r="C19" s="34" t="s">
        <v>670</v>
      </c>
      <c r="D19" s="37" t="s">
        <v>670</v>
      </c>
      <c r="E19" s="34" t="s">
        <v>670</v>
      </c>
      <c r="F19" s="34" t="s">
        <v>670</v>
      </c>
      <c r="G19" s="37" t="s">
        <v>670</v>
      </c>
      <c r="H19" s="38" t="s">
        <v>670</v>
      </c>
      <c r="I19" s="38" t="s">
        <v>670</v>
      </c>
      <c r="J19" s="44" t="s">
        <v>670</v>
      </c>
    </row>
    <row r="20" ht="35" customHeight="1" spans="1:10">
      <c r="A20" s="34" t="s">
        <v>670</v>
      </c>
      <c r="B20" s="34" t="s">
        <v>670</v>
      </c>
      <c r="C20" s="34" t="s">
        <v>347</v>
      </c>
      <c r="D20" s="37" t="s">
        <v>348</v>
      </c>
      <c r="E20" s="34" t="s">
        <v>349</v>
      </c>
      <c r="F20" s="34" t="s">
        <v>350</v>
      </c>
      <c r="G20" s="37" t="s">
        <v>344</v>
      </c>
      <c r="H20" s="38" t="s">
        <v>702</v>
      </c>
      <c r="I20" s="38" t="s">
        <v>347</v>
      </c>
      <c r="J20" s="44" t="s">
        <v>703</v>
      </c>
    </row>
    <row r="21" ht="35" customHeight="1" spans="1:10">
      <c r="A21" s="34" t="s">
        <v>670</v>
      </c>
      <c r="B21" s="34" t="s">
        <v>670</v>
      </c>
      <c r="C21" s="34" t="s">
        <v>704</v>
      </c>
      <c r="D21" s="37" t="s">
        <v>348</v>
      </c>
      <c r="E21" s="34" t="s">
        <v>349</v>
      </c>
      <c r="F21" s="34" t="s">
        <v>350</v>
      </c>
      <c r="G21" s="37" t="s">
        <v>344</v>
      </c>
      <c r="H21" s="38" t="s">
        <v>702</v>
      </c>
      <c r="I21" s="38" t="s">
        <v>704</v>
      </c>
      <c r="J21" s="44" t="s">
        <v>703</v>
      </c>
    </row>
    <row r="22" ht="35" customHeight="1" spans="1:10">
      <c r="A22" s="34" t="s">
        <v>670</v>
      </c>
      <c r="B22" s="34" t="s">
        <v>354</v>
      </c>
      <c r="C22" s="34" t="s">
        <v>670</v>
      </c>
      <c r="D22" s="37" t="s">
        <v>670</v>
      </c>
      <c r="E22" s="34" t="s">
        <v>670</v>
      </c>
      <c r="F22" s="34" t="s">
        <v>670</v>
      </c>
      <c r="G22" s="37" t="s">
        <v>670</v>
      </c>
      <c r="H22" s="38" t="s">
        <v>670</v>
      </c>
      <c r="I22" s="38" t="s">
        <v>670</v>
      </c>
      <c r="J22" s="44" t="s">
        <v>670</v>
      </c>
    </row>
    <row r="23" ht="35" customHeight="1" spans="1:10">
      <c r="A23" s="34" t="s">
        <v>670</v>
      </c>
      <c r="B23" s="34" t="s">
        <v>670</v>
      </c>
      <c r="C23" s="34" t="s">
        <v>705</v>
      </c>
      <c r="D23" s="37" t="s">
        <v>348</v>
      </c>
      <c r="E23" s="34" t="s">
        <v>349</v>
      </c>
      <c r="F23" s="34" t="s">
        <v>350</v>
      </c>
      <c r="G23" s="37" t="s">
        <v>344</v>
      </c>
      <c r="H23" s="38" t="s">
        <v>702</v>
      </c>
      <c r="I23" s="38" t="s">
        <v>705</v>
      </c>
      <c r="J23" s="44" t="s">
        <v>703</v>
      </c>
    </row>
    <row r="24" ht="35" customHeight="1" spans="1:10">
      <c r="A24" s="34" t="s">
        <v>361</v>
      </c>
      <c r="B24" s="34" t="s">
        <v>670</v>
      </c>
      <c r="C24" s="34" t="s">
        <v>670</v>
      </c>
      <c r="D24" s="37" t="s">
        <v>670</v>
      </c>
      <c r="E24" s="34" t="s">
        <v>670</v>
      </c>
      <c r="F24" s="34" t="s">
        <v>670</v>
      </c>
      <c r="G24" s="37" t="s">
        <v>670</v>
      </c>
      <c r="H24" s="38" t="s">
        <v>670</v>
      </c>
      <c r="I24" s="38" t="s">
        <v>670</v>
      </c>
      <c r="J24" s="44" t="s">
        <v>670</v>
      </c>
    </row>
    <row r="25" ht="35" customHeight="1" spans="1:10">
      <c r="A25" s="34" t="s">
        <v>670</v>
      </c>
      <c r="B25" s="34" t="s">
        <v>362</v>
      </c>
      <c r="C25" s="34" t="s">
        <v>670</v>
      </c>
      <c r="D25" s="37" t="s">
        <v>670</v>
      </c>
      <c r="E25" s="34" t="s">
        <v>670</v>
      </c>
      <c r="F25" s="34" t="s">
        <v>670</v>
      </c>
      <c r="G25" s="37" t="s">
        <v>670</v>
      </c>
      <c r="H25" s="38" t="s">
        <v>670</v>
      </c>
      <c r="I25" s="38" t="s">
        <v>670</v>
      </c>
      <c r="J25" s="44" t="s">
        <v>670</v>
      </c>
    </row>
    <row r="26" ht="35" customHeight="1" spans="1:10">
      <c r="A26" s="34" t="s">
        <v>670</v>
      </c>
      <c r="B26" s="34" t="s">
        <v>670</v>
      </c>
      <c r="C26" s="34" t="s">
        <v>706</v>
      </c>
      <c r="D26" s="37" t="s">
        <v>487</v>
      </c>
      <c r="E26" s="34" t="s">
        <v>87</v>
      </c>
      <c r="F26" s="34" t="s">
        <v>350</v>
      </c>
      <c r="G26" s="37" t="s">
        <v>344</v>
      </c>
      <c r="H26" s="38" t="s">
        <v>707</v>
      </c>
      <c r="I26" s="38" t="s">
        <v>706</v>
      </c>
      <c r="J26" s="44" t="s">
        <v>708</v>
      </c>
    </row>
    <row r="27" ht="35" customHeight="1" spans="1:10">
      <c r="A27" s="34" t="s">
        <v>368</v>
      </c>
      <c r="B27" s="34" t="s">
        <v>670</v>
      </c>
      <c r="C27" s="34" t="s">
        <v>670</v>
      </c>
      <c r="D27" s="37" t="s">
        <v>670</v>
      </c>
      <c r="E27" s="34" t="s">
        <v>670</v>
      </c>
      <c r="F27" s="34" t="s">
        <v>670</v>
      </c>
      <c r="G27" s="37" t="s">
        <v>670</v>
      </c>
      <c r="H27" s="38" t="s">
        <v>670</v>
      </c>
      <c r="I27" s="38" t="s">
        <v>670</v>
      </c>
      <c r="J27" s="44" t="s">
        <v>670</v>
      </c>
    </row>
    <row r="28" ht="35" customHeight="1" spans="1:10">
      <c r="A28" s="34" t="s">
        <v>670</v>
      </c>
      <c r="B28" s="34" t="s">
        <v>369</v>
      </c>
      <c r="C28" s="34" t="s">
        <v>670</v>
      </c>
      <c r="D28" s="37" t="s">
        <v>670</v>
      </c>
      <c r="E28" s="34" t="s">
        <v>670</v>
      </c>
      <c r="F28" s="34" t="s">
        <v>670</v>
      </c>
      <c r="G28" s="37" t="s">
        <v>670</v>
      </c>
      <c r="H28" s="38" t="s">
        <v>670</v>
      </c>
      <c r="I28" s="38" t="s">
        <v>670</v>
      </c>
      <c r="J28" s="44" t="s">
        <v>670</v>
      </c>
    </row>
    <row r="29" ht="76" customHeight="1" spans="1:10">
      <c r="A29" s="34" t="s">
        <v>670</v>
      </c>
      <c r="B29" s="34" t="s">
        <v>670</v>
      </c>
      <c r="C29" s="34" t="s">
        <v>709</v>
      </c>
      <c r="D29" s="37" t="s">
        <v>371</v>
      </c>
      <c r="E29" s="34" t="s">
        <v>473</v>
      </c>
      <c r="F29" s="34" t="s">
        <v>350</v>
      </c>
      <c r="G29" s="37" t="s">
        <v>344</v>
      </c>
      <c r="H29" s="38" t="s">
        <v>710</v>
      </c>
      <c r="I29" s="38" t="s">
        <v>709</v>
      </c>
      <c r="J29" s="44" t="s">
        <v>708</v>
      </c>
    </row>
  </sheetData>
  <mergeCells count="23">
    <mergeCell ref="A2:J2"/>
    <mergeCell ref="A3:C3"/>
    <mergeCell ref="B4:E4"/>
    <mergeCell ref="F4:G4"/>
    <mergeCell ref="H4:J4"/>
    <mergeCell ref="A5:I5"/>
    <mergeCell ref="C6:I6"/>
    <mergeCell ref="C7:I7"/>
    <mergeCell ref="C8:I8"/>
    <mergeCell ref="A9:J9"/>
    <mergeCell ref="H10:J10"/>
    <mergeCell ref="A12:B12"/>
    <mergeCell ref="C12:E12"/>
    <mergeCell ref="F12:G12"/>
    <mergeCell ref="A13:J13"/>
    <mergeCell ref="A14:G14"/>
    <mergeCell ref="A6:A7"/>
    <mergeCell ref="H14:H15"/>
    <mergeCell ref="I14:I15"/>
    <mergeCell ref="J14:J15"/>
    <mergeCell ref="A10:B11"/>
    <mergeCell ref="C10:E11"/>
    <mergeCell ref="F10:G1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E20" sqref="E20"/>
    </sheetView>
  </sheetViews>
  <sheetFormatPr defaultColWidth="8.575" defaultRowHeight="12.75" customHeight="1"/>
  <cols>
    <col min="1" max="1" width="15.8916666666667" customWidth="1"/>
    <col min="2" max="2" width="35" customWidth="1"/>
    <col min="3" max="19" width="22" customWidth="1"/>
  </cols>
  <sheetData>
    <row r="1" customHeight="1" spans="1:19">
      <c r="A1" s="45"/>
      <c r="B1" s="45"/>
      <c r="C1" s="45"/>
      <c r="D1" s="45"/>
      <c r="E1" s="45"/>
      <c r="F1" s="45"/>
      <c r="G1" s="45"/>
      <c r="H1" s="45"/>
      <c r="I1" s="45"/>
      <c r="J1" s="45"/>
      <c r="K1" s="45"/>
      <c r="L1" s="45"/>
      <c r="M1" s="45"/>
      <c r="N1" s="45"/>
      <c r="O1" s="45"/>
      <c r="P1" s="45"/>
      <c r="Q1" s="45"/>
      <c r="R1" s="45"/>
      <c r="S1" s="45"/>
    </row>
    <row r="2" s="73" customFormat="1" ht="17.25" customHeight="1" spans="1:19">
      <c r="A2" s="128" t="s">
        <v>52</v>
      </c>
      <c r="B2" s="74"/>
      <c r="C2" s="74"/>
      <c r="D2" s="74"/>
      <c r="E2" s="74"/>
      <c r="F2" s="74"/>
      <c r="G2" s="74"/>
      <c r="H2" s="74"/>
      <c r="I2" s="74"/>
      <c r="J2" s="74"/>
      <c r="K2" s="74"/>
      <c r="L2" s="74"/>
      <c r="M2" s="74"/>
      <c r="N2" s="74"/>
      <c r="O2" s="74"/>
      <c r="P2" s="74"/>
      <c r="Q2" s="74"/>
      <c r="R2" s="74"/>
      <c r="S2" s="74"/>
    </row>
    <row r="3" s="73" customFormat="1" ht="41.25" customHeight="1" spans="1:19">
      <c r="A3" s="109" t="str">
        <f>"2025"&amp;"年部门收入预算表"</f>
        <v>2025年部门收入预算表</v>
      </c>
      <c r="B3" s="74"/>
      <c r="C3" s="74"/>
      <c r="D3" s="74"/>
      <c r="E3" s="74"/>
      <c r="F3" s="74"/>
      <c r="G3" s="74"/>
      <c r="H3" s="74"/>
      <c r="I3" s="74"/>
      <c r="J3" s="74"/>
      <c r="K3" s="74"/>
      <c r="L3" s="74"/>
      <c r="M3" s="74"/>
      <c r="N3" s="74"/>
      <c r="O3" s="74"/>
      <c r="P3" s="74"/>
      <c r="Q3" s="74"/>
      <c r="R3" s="74"/>
      <c r="S3" s="74"/>
    </row>
    <row r="4" s="73" customFormat="1" ht="17.25" customHeight="1" spans="1:19">
      <c r="A4" s="112" t="str">
        <f>"单位名称："&amp;"昆明市东川区退役军人事务局"</f>
        <v>单位名称：昆明市东川区退役军人事务局</v>
      </c>
      <c r="B4" s="74"/>
      <c r="C4" s="74"/>
      <c r="D4" s="74"/>
      <c r="E4" s="74"/>
      <c r="F4" s="74"/>
      <c r="G4" s="74"/>
      <c r="H4" s="74"/>
      <c r="I4" s="74"/>
      <c r="J4" s="74"/>
      <c r="K4" s="74"/>
      <c r="L4" s="74"/>
      <c r="M4" s="74"/>
      <c r="N4" s="74"/>
      <c r="O4" s="74"/>
      <c r="P4" s="74"/>
      <c r="Q4" s="74"/>
      <c r="R4" s="74"/>
      <c r="S4" s="114" t="s">
        <v>1</v>
      </c>
    </row>
    <row r="5" s="73" customFormat="1" ht="21.75" customHeight="1" spans="1:19">
      <c r="A5" s="287" t="s">
        <v>53</v>
      </c>
      <c r="B5" s="288" t="s">
        <v>54</v>
      </c>
      <c r="C5" s="288" t="s">
        <v>55</v>
      </c>
      <c r="D5" s="289" t="s">
        <v>56</v>
      </c>
      <c r="E5" s="289"/>
      <c r="F5" s="289"/>
      <c r="G5" s="289"/>
      <c r="H5" s="289"/>
      <c r="I5" s="297"/>
      <c r="J5" s="289"/>
      <c r="K5" s="289"/>
      <c r="L5" s="289"/>
      <c r="M5" s="289"/>
      <c r="N5" s="298"/>
      <c r="O5" s="289" t="s">
        <v>45</v>
      </c>
      <c r="P5" s="289"/>
      <c r="Q5" s="289"/>
      <c r="R5" s="289"/>
      <c r="S5" s="298"/>
    </row>
    <row r="6" s="73" customFormat="1" ht="27" customHeight="1" spans="1:19">
      <c r="A6" s="290"/>
      <c r="B6" s="291"/>
      <c r="C6" s="291"/>
      <c r="D6" s="291" t="s">
        <v>57</v>
      </c>
      <c r="E6" s="291" t="s">
        <v>58</v>
      </c>
      <c r="F6" s="291" t="s">
        <v>59</v>
      </c>
      <c r="G6" s="291" t="s">
        <v>60</v>
      </c>
      <c r="H6" s="291" t="s">
        <v>61</v>
      </c>
      <c r="I6" s="299" t="s">
        <v>62</v>
      </c>
      <c r="J6" s="300"/>
      <c r="K6" s="300"/>
      <c r="L6" s="300"/>
      <c r="M6" s="300"/>
      <c r="N6" s="301"/>
      <c r="O6" s="291" t="s">
        <v>57</v>
      </c>
      <c r="P6" s="291" t="s">
        <v>58</v>
      </c>
      <c r="Q6" s="291" t="s">
        <v>59</v>
      </c>
      <c r="R6" s="291" t="s">
        <v>60</v>
      </c>
      <c r="S6" s="291" t="s">
        <v>63</v>
      </c>
    </row>
    <row r="7" s="73" customFormat="1" ht="30" customHeight="1" spans="1:19">
      <c r="A7" s="292"/>
      <c r="B7" s="293"/>
      <c r="C7" s="294"/>
      <c r="D7" s="294"/>
      <c r="E7" s="294"/>
      <c r="F7" s="294"/>
      <c r="G7" s="294"/>
      <c r="H7" s="294"/>
      <c r="I7" s="134" t="s">
        <v>57</v>
      </c>
      <c r="J7" s="301" t="s">
        <v>64</v>
      </c>
      <c r="K7" s="301" t="s">
        <v>65</v>
      </c>
      <c r="L7" s="301" t="s">
        <v>66</v>
      </c>
      <c r="M7" s="301" t="s">
        <v>67</v>
      </c>
      <c r="N7" s="301" t="s">
        <v>68</v>
      </c>
      <c r="O7" s="302"/>
      <c r="P7" s="302"/>
      <c r="Q7" s="302"/>
      <c r="R7" s="302"/>
      <c r="S7" s="294"/>
    </row>
    <row r="8" s="73" customFormat="1" ht="15" customHeight="1" spans="1:19">
      <c r="A8" s="122">
        <v>1</v>
      </c>
      <c r="B8" s="122">
        <v>2</v>
      </c>
      <c r="C8" s="122">
        <v>3</v>
      </c>
      <c r="D8" s="122">
        <v>4</v>
      </c>
      <c r="E8" s="122">
        <v>5</v>
      </c>
      <c r="F8" s="122">
        <v>6</v>
      </c>
      <c r="G8" s="122">
        <v>7</v>
      </c>
      <c r="H8" s="122">
        <v>8</v>
      </c>
      <c r="I8" s="134">
        <v>9</v>
      </c>
      <c r="J8" s="122">
        <v>10</v>
      </c>
      <c r="K8" s="122">
        <v>11</v>
      </c>
      <c r="L8" s="122">
        <v>12</v>
      </c>
      <c r="M8" s="122">
        <v>13</v>
      </c>
      <c r="N8" s="122">
        <v>14</v>
      </c>
      <c r="O8" s="122">
        <v>15</v>
      </c>
      <c r="P8" s="122">
        <v>16</v>
      </c>
      <c r="Q8" s="122">
        <v>17</v>
      </c>
      <c r="R8" s="122">
        <v>18</v>
      </c>
      <c r="S8" s="122">
        <v>19</v>
      </c>
    </row>
    <row r="9" s="73" customFormat="1" ht="18" customHeight="1" spans="1:19">
      <c r="A9" s="66" t="s">
        <v>69</v>
      </c>
      <c r="B9" s="66" t="s">
        <v>70</v>
      </c>
      <c r="C9" s="247">
        <v>9805083.01</v>
      </c>
      <c r="D9" s="247">
        <v>9805083.01</v>
      </c>
      <c r="E9" s="247">
        <v>9765083.01</v>
      </c>
      <c r="F9" s="247"/>
      <c r="G9" s="247"/>
      <c r="H9" s="247"/>
      <c r="I9" s="247">
        <v>40000</v>
      </c>
      <c r="J9" s="247"/>
      <c r="K9" s="247"/>
      <c r="L9" s="247">
        <v>40000</v>
      </c>
      <c r="M9" s="247"/>
      <c r="N9" s="247"/>
      <c r="O9" s="247"/>
      <c r="P9" s="247"/>
      <c r="Q9" s="247"/>
      <c r="R9" s="247"/>
      <c r="S9" s="247"/>
    </row>
    <row r="10" s="73" customFormat="1" ht="18" customHeight="1" spans="1:19">
      <c r="A10" s="295" t="s">
        <v>71</v>
      </c>
      <c r="B10" s="295" t="s">
        <v>70</v>
      </c>
      <c r="C10" s="247">
        <v>9805083.01</v>
      </c>
      <c r="D10" s="247">
        <v>9805083.01</v>
      </c>
      <c r="E10" s="247">
        <v>9765083.01</v>
      </c>
      <c r="F10" s="247"/>
      <c r="G10" s="247"/>
      <c r="H10" s="247"/>
      <c r="I10" s="247">
        <v>40000</v>
      </c>
      <c r="J10" s="247"/>
      <c r="K10" s="247"/>
      <c r="L10" s="247">
        <v>40000</v>
      </c>
      <c r="M10" s="247"/>
      <c r="N10" s="247"/>
      <c r="O10" s="247"/>
      <c r="P10" s="247"/>
      <c r="Q10" s="247"/>
      <c r="R10" s="247"/>
      <c r="S10" s="247"/>
    </row>
    <row r="11" s="73" customFormat="1" ht="18" customHeight="1" spans="1:19">
      <c r="A11" s="115" t="s">
        <v>55</v>
      </c>
      <c r="B11" s="296"/>
      <c r="C11" s="247">
        <v>9805083.01</v>
      </c>
      <c r="D11" s="247">
        <v>9805083.01</v>
      </c>
      <c r="E11" s="247">
        <v>9765083.01</v>
      </c>
      <c r="F11" s="247"/>
      <c r="G11" s="247"/>
      <c r="H11" s="247"/>
      <c r="I11" s="247">
        <v>40000</v>
      </c>
      <c r="J11" s="247"/>
      <c r="K11" s="247"/>
      <c r="L11" s="247">
        <v>40000</v>
      </c>
      <c r="M11" s="247"/>
      <c r="N11" s="247"/>
      <c r="O11" s="247"/>
      <c r="P11" s="247"/>
      <c r="Q11" s="247"/>
      <c r="R11" s="247"/>
      <c r="S11" s="247"/>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6"/>
  <sheetViews>
    <sheetView showGridLines="0" showZeros="0" workbookViewId="0">
      <pane ySplit="1" topLeftCell="A22" activePane="bottomLeft" state="frozen"/>
      <selection/>
      <selection pane="bottomLeft" activeCell="E18" sqref="E18"/>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05"/>
      <c r="B1" s="105"/>
      <c r="C1" s="105"/>
      <c r="D1" s="105"/>
      <c r="E1" s="105"/>
      <c r="F1" s="105"/>
      <c r="G1" s="105"/>
      <c r="H1" s="105"/>
      <c r="I1" s="105"/>
      <c r="J1" s="105"/>
      <c r="K1" s="105"/>
      <c r="L1" s="105"/>
      <c r="M1" s="105"/>
      <c r="N1" s="105"/>
      <c r="O1" s="105"/>
    </row>
    <row r="2" s="73" customFormat="1" ht="17.25" customHeight="1" spans="1:15">
      <c r="A2" s="264" t="s">
        <v>72</v>
      </c>
      <c r="B2" s="265"/>
      <c r="C2" s="265"/>
      <c r="D2" s="265"/>
      <c r="E2" s="265"/>
      <c r="F2" s="265"/>
      <c r="G2" s="265"/>
      <c r="H2" s="265"/>
      <c r="I2" s="265"/>
      <c r="J2" s="265"/>
      <c r="K2" s="265"/>
      <c r="L2" s="265"/>
      <c r="M2" s="265"/>
      <c r="N2" s="265"/>
      <c r="O2" s="265"/>
    </row>
    <row r="3" s="73" customFormat="1" ht="41.25" customHeight="1" spans="1:15">
      <c r="A3" s="266" t="str">
        <f>"2025"&amp;"年部门支出预算表"</f>
        <v>2025年部门支出预算表</v>
      </c>
      <c r="B3" s="265"/>
      <c r="C3" s="265"/>
      <c r="D3" s="265"/>
      <c r="E3" s="265"/>
      <c r="F3" s="265"/>
      <c r="G3" s="265"/>
      <c r="H3" s="265"/>
      <c r="I3" s="265"/>
      <c r="J3" s="265"/>
      <c r="K3" s="265"/>
      <c r="L3" s="265"/>
      <c r="M3" s="265"/>
      <c r="N3" s="265"/>
      <c r="O3" s="265"/>
    </row>
    <row r="4" ht="17.25" customHeight="1" spans="1:15">
      <c r="A4" s="267" t="str">
        <f>"单位名称："&amp;"昆明市东川区退役军人事务局"</f>
        <v>单位名称：昆明市东川区退役军人事务局</v>
      </c>
      <c r="B4" s="265"/>
      <c r="C4" s="265"/>
      <c r="D4" s="265"/>
      <c r="E4" s="265"/>
      <c r="F4" s="265"/>
      <c r="G4" s="265"/>
      <c r="H4" s="265"/>
      <c r="I4" s="265"/>
      <c r="J4" s="265"/>
      <c r="K4" s="265"/>
      <c r="L4" s="265"/>
      <c r="M4" s="265"/>
      <c r="N4" s="265"/>
      <c r="O4" s="264" t="s">
        <v>1</v>
      </c>
    </row>
    <row r="5" ht="27" customHeight="1" spans="1:15">
      <c r="A5" s="268" t="s">
        <v>73</v>
      </c>
      <c r="B5" s="268" t="s">
        <v>74</v>
      </c>
      <c r="C5" s="268" t="s">
        <v>55</v>
      </c>
      <c r="D5" s="269" t="s">
        <v>58</v>
      </c>
      <c r="E5" s="270"/>
      <c r="F5" s="271"/>
      <c r="G5" s="272" t="s">
        <v>59</v>
      </c>
      <c r="H5" s="272" t="s">
        <v>60</v>
      </c>
      <c r="I5" s="272" t="s">
        <v>75</v>
      </c>
      <c r="J5" s="269" t="s">
        <v>62</v>
      </c>
      <c r="K5" s="270"/>
      <c r="L5" s="270"/>
      <c r="M5" s="270"/>
      <c r="N5" s="284"/>
      <c r="O5" s="285"/>
    </row>
    <row r="6" ht="42" customHeight="1" spans="1:15">
      <c r="A6" s="273"/>
      <c r="B6" s="273"/>
      <c r="C6" s="274"/>
      <c r="D6" s="275" t="s">
        <v>57</v>
      </c>
      <c r="E6" s="275" t="s">
        <v>76</v>
      </c>
      <c r="F6" s="275" t="s">
        <v>77</v>
      </c>
      <c r="G6" s="274"/>
      <c r="H6" s="274"/>
      <c r="I6" s="273"/>
      <c r="J6" s="275" t="s">
        <v>57</v>
      </c>
      <c r="K6" s="286" t="s">
        <v>78</v>
      </c>
      <c r="L6" s="286" t="s">
        <v>79</v>
      </c>
      <c r="M6" s="286" t="s">
        <v>80</v>
      </c>
      <c r="N6" s="286" t="s">
        <v>81</v>
      </c>
      <c r="O6" s="286" t="s">
        <v>82</v>
      </c>
    </row>
    <row r="7" s="73" customFormat="1" ht="18" customHeight="1" spans="1:15">
      <c r="A7" s="276" t="s">
        <v>83</v>
      </c>
      <c r="B7" s="276" t="s">
        <v>84</v>
      </c>
      <c r="C7" s="276" t="s">
        <v>85</v>
      </c>
      <c r="D7" s="277" t="s">
        <v>86</v>
      </c>
      <c r="E7" s="277" t="s">
        <v>87</v>
      </c>
      <c r="F7" s="277" t="s">
        <v>88</v>
      </c>
      <c r="G7" s="277" t="s">
        <v>89</v>
      </c>
      <c r="H7" s="277" t="s">
        <v>90</v>
      </c>
      <c r="I7" s="277" t="s">
        <v>91</v>
      </c>
      <c r="J7" s="277" t="s">
        <v>92</v>
      </c>
      <c r="K7" s="277" t="s">
        <v>93</v>
      </c>
      <c r="L7" s="277" t="s">
        <v>94</v>
      </c>
      <c r="M7" s="277" t="s">
        <v>95</v>
      </c>
      <c r="N7" s="276" t="s">
        <v>96</v>
      </c>
      <c r="O7" s="277" t="s">
        <v>97</v>
      </c>
    </row>
    <row r="8" ht="21" customHeight="1" spans="1:15">
      <c r="A8" s="278" t="s">
        <v>98</v>
      </c>
      <c r="B8" s="278" t="s">
        <v>99</v>
      </c>
      <c r="C8" s="279">
        <v>8792251.6</v>
      </c>
      <c r="D8" s="279">
        <v>8752251.6</v>
      </c>
      <c r="E8" s="279">
        <v>2163500</v>
      </c>
      <c r="F8" s="279">
        <v>6588751.6</v>
      </c>
      <c r="G8" s="279"/>
      <c r="H8" s="279"/>
      <c r="I8" s="279"/>
      <c r="J8" s="279">
        <v>40000</v>
      </c>
      <c r="K8" s="279"/>
      <c r="L8" s="279"/>
      <c r="M8" s="279">
        <v>40000</v>
      </c>
      <c r="N8" s="279"/>
      <c r="O8" s="279"/>
    </row>
    <row r="9" ht="21" customHeight="1" spans="1:15">
      <c r="A9" s="280" t="s">
        <v>100</v>
      </c>
      <c r="B9" s="280" t="s">
        <v>101</v>
      </c>
      <c r="C9" s="279">
        <v>261464</v>
      </c>
      <c r="D9" s="279">
        <v>261464</v>
      </c>
      <c r="E9" s="279">
        <v>261464</v>
      </c>
      <c r="F9" s="279"/>
      <c r="G9" s="279"/>
      <c r="H9" s="279"/>
      <c r="I9" s="279"/>
      <c r="J9" s="279"/>
      <c r="K9" s="279"/>
      <c r="L9" s="279"/>
      <c r="M9" s="279"/>
      <c r="N9" s="279"/>
      <c r="O9" s="279"/>
    </row>
    <row r="10" ht="21" customHeight="1" spans="1:15">
      <c r="A10" s="281" t="s">
        <v>102</v>
      </c>
      <c r="B10" s="281" t="s">
        <v>103</v>
      </c>
      <c r="C10" s="279">
        <v>261464</v>
      </c>
      <c r="D10" s="279">
        <v>261464</v>
      </c>
      <c r="E10" s="279">
        <v>261464</v>
      </c>
      <c r="F10" s="279"/>
      <c r="G10" s="279"/>
      <c r="H10" s="279"/>
      <c r="I10" s="279"/>
      <c r="J10" s="279"/>
      <c r="K10" s="279"/>
      <c r="L10" s="279"/>
      <c r="M10" s="279"/>
      <c r="N10" s="279"/>
      <c r="O10" s="279"/>
    </row>
    <row r="11" ht="21" customHeight="1" spans="1:15">
      <c r="A11" s="280" t="s">
        <v>104</v>
      </c>
      <c r="B11" s="280" t="s">
        <v>105</v>
      </c>
      <c r="C11" s="279">
        <v>3407851.6</v>
      </c>
      <c r="D11" s="279">
        <v>3407851.6</v>
      </c>
      <c r="E11" s="279"/>
      <c r="F11" s="279">
        <v>3407851.6</v>
      </c>
      <c r="G11" s="279"/>
      <c r="H11" s="279"/>
      <c r="I11" s="279"/>
      <c r="J11" s="279"/>
      <c r="K11" s="279"/>
      <c r="L11" s="279"/>
      <c r="M11" s="279"/>
      <c r="N11" s="279"/>
      <c r="O11" s="279"/>
    </row>
    <row r="12" ht="21" customHeight="1" spans="1:15">
      <c r="A12" s="281" t="s">
        <v>106</v>
      </c>
      <c r="B12" s="281" t="s">
        <v>107</v>
      </c>
      <c r="C12" s="279">
        <v>2400</v>
      </c>
      <c r="D12" s="279">
        <v>2400</v>
      </c>
      <c r="E12" s="279"/>
      <c r="F12" s="279">
        <v>2400</v>
      </c>
      <c r="G12" s="279"/>
      <c r="H12" s="279"/>
      <c r="I12" s="279"/>
      <c r="J12" s="279"/>
      <c r="K12" s="279"/>
      <c r="L12" s="279"/>
      <c r="M12" s="279"/>
      <c r="N12" s="279"/>
      <c r="O12" s="279"/>
    </row>
    <row r="13" ht="21" customHeight="1" spans="1:15">
      <c r="A13" s="281" t="s">
        <v>108</v>
      </c>
      <c r="B13" s="281" t="s">
        <v>109</v>
      </c>
      <c r="C13" s="279">
        <v>95031.6</v>
      </c>
      <c r="D13" s="279">
        <v>95031.6</v>
      </c>
      <c r="E13" s="279"/>
      <c r="F13" s="279">
        <v>95031.6</v>
      </c>
      <c r="G13" s="279"/>
      <c r="H13" s="279"/>
      <c r="I13" s="279"/>
      <c r="J13" s="279"/>
      <c r="K13" s="279"/>
      <c r="L13" s="279"/>
      <c r="M13" s="279"/>
      <c r="N13" s="279"/>
      <c r="O13" s="279"/>
    </row>
    <row r="14" ht="21" customHeight="1" spans="1:15">
      <c r="A14" s="281" t="s">
        <v>110</v>
      </c>
      <c r="B14" s="281" t="s">
        <v>111</v>
      </c>
      <c r="C14" s="279">
        <v>784000</v>
      </c>
      <c r="D14" s="279">
        <v>784000</v>
      </c>
      <c r="E14" s="279"/>
      <c r="F14" s="279">
        <v>784000</v>
      </c>
      <c r="G14" s="279"/>
      <c r="H14" s="279"/>
      <c r="I14" s="279"/>
      <c r="J14" s="279"/>
      <c r="K14" s="279"/>
      <c r="L14" s="279"/>
      <c r="M14" s="279"/>
      <c r="N14" s="279"/>
      <c r="O14" s="279"/>
    </row>
    <row r="15" ht="21" customHeight="1" spans="1:15">
      <c r="A15" s="281" t="s">
        <v>112</v>
      </c>
      <c r="B15" s="281" t="s">
        <v>113</v>
      </c>
      <c r="C15" s="279">
        <v>2526420</v>
      </c>
      <c r="D15" s="279">
        <v>2526420</v>
      </c>
      <c r="E15" s="279"/>
      <c r="F15" s="279">
        <v>2526420</v>
      </c>
      <c r="G15" s="279"/>
      <c r="H15" s="279"/>
      <c r="I15" s="279"/>
      <c r="J15" s="279"/>
      <c r="K15" s="279"/>
      <c r="L15" s="279"/>
      <c r="M15" s="279"/>
      <c r="N15" s="279"/>
      <c r="O15" s="279"/>
    </row>
    <row r="16" ht="21" customHeight="1" spans="1:15">
      <c r="A16" s="280" t="s">
        <v>114</v>
      </c>
      <c r="B16" s="280" t="s">
        <v>115</v>
      </c>
      <c r="C16" s="279">
        <v>2423700</v>
      </c>
      <c r="D16" s="279">
        <v>2383700</v>
      </c>
      <c r="E16" s="279"/>
      <c r="F16" s="279">
        <v>2383700</v>
      </c>
      <c r="G16" s="279"/>
      <c r="H16" s="279"/>
      <c r="I16" s="279"/>
      <c r="J16" s="279">
        <v>40000</v>
      </c>
      <c r="K16" s="279"/>
      <c r="L16" s="279"/>
      <c r="M16" s="279">
        <v>40000</v>
      </c>
      <c r="N16" s="279"/>
      <c r="O16" s="279"/>
    </row>
    <row r="17" ht="21" customHeight="1" spans="1:15">
      <c r="A17" s="281" t="s">
        <v>116</v>
      </c>
      <c r="B17" s="281" t="s">
        <v>117</v>
      </c>
      <c r="C17" s="279">
        <v>2152800</v>
      </c>
      <c r="D17" s="279">
        <v>2152800</v>
      </c>
      <c r="E17" s="279"/>
      <c r="F17" s="279">
        <v>2152800</v>
      </c>
      <c r="G17" s="279"/>
      <c r="H17" s="279"/>
      <c r="I17" s="279"/>
      <c r="J17" s="279"/>
      <c r="K17" s="279"/>
      <c r="L17" s="279"/>
      <c r="M17" s="279"/>
      <c r="N17" s="279"/>
      <c r="O17" s="279"/>
    </row>
    <row r="18" ht="21" customHeight="1" spans="1:15">
      <c r="A18" s="281" t="s">
        <v>118</v>
      </c>
      <c r="B18" s="281" t="s">
        <v>119</v>
      </c>
      <c r="C18" s="279">
        <v>40000</v>
      </c>
      <c r="D18" s="279"/>
      <c r="E18" s="279"/>
      <c r="F18" s="279"/>
      <c r="G18" s="279"/>
      <c r="H18" s="279"/>
      <c r="I18" s="279"/>
      <c r="J18" s="279">
        <v>40000</v>
      </c>
      <c r="K18" s="279"/>
      <c r="L18" s="279"/>
      <c r="M18" s="279">
        <v>40000</v>
      </c>
      <c r="N18" s="279"/>
      <c r="O18" s="279"/>
    </row>
    <row r="19" ht="21" customHeight="1" spans="1:15">
      <c r="A19" s="281" t="s">
        <v>120</v>
      </c>
      <c r="B19" s="281" t="s">
        <v>121</v>
      </c>
      <c r="C19" s="279">
        <v>230900</v>
      </c>
      <c r="D19" s="279">
        <v>230900</v>
      </c>
      <c r="E19" s="279"/>
      <c r="F19" s="279">
        <v>230900</v>
      </c>
      <c r="G19" s="279"/>
      <c r="H19" s="279"/>
      <c r="I19" s="279"/>
      <c r="J19" s="279"/>
      <c r="K19" s="279"/>
      <c r="L19" s="279"/>
      <c r="M19" s="279"/>
      <c r="N19" s="279"/>
      <c r="O19" s="279"/>
    </row>
    <row r="20" ht="21" customHeight="1" spans="1:15">
      <c r="A20" s="280" t="s">
        <v>122</v>
      </c>
      <c r="B20" s="280" t="s">
        <v>123</v>
      </c>
      <c r="C20" s="279">
        <v>2699236</v>
      </c>
      <c r="D20" s="279">
        <v>2699236</v>
      </c>
      <c r="E20" s="279">
        <v>1902036</v>
      </c>
      <c r="F20" s="279">
        <v>797200</v>
      </c>
      <c r="G20" s="279"/>
      <c r="H20" s="279"/>
      <c r="I20" s="279"/>
      <c r="J20" s="279"/>
      <c r="K20" s="279"/>
      <c r="L20" s="279"/>
      <c r="M20" s="279"/>
      <c r="N20" s="279"/>
      <c r="O20" s="279"/>
    </row>
    <row r="21" ht="21" customHeight="1" spans="1:15">
      <c r="A21" s="281" t="s">
        <v>124</v>
      </c>
      <c r="B21" s="281" t="s">
        <v>125</v>
      </c>
      <c r="C21" s="279">
        <v>1091304</v>
      </c>
      <c r="D21" s="279">
        <v>1091304</v>
      </c>
      <c r="E21" s="279">
        <v>1091304</v>
      </c>
      <c r="F21" s="279"/>
      <c r="G21" s="279"/>
      <c r="H21" s="279"/>
      <c r="I21" s="279"/>
      <c r="J21" s="279"/>
      <c r="K21" s="279"/>
      <c r="L21" s="279"/>
      <c r="M21" s="279"/>
      <c r="N21" s="279"/>
      <c r="O21" s="279"/>
    </row>
    <row r="22" ht="21" customHeight="1" spans="1:15">
      <c r="A22" s="281" t="s">
        <v>126</v>
      </c>
      <c r="B22" s="281" t="s">
        <v>127</v>
      </c>
      <c r="C22" s="279">
        <v>567200</v>
      </c>
      <c r="D22" s="279">
        <v>567200</v>
      </c>
      <c r="E22" s="279"/>
      <c r="F22" s="279">
        <v>567200</v>
      </c>
      <c r="G22" s="279"/>
      <c r="H22" s="279"/>
      <c r="I22" s="279"/>
      <c r="J22" s="279"/>
      <c r="K22" s="279"/>
      <c r="L22" s="279"/>
      <c r="M22" s="279"/>
      <c r="N22" s="279"/>
      <c r="O22" s="279"/>
    </row>
    <row r="23" ht="21" customHeight="1" spans="1:15">
      <c r="A23" s="281" t="s">
        <v>128</v>
      </c>
      <c r="B23" s="281" t="s">
        <v>129</v>
      </c>
      <c r="C23" s="279">
        <v>810732</v>
      </c>
      <c r="D23" s="279">
        <v>810732</v>
      </c>
      <c r="E23" s="279">
        <v>810732</v>
      </c>
      <c r="F23" s="279"/>
      <c r="G23" s="279"/>
      <c r="H23" s="279"/>
      <c r="I23" s="279"/>
      <c r="J23" s="279"/>
      <c r="K23" s="279"/>
      <c r="L23" s="279"/>
      <c r="M23" s="279"/>
      <c r="N23" s="279"/>
      <c r="O23" s="279"/>
    </row>
    <row r="24" ht="21" customHeight="1" spans="1:15">
      <c r="A24" s="281" t="s">
        <v>130</v>
      </c>
      <c r="B24" s="281" t="s">
        <v>131</v>
      </c>
      <c r="C24" s="279">
        <v>230000</v>
      </c>
      <c r="D24" s="279">
        <v>230000</v>
      </c>
      <c r="E24" s="279"/>
      <c r="F24" s="279">
        <v>230000</v>
      </c>
      <c r="G24" s="279"/>
      <c r="H24" s="279"/>
      <c r="I24" s="279"/>
      <c r="J24" s="279"/>
      <c r="K24" s="279"/>
      <c r="L24" s="279"/>
      <c r="M24" s="279"/>
      <c r="N24" s="279"/>
      <c r="O24" s="279"/>
    </row>
    <row r="25" ht="21" customHeight="1" spans="1:15">
      <c r="A25" s="278" t="s">
        <v>132</v>
      </c>
      <c r="B25" s="278" t="s">
        <v>133</v>
      </c>
      <c r="C25" s="279">
        <v>807521.41</v>
      </c>
      <c r="D25" s="279">
        <v>807521.41</v>
      </c>
      <c r="E25" s="279">
        <v>671374</v>
      </c>
      <c r="F25" s="279">
        <v>136147.41</v>
      </c>
      <c r="G25" s="279"/>
      <c r="H25" s="279"/>
      <c r="I25" s="279"/>
      <c r="J25" s="279"/>
      <c r="K25" s="279"/>
      <c r="L25" s="279"/>
      <c r="M25" s="279"/>
      <c r="N25" s="279"/>
      <c r="O25" s="279"/>
    </row>
    <row r="26" ht="21" customHeight="1" spans="1:15">
      <c r="A26" s="280" t="s">
        <v>134</v>
      </c>
      <c r="B26" s="280" t="s">
        <v>135</v>
      </c>
      <c r="C26" s="279">
        <v>671374</v>
      </c>
      <c r="D26" s="279">
        <v>671374</v>
      </c>
      <c r="E26" s="279">
        <v>671374</v>
      </c>
      <c r="F26" s="279"/>
      <c r="G26" s="279"/>
      <c r="H26" s="279"/>
      <c r="I26" s="279"/>
      <c r="J26" s="279"/>
      <c r="K26" s="279"/>
      <c r="L26" s="279"/>
      <c r="M26" s="279"/>
      <c r="N26" s="279"/>
      <c r="O26" s="279"/>
    </row>
    <row r="27" ht="21" customHeight="1" spans="1:15">
      <c r="A27" s="281" t="s">
        <v>136</v>
      </c>
      <c r="B27" s="281" t="s">
        <v>137</v>
      </c>
      <c r="C27" s="279">
        <v>73269</v>
      </c>
      <c r="D27" s="279">
        <v>73269</v>
      </c>
      <c r="E27" s="279">
        <v>73269</v>
      </c>
      <c r="F27" s="279"/>
      <c r="G27" s="279"/>
      <c r="H27" s="279"/>
      <c r="I27" s="279"/>
      <c r="J27" s="279"/>
      <c r="K27" s="279"/>
      <c r="L27" s="279"/>
      <c r="M27" s="279"/>
      <c r="N27" s="279"/>
      <c r="O27" s="279"/>
    </row>
    <row r="28" ht="21" customHeight="1" spans="1:15">
      <c r="A28" s="281" t="s">
        <v>138</v>
      </c>
      <c r="B28" s="281" t="s">
        <v>139</v>
      </c>
      <c r="C28" s="279">
        <v>317240</v>
      </c>
      <c r="D28" s="279">
        <v>317240</v>
      </c>
      <c r="E28" s="279">
        <v>317240</v>
      </c>
      <c r="F28" s="279"/>
      <c r="G28" s="279"/>
      <c r="H28" s="279"/>
      <c r="I28" s="279"/>
      <c r="J28" s="279"/>
      <c r="K28" s="279"/>
      <c r="L28" s="279"/>
      <c r="M28" s="279"/>
      <c r="N28" s="279"/>
      <c r="O28" s="279"/>
    </row>
    <row r="29" ht="21" customHeight="1" spans="1:15">
      <c r="A29" s="281" t="s">
        <v>140</v>
      </c>
      <c r="B29" s="281" t="s">
        <v>141</v>
      </c>
      <c r="C29" s="279">
        <v>277946</v>
      </c>
      <c r="D29" s="279">
        <v>277946</v>
      </c>
      <c r="E29" s="279">
        <v>277946</v>
      </c>
      <c r="F29" s="279"/>
      <c r="G29" s="279"/>
      <c r="H29" s="279"/>
      <c r="I29" s="279"/>
      <c r="J29" s="279"/>
      <c r="K29" s="279"/>
      <c r="L29" s="279"/>
      <c r="M29" s="279"/>
      <c r="N29" s="279"/>
      <c r="O29" s="279"/>
    </row>
    <row r="30" ht="21" customHeight="1" spans="1:15">
      <c r="A30" s="281" t="s">
        <v>142</v>
      </c>
      <c r="B30" s="281" t="s">
        <v>143</v>
      </c>
      <c r="C30" s="279">
        <v>2919</v>
      </c>
      <c r="D30" s="279">
        <v>2919</v>
      </c>
      <c r="E30" s="279">
        <v>2919</v>
      </c>
      <c r="F30" s="279"/>
      <c r="G30" s="279"/>
      <c r="H30" s="279"/>
      <c r="I30" s="279"/>
      <c r="J30" s="279"/>
      <c r="K30" s="279"/>
      <c r="L30" s="279"/>
      <c r="M30" s="279"/>
      <c r="N30" s="279"/>
      <c r="O30" s="279"/>
    </row>
    <row r="31" ht="21" customHeight="1" spans="1:15">
      <c r="A31" s="280" t="s">
        <v>144</v>
      </c>
      <c r="B31" s="280" t="s">
        <v>145</v>
      </c>
      <c r="C31" s="279">
        <v>136147.41</v>
      </c>
      <c r="D31" s="279">
        <v>136147.41</v>
      </c>
      <c r="E31" s="279"/>
      <c r="F31" s="279">
        <v>136147.41</v>
      </c>
      <c r="G31" s="279"/>
      <c r="H31" s="279"/>
      <c r="I31" s="279"/>
      <c r="J31" s="279"/>
      <c r="K31" s="279"/>
      <c r="L31" s="279"/>
      <c r="M31" s="279"/>
      <c r="N31" s="279"/>
      <c r="O31" s="279"/>
    </row>
    <row r="32" ht="21" customHeight="1" spans="1:15">
      <c r="A32" s="281" t="s">
        <v>146</v>
      </c>
      <c r="B32" s="281" t="s">
        <v>147</v>
      </c>
      <c r="C32" s="279">
        <v>136147.41</v>
      </c>
      <c r="D32" s="279">
        <v>136147.41</v>
      </c>
      <c r="E32" s="279"/>
      <c r="F32" s="279">
        <v>136147.41</v>
      </c>
      <c r="G32" s="279"/>
      <c r="H32" s="279"/>
      <c r="I32" s="279"/>
      <c r="J32" s="279"/>
      <c r="K32" s="279"/>
      <c r="L32" s="279"/>
      <c r="M32" s="279"/>
      <c r="N32" s="279"/>
      <c r="O32" s="279"/>
    </row>
    <row r="33" ht="21" customHeight="1" spans="1:15">
      <c r="A33" s="278" t="s">
        <v>148</v>
      </c>
      <c r="B33" s="278" t="s">
        <v>149</v>
      </c>
      <c r="C33" s="279">
        <v>205310</v>
      </c>
      <c r="D33" s="279">
        <v>205310</v>
      </c>
      <c r="E33" s="279">
        <v>205310</v>
      </c>
      <c r="F33" s="279"/>
      <c r="G33" s="279"/>
      <c r="H33" s="279"/>
      <c r="I33" s="279"/>
      <c r="J33" s="279"/>
      <c r="K33" s="279"/>
      <c r="L33" s="279"/>
      <c r="M33" s="279"/>
      <c r="N33" s="279"/>
      <c r="O33" s="279"/>
    </row>
    <row r="34" ht="21" customHeight="1" spans="1:15">
      <c r="A34" s="280" t="s">
        <v>150</v>
      </c>
      <c r="B34" s="280" t="s">
        <v>151</v>
      </c>
      <c r="C34" s="279">
        <v>205310</v>
      </c>
      <c r="D34" s="279">
        <v>205310</v>
      </c>
      <c r="E34" s="279">
        <v>205310</v>
      </c>
      <c r="F34" s="279"/>
      <c r="G34" s="279"/>
      <c r="H34" s="279"/>
      <c r="I34" s="279"/>
      <c r="J34" s="279"/>
      <c r="K34" s="279"/>
      <c r="L34" s="279"/>
      <c r="M34" s="279"/>
      <c r="N34" s="279"/>
      <c r="O34" s="279"/>
    </row>
    <row r="35" ht="21" customHeight="1" spans="1:15">
      <c r="A35" s="281" t="s">
        <v>152</v>
      </c>
      <c r="B35" s="281" t="s">
        <v>153</v>
      </c>
      <c r="C35" s="279">
        <v>205310</v>
      </c>
      <c r="D35" s="279">
        <v>205310</v>
      </c>
      <c r="E35" s="279">
        <v>205310</v>
      </c>
      <c r="F35" s="279"/>
      <c r="G35" s="279"/>
      <c r="H35" s="279"/>
      <c r="I35" s="279"/>
      <c r="J35" s="279"/>
      <c r="K35" s="279"/>
      <c r="L35" s="279"/>
      <c r="M35" s="279"/>
      <c r="N35" s="279"/>
      <c r="O35" s="279"/>
    </row>
    <row r="36" ht="21" customHeight="1" spans="1:15">
      <c r="A36" s="282" t="s">
        <v>55</v>
      </c>
      <c r="B36" s="283"/>
      <c r="C36" s="279">
        <v>9805083.01</v>
      </c>
      <c r="D36" s="279">
        <v>9765083.01</v>
      </c>
      <c r="E36" s="279">
        <v>3040184</v>
      </c>
      <c r="F36" s="279">
        <v>6724899.01</v>
      </c>
      <c r="G36" s="279"/>
      <c r="H36" s="279"/>
      <c r="I36" s="279"/>
      <c r="J36" s="279">
        <v>40000</v>
      </c>
      <c r="K36" s="279"/>
      <c r="L36" s="279"/>
      <c r="M36" s="279">
        <v>40000</v>
      </c>
      <c r="N36" s="279"/>
      <c r="O36" s="279"/>
    </row>
  </sheetData>
  <mergeCells count="12">
    <mergeCell ref="A2:O2"/>
    <mergeCell ref="A3:O3"/>
    <mergeCell ref="A4:B4"/>
    <mergeCell ref="D5:F5"/>
    <mergeCell ref="J5:O5"/>
    <mergeCell ref="A36:B36"/>
    <mergeCell ref="A5:A6"/>
    <mergeCell ref="B5:B6"/>
    <mergeCell ref="C5:C6"/>
    <mergeCell ref="G5:G6"/>
    <mergeCell ref="H5:H6"/>
    <mergeCell ref="I5:I6"/>
  </mergeCells>
  <printOptions horizontalCentered="1"/>
  <pageMargins left="0.96" right="0.96" top="0.72" bottom="0.72" header="0" footer="0"/>
  <pageSetup paperSize="9" scale="3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B12" sqref="B12"/>
    </sheetView>
  </sheetViews>
  <sheetFormatPr defaultColWidth="8.575" defaultRowHeight="12.75" customHeight="1" outlineLevelCol="3"/>
  <cols>
    <col min="1" max="4" width="35.575" customWidth="1"/>
  </cols>
  <sheetData>
    <row r="1" customHeight="1" spans="1:4">
      <c r="A1" s="45"/>
      <c r="B1" s="45"/>
      <c r="C1" s="45"/>
      <c r="D1" s="45"/>
    </row>
    <row r="2" s="73" customFormat="1" ht="15" customHeight="1" spans="1:4">
      <c r="A2" s="110"/>
      <c r="B2" s="114"/>
      <c r="C2" s="114"/>
      <c r="D2" s="114" t="s">
        <v>154</v>
      </c>
    </row>
    <row r="3" s="73" customFormat="1" ht="41.25" customHeight="1" spans="1:4">
      <c r="A3" s="109" t="str">
        <f>"2025"&amp;"年部门财政拨款收支预算总表"</f>
        <v>2025年部门财政拨款收支预算总表</v>
      </c>
      <c r="B3" s="74"/>
      <c r="C3" s="74"/>
      <c r="D3" s="74"/>
    </row>
    <row r="4" s="73" customFormat="1" ht="17.25" customHeight="1" spans="1:4">
      <c r="A4" s="112" t="str">
        <f>"单位名称："&amp;"昆明市东川区退役军人事务局"</f>
        <v>单位名称：昆明市东川区退役军人事务局</v>
      </c>
      <c r="B4" s="256"/>
      <c r="C4" s="74"/>
      <c r="D4" s="114" t="s">
        <v>1</v>
      </c>
    </row>
    <row r="5" s="74" customFormat="1" ht="17.25" customHeight="1" spans="1:4">
      <c r="A5" s="257" t="s">
        <v>2</v>
      </c>
      <c r="B5" s="258"/>
      <c r="C5" s="257" t="s">
        <v>3</v>
      </c>
      <c r="D5" s="258"/>
    </row>
    <row r="6" ht="18.75" customHeight="1" spans="1:4">
      <c r="A6" s="259" t="s">
        <v>4</v>
      </c>
      <c r="B6" s="259" t="s">
        <v>5</v>
      </c>
      <c r="C6" s="259" t="s">
        <v>6</v>
      </c>
      <c r="D6" s="259" t="s">
        <v>5</v>
      </c>
    </row>
    <row r="7" ht="16.5" customHeight="1" spans="1:4">
      <c r="A7" s="260" t="s">
        <v>155</v>
      </c>
      <c r="B7" s="147">
        <v>9765083.01</v>
      </c>
      <c r="C7" s="260" t="s">
        <v>156</v>
      </c>
      <c r="D7" s="147">
        <v>9765083.01</v>
      </c>
    </row>
    <row r="8" ht="16.5" customHeight="1" spans="1:4">
      <c r="A8" s="260" t="s">
        <v>157</v>
      </c>
      <c r="B8" s="147">
        <v>9765083.01</v>
      </c>
      <c r="C8" s="260" t="s">
        <v>158</v>
      </c>
      <c r="D8" s="147"/>
    </row>
    <row r="9" ht="16.5" customHeight="1" spans="1:4">
      <c r="A9" s="260" t="s">
        <v>159</v>
      </c>
      <c r="B9" s="147"/>
      <c r="C9" s="260" t="s">
        <v>160</v>
      </c>
      <c r="D9" s="147"/>
    </row>
    <row r="10" ht="16.5" customHeight="1" spans="1:4">
      <c r="A10" s="260" t="s">
        <v>161</v>
      </c>
      <c r="B10" s="147"/>
      <c r="C10" s="260" t="s">
        <v>162</v>
      </c>
      <c r="D10" s="147"/>
    </row>
    <row r="11" ht="16.5" customHeight="1" spans="1:4">
      <c r="A11" s="260" t="s">
        <v>163</v>
      </c>
      <c r="B11" s="147"/>
      <c r="C11" s="260" t="s">
        <v>164</v>
      </c>
      <c r="D11" s="147"/>
    </row>
    <row r="12" ht="16.5" customHeight="1" spans="1:4">
      <c r="A12" s="260" t="s">
        <v>157</v>
      </c>
      <c r="B12" s="147"/>
      <c r="C12" s="260" t="s">
        <v>165</v>
      </c>
      <c r="D12" s="147"/>
    </row>
    <row r="13" ht="16.5" customHeight="1" spans="1:4">
      <c r="A13" s="231" t="s">
        <v>159</v>
      </c>
      <c r="B13" s="147"/>
      <c r="C13" s="148" t="s">
        <v>166</v>
      </c>
      <c r="D13" s="147"/>
    </row>
    <row r="14" ht="16.5" customHeight="1" spans="1:4">
      <c r="A14" s="231" t="s">
        <v>161</v>
      </c>
      <c r="B14" s="147"/>
      <c r="C14" s="148" t="s">
        <v>167</v>
      </c>
      <c r="D14" s="147"/>
    </row>
    <row r="15" ht="16.5" customHeight="1" spans="1:4">
      <c r="A15" s="261"/>
      <c r="B15" s="147"/>
      <c r="C15" s="148" t="s">
        <v>168</v>
      </c>
      <c r="D15" s="147">
        <v>8752251.6</v>
      </c>
    </row>
    <row r="16" ht="16.5" customHeight="1" spans="1:4">
      <c r="A16" s="261"/>
      <c r="B16" s="147"/>
      <c r="C16" s="148" t="s">
        <v>169</v>
      </c>
      <c r="D16" s="147">
        <v>807521.41</v>
      </c>
    </row>
    <row r="17" ht="16.5" customHeight="1" spans="1:4">
      <c r="A17" s="261"/>
      <c r="B17" s="147"/>
      <c r="C17" s="148" t="s">
        <v>170</v>
      </c>
      <c r="D17" s="147"/>
    </row>
    <row r="18" ht="16.5" customHeight="1" spans="1:4">
      <c r="A18" s="261"/>
      <c r="B18" s="147"/>
      <c r="C18" s="148" t="s">
        <v>171</v>
      </c>
      <c r="D18" s="147"/>
    </row>
    <row r="19" ht="16.5" customHeight="1" spans="1:4">
      <c r="A19" s="261"/>
      <c r="B19" s="147"/>
      <c r="C19" s="148" t="s">
        <v>172</v>
      </c>
      <c r="D19" s="147"/>
    </row>
    <row r="20" ht="16.5" customHeight="1" spans="1:4">
      <c r="A20" s="261"/>
      <c r="B20" s="147"/>
      <c r="C20" s="148" t="s">
        <v>173</v>
      </c>
      <c r="D20" s="147"/>
    </row>
    <row r="21" ht="16.5" customHeight="1" spans="1:4">
      <c r="A21" s="261"/>
      <c r="B21" s="147"/>
      <c r="C21" s="148" t="s">
        <v>174</v>
      </c>
      <c r="D21" s="147"/>
    </row>
    <row r="22" ht="16.5" customHeight="1" spans="1:4">
      <c r="A22" s="261"/>
      <c r="B22" s="147"/>
      <c r="C22" s="148" t="s">
        <v>175</v>
      </c>
      <c r="D22" s="147"/>
    </row>
    <row r="23" ht="16.5" customHeight="1" spans="1:4">
      <c r="A23" s="261"/>
      <c r="B23" s="147"/>
      <c r="C23" s="148" t="s">
        <v>176</v>
      </c>
      <c r="D23" s="147"/>
    </row>
    <row r="24" ht="16.5" customHeight="1" spans="1:4">
      <c r="A24" s="261"/>
      <c r="B24" s="147"/>
      <c r="C24" s="148" t="s">
        <v>177</v>
      </c>
      <c r="D24" s="147"/>
    </row>
    <row r="25" ht="16.5" customHeight="1" spans="1:4">
      <c r="A25" s="261"/>
      <c r="B25" s="147"/>
      <c r="C25" s="148" t="s">
        <v>178</v>
      </c>
      <c r="D25" s="147"/>
    </row>
    <row r="26" ht="16.5" customHeight="1" spans="1:4">
      <c r="A26" s="261"/>
      <c r="B26" s="147"/>
      <c r="C26" s="148" t="s">
        <v>179</v>
      </c>
      <c r="D26" s="147">
        <v>205310</v>
      </c>
    </row>
    <row r="27" ht="16.5" customHeight="1" spans="1:4">
      <c r="A27" s="261"/>
      <c r="B27" s="147"/>
      <c r="C27" s="148" t="s">
        <v>180</v>
      </c>
      <c r="D27" s="147"/>
    </row>
    <row r="28" ht="16.5" customHeight="1" spans="1:4">
      <c r="A28" s="261"/>
      <c r="B28" s="147"/>
      <c r="C28" s="148" t="s">
        <v>181</v>
      </c>
      <c r="D28" s="147"/>
    </row>
    <row r="29" ht="16.5" customHeight="1" spans="1:4">
      <c r="A29" s="261"/>
      <c r="B29" s="147"/>
      <c r="C29" s="148" t="s">
        <v>182</v>
      </c>
      <c r="D29" s="147"/>
    </row>
    <row r="30" ht="16.5" customHeight="1" spans="1:4">
      <c r="A30" s="261"/>
      <c r="B30" s="147"/>
      <c r="C30" s="148" t="s">
        <v>183</v>
      </c>
      <c r="D30" s="147"/>
    </row>
    <row r="31" ht="16.5" customHeight="1" spans="1:4">
      <c r="A31" s="261"/>
      <c r="B31" s="147"/>
      <c r="C31" s="148" t="s">
        <v>184</v>
      </c>
      <c r="D31" s="147"/>
    </row>
    <row r="32" ht="16.5" customHeight="1" spans="1:4">
      <c r="A32" s="261"/>
      <c r="B32" s="147"/>
      <c r="C32" s="231" t="s">
        <v>185</v>
      </c>
      <c r="D32" s="147"/>
    </row>
    <row r="33" ht="16.5" customHeight="1" spans="1:4">
      <c r="A33" s="261"/>
      <c r="B33" s="147"/>
      <c r="C33" s="231" t="s">
        <v>186</v>
      </c>
      <c r="D33" s="147"/>
    </row>
    <row r="34" ht="16.5" customHeight="1" spans="1:4">
      <c r="A34" s="261"/>
      <c r="B34" s="147"/>
      <c r="C34" s="146" t="s">
        <v>187</v>
      </c>
      <c r="D34" s="147"/>
    </row>
    <row r="35" ht="15" customHeight="1" spans="1:4">
      <c r="A35" s="262" t="s">
        <v>50</v>
      </c>
      <c r="B35" s="263">
        <v>9765083.01</v>
      </c>
      <c r="C35" s="262" t="s">
        <v>51</v>
      </c>
      <c r="D35" s="263">
        <v>9765083.01</v>
      </c>
    </row>
  </sheetData>
  <mergeCells count="4">
    <mergeCell ref="A3:D3"/>
    <mergeCell ref="A4:B4"/>
    <mergeCell ref="A5:B5"/>
    <mergeCell ref="C5:D5"/>
  </mergeCells>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5"/>
  <sheetViews>
    <sheetView showZeros="0" workbookViewId="0">
      <pane ySplit="1" topLeftCell="A12" activePane="bottomLeft" state="frozen"/>
      <selection/>
      <selection pane="bottomLeft" activeCell="D41" sqref="D4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45"/>
      <c r="B1" s="45"/>
      <c r="C1" s="45"/>
      <c r="D1" s="45"/>
      <c r="E1" s="45"/>
      <c r="F1" s="45"/>
      <c r="G1" s="45"/>
    </row>
    <row r="2" customHeight="1" spans="4:7">
      <c r="D2" s="216"/>
      <c r="F2" s="248"/>
      <c r="G2" s="226" t="s">
        <v>188</v>
      </c>
    </row>
    <row r="3" ht="41.25" customHeight="1" spans="1:7">
      <c r="A3" s="204" t="str">
        <f>"2025"&amp;"年一般公共预算支出预算表（按功能科目分类）"</f>
        <v>2025年一般公共预算支出预算表（按功能科目分类）</v>
      </c>
      <c r="B3" s="204"/>
      <c r="C3" s="204"/>
      <c r="D3" s="204"/>
      <c r="E3" s="204"/>
      <c r="F3" s="204"/>
      <c r="G3" s="204"/>
    </row>
    <row r="4" ht="18" customHeight="1" spans="1:7">
      <c r="A4" s="49" t="str">
        <f>"单位名称："&amp;"昆明市东川区退役军人事务局"</f>
        <v>单位名称：昆明市东川区退役军人事务局</v>
      </c>
      <c r="F4" s="201"/>
      <c r="G4" s="226" t="s">
        <v>1</v>
      </c>
    </row>
    <row r="5" ht="20.25" customHeight="1" spans="1:7">
      <c r="A5" s="249" t="s">
        <v>189</v>
      </c>
      <c r="B5" s="250"/>
      <c r="C5" s="205" t="s">
        <v>55</v>
      </c>
      <c r="D5" s="234" t="s">
        <v>76</v>
      </c>
      <c r="E5" s="56"/>
      <c r="F5" s="57"/>
      <c r="G5" s="222" t="s">
        <v>77</v>
      </c>
    </row>
    <row r="6" ht="20.25" customHeight="1" spans="1:7">
      <c r="A6" s="251" t="s">
        <v>73</v>
      </c>
      <c r="B6" s="251" t="s">
        <v>74</v>
      </c>
      <c r="C6" s="63"/>
      <c r="D6" s="211" t="s">
        <v>57</v>
      </c>
      <c r="E6" s="211" t="s">
        <v>190</v>
      </c>
      <c r="F6" s="211" t="s">
        <v>191</v>
      </c>
      <c r="G6" s="224"/>
    </row>
    <row r="7" ht="15" customHeight="1" spans="1:7">
      <c r="A7" s="252" t="s">
        <v>83</v>
      </c>
      <c r="B7" s="252" t="s">
        <v>84</v>
      </c>
      <c r="C7" s="252" t="s">
        <v>85</v>
      </c>
      <c r="D7" s="252" t="s">
        <v>86</v>
      </c>
      <c r="E7" s="252" t="s">
        <v>87</v>
      </c>
      <c r="F7" s="252" t="s">
        <v>88</v>
      </c>
      <c r="G7" s="252" t="s">
        <v>89</v>
      </c>
    </row>
    <row r="8" ht="18" customHeight="1" spans="1:7">
      <c r="A8" s="146" t="s">
        <v>98</v>
      </c>
      <c r="B8" s="146" t="s">
        <v>99</v>
      </c>
      <c r="C8" s="147">
        <v>8752251.6</v>
      </c>
      <c r="D8" s="147">
        <v>2163500</v>
      </c>
      <c r="E8" s="147">
        <v>1998240</v>
      </c>
      <c r="F8" s="147">
        <v>165260</v>
      </c>
      <c r="G8" s="147">
        <v>6588751.6</v>
      </c>
    </row>
    <row r="9" ht="18" customHeight="1" spans="1:7">
      <c r="A9" s="253" t="s">
        <v>100</v>
      </c>
      <c r="B9" s="253" t="s">
        <v>101</v>
      </c>
      <c r="C9" s="147">
        <v>261464</v>
      </c>
      <c r="D9" s="147">
        <v>261464</v>
      </c>
      <c r="E9" s="147">
        <v>261464</v>
      </c>
      <c r="F9" s="147"/>
      <c r="G9" s="147"/>
    </row>
    <row r="10" ht="18" customHeight="1" spans="1:7">
      <c r="A10" s="254" t="s">
        <v>102</v>
      </c>
      <c r="B10" s="254" t="s">
        <v>103</v>
      </c>
      <c r="C10" s="147">
        <v>261464</v>
      </c>
      <c r="D10" s="147">
        <v>261464</v>
      </c>
      <c r="E10" s="147">
        <v>261464</v>
      </c>
      <c r="F10" s="147"/>
      <c r="G10" s="147"/>
    </row>
    <row r="11" ht="18" customHeight="1" spans="1:7">
      <c r="A11" s="253" t="s">
        <v>104</v>
      </c>
      <c r="B11" s="253" t="s">
        <v>105</v>
      </c>
      <c r="C11" s="147">
        <v>3407851.6</v>
      </c>
      <c r="D11" s="147"/>
      <c r="E11" s="147"/>
      <c r="F11" s="147"/>
      <c r="G11" s="147">
        <v>3407851.6</v>
      </c>
    </row>
    <row r="12" ht="18" customHeight="1" spans="1:7">
      <c r="A12" s="254" t="s">
        <v>106</v>
      </c>
      <c r="B12" s="254" t="s">
        <v>107</v>
      </c>
      <c r="C12" s="147">
        <v>2400</v>
      </c>
      <c r="D12" s="147"/>
      <c r="E12" s="147"/>
      <c r="F12" s="147"/>
      <c r="G12" s="147">
        <v>2400</v>
      </c>
    </row>
    <row r="13" ht="18" customHeight="1" spans="1:7">
      <c r="A13" s="254" t="s">
        <v>108</v>
      </c>
      <c r="B13" s="254" t="s">
        <v>109</v>
      </c>
      <c r="C13" s="147">
        <v>95031.6</v>
      </c>
      <c r="D13" s="147"/>
      <c r="E13" s="147"/>
      <c r="F13" s="147"/>
      <c r="G13" s="147">
        <v>95031.6</v>
      </c>
    </row>
    <row r="14" ht="18" customHeight="1" spans="1:7">
      <c r="A14" s="254" t="s">
        <v>110</v>
      </c>
      <c r="B14" s="254" t="s">
        <v>111</v>
      </c>
      <c r="C14" s="147">
        <v>784000</v>
      </c>
      <c r="D14" s="147"/>
      <c r="E14" s="147"/>
      <c r="F14" s="147"/>
      <c r="G14" s="147">
        <v>784000</v>
      </c>
    </row>
    <row r="15" ht="18" customHeight="1" spans="1:7">
      <c r="A15" s="254" t="s">
        <v>112</v>
      </c>
      <c r="B15" s="254" t="s">
        <v>113</v>
      </c>
      <c r="C15" s="147">
        <v>2526420</v>
      </c>
      <c r="D15" s="147"/>
      <c r="E15" s="147"/>
      <c r="F15" s="147"/>
      <c r="G15" s="147">
        <v>2526420</v>
      </c>
    </row>
    <row r="16" ht="18" customHeight="1" spans="1:7">
      <c r="A16" s="253" t="s">
        <v>114</v>
      </c>
      <c r="B16" s="253" t="s">
        <v>115</v>
      </c>
      <c r="C16" s="147">
        <v>2383700</v>
      </c>
      <c r="D16" s="147"/>
      <c r="E16" s="147"/>
      <c r="F16" s="147"/>
      <c r="G16" s="147">
        <v>2383700</v>
      </c>
    </row>
    <row r="17" ht="18" customHeight="1" spans="1:7">
      <c r="A17" s="254" t="s">
        <v>116</v>
      </c>
      <c r="B17" s="254" t="s">
        <v>117</v>
      </c>
      <c r="C17" s="147">
        <v>2152800</v>
      </c>
      <c r="D17" s="147"/>
      <c r="E17" s="147"/>
      <c r="F17" s="147"/>
      <c r="G17" s="147">
        <v>2152800</v>
      </c>
    </row>
    <row r="18" ht="18" customHeight="1" spans="1:7">
      <c r="A18" s="254" t="s">
        <v>120</v>
      </c>
      <c r="B18" s="254" t="s">
        <v>121</v>
      </c>
      <c r="C18" s="147">
        <v>230900</v>
      </c>
      <c r="D18" s="147"/>
      <c r="E18" s="147"/>
      <c r="F18" s="147"/>
      <c r="G18" s="147">
        <v>230900</v>
      </c>
    </row>
    <row r="19" ht="18" customHeight="1" spans="1:7">
      <c r="A19" s="253" t="s">
        <v>122</v>
      </c>
      <c r="B19" s="253" t="s">
        <v>123</v>
      </c>
      <c r="C19" s="147">
        <v>2699236</v>
      </c>
      <c r="D19" s="147">
        <v>1902036</v>
      </c>
      <c r="E19" s="147">
        <v>1736776</v>
      </c>
      <c r="F19" s="147">
        <v>165260</v>
      </c>
      <c r="G19" s="147">
        <v>797200</v>
      </c>
    </row>
    <row r="20" ht="18" customHeight="1" spans="1:7">
      <c r="A20" s="254" t="s">
        <v>124</v>
      </c>
      <c r="B20" s="254" t="s">
        <v>125</v>
      </c>
      <c r="C20" s="147">
        <v>1091304</v>
      </c>
      <c r="D20" s="147">
        <v>1091304</v>
      </c>
      <c r="E20" s="147">
        <v>971054</v>
      </c>
      <c r="F20" s="147">
        <v>120250</v>
      </c>
      <c r="G20" s="147"/>
    </row>
    <row r="21" ht="18" customHeight="1" spans="1:7">
      <c r="A21" s="254" t="s">
        <v>126</v>
      </c>
      <c r="B21" s="254" t="s">
        <v>127</v>
      </c>
      <c r="C21" s="147">
        <v>567200</v>
      </c>
      <c r="D21" s="147"/>
      <c r="E21" s="147"/>
      <c r="F21" s="147"/>
      <c r="G21" s="147">
        <v>567200</v>
      </c>
    </row>
    <row r="22" ht="18" customHeight="1" spans="1:7">
      <c r="A22" s="254" t="s">
        <v>128</v>
      </c>
      <c r="B22" s="254" t="s">
        <v>129</v>
      </c>
      <c r="C22" s="147">
        <v>810732</v>
      </c>
      <c r="D22" s="147">
        <v>810732</v>
      </c>
      <c r="E22" s="147">
        <v>765722</v>
      </c>
      <c r="F22" s="147">
        <v>45010</v>
      </c>
      <c r="G22" s="147"/>
    </row>
    <row r="23" ht="18" customHeight="1" spans="1:7">
      <c r="A23" s="254" t="s">
        <v>130</v>
      </c>
      <c r="B23" s="254" t="s">
        <v>131</v>
      </c>
      <c r="C23" s="147">
        <v>230000</v>
      </c>
      <c r="D23" s="147"/>
      <c r="E23" s="147"/>
      <c r="F23" s="147"/>
      <c r="G23" s="147">
        <v>230000</v>
      </c>
    </row>
    <row r="24" ht="18" customHeight="1" spans="1:7">
      <c r="A24" s="146" t="s">
        <v>132</v>
      </c>
      <c r="B24" s="146" t="s">
        <v>133</v>
      </c>
      <c r="C24" s="147">
        <v>807521.41</v>
      </c>
      <c r="D24" s="147">
        <v>671374</v>
      </c>
      <c r="E24" s="147">
        <v>671374</v>
      </c>
      <c r="F24" s="147"/>
      <c r="G24" s="147">
        <v>136147.41</v>
      </c>
    </row>
    <row r="25" ht="18" customHeight="1" spans="1:7">
      <c r="A25" s="253" t="s">
        <v>134</v>
      </c>
      <c r="B25" s="253" t="s">
        <v>135</v>
      </c>
      <c r="C25" s="147">
        <v>671374</v>
      </c>
      <c r="D25" s="147">
        <v>671374</v>
      </c>
      <c r="E25" s="147">
        <v>671374</v>
      </c>
      <c r="F25" s="147"/>
      <c r="G25" s="147"/>
    </row>
    <row r="26" ht="18" customHeight="1" spans="1:7">
      <c r="A26" s="254" t="s">
        <v>136</v>
      </c>
      <c r="B26" s="254" t="s">
        <v>137</v>
      </c>
      <c r="C26" s="147">
        <v>73269</v>
      </c>
      <c r="D26" s="147">
        <v>73269</v>
      </c>
      <c r="E26" s="147">
        <v>73269</v>
      </c>
      <c r="F26" s="147"/>
      <c r="G26" s="147"/>
    </row>
    <row r="27" ht="18" customHeight="1" spans="1:7">
      <c r="A27" s="254" t="s">
        <v>138</v>
      </c>
      <c r="B27" s="254" t="s">
        <v>139</v>
      </c>
      <c r="C27" s="147">
        <v>317240</v>
      </c>
      <c r="D27" s="147">
        <v>317240</v>
      </c>
      <c r="E27" s="147">
        <v>317240</v>
      </c>
      <c r="F27" s="147"/>
      <c r="G27" s="147"/>
    </row>
    <row r="28" ht="18" customHeight="1" spans="1:7">
      <c r="A28" s="254" t="s">
        <v>140</v>
      </c>
      <c r="B28" s="254" t="s">
        <v>141</v>
      </c>
      <c r="C28" s="147">
        <v>277946</v>
      </c>
      <c r="D28" s="147">
        <v>277946</v>
      </c>
      <c r="E28" s="147">
        <v>277946</v>
      </c>
      <c r="F28" s="147"/>
      <c r="G28" s="147"/>
    </row>
    <row r="29" ht="18" customHeight="1" spans="1:7">
      <c r="A29" s="254" t="s">
        <v>142</v>
      </c>
      <c r="B29" s="254" t="s">
        <v>143</v>
      </c>
      <c r="C29" s="147">
        <v>2919</v>
      </c>
      <c r="D29" s="147">
        <v>2919</v>
      </c>
      <c r="E29" s="147">
        <v>2919</v>
      </c>
      <c r="F29" s="147"/>
      <c r="G29" s="147"/>
    </row>
    <row r="30" ht="18" customHeight="1" spans="1:7">
      <c r="A30" s="253" t="s">
        <v>144</v>
      </c>
      <c r="B30" s="253" t="s">
        <v>145</v>
      </c>
      <c r="C30" s="147">
        <v>136147.41</v>
      </c>
      <c r="D30" s="147"/>
      <c r="E30" s="147"/>
      <c r="F30" s="147"/>
      <c r="G30" s="147">
        <v>136147.41</v>
      </c>
    </row>
    <row r="31" ht="18" customHeight="1" spans="1:7">
      <c r="A31" s="254" t="s">
        <v>146</v>
      </c>
      <c r="B31" s="254" t="s">
        <v>147</v>
      </c>
      <c r="C31" s="147">
        <v>136147.41</v>
      </c>
      <c r="D31" s="147"/>
      <c r="E31" s="147"/>
      <c r="F31" s="147"/>
      <c r="G31" s="147">
        <v>136147.41</v>
      </c>
    </row>
    <row r="32" ht="18" customHeight="1" spans="1:7">
      <c r="A32" s="146" t="s">
        <v>148</v>
      </c>
      <c r="B32" s="146" t="s">
        <v>149</v>
      </c>
      <c r="C32" s="147">
        <v>205310</v>
      </c>
      <c r="D32" s="147">
        <v>205310</v>
      </c>
      <c r="E32" s="147">
        <v>205310</v>
      </c>
      <c r="F32" s="147"/>
      <c r="G32" s="147"/>
    </row>
    <row r="33" ht="18" customHeight="1" spans="1:7">
      <c r="A33" s="253" t="s">
        <v>150</v>
      </c>
      <c r="B33" s="253" t="s">
        <v>151</v>
      </c>
      <c r="C33" s="147">
        <v>205310</v>
      </c>
      <c r="D33" s="147">
        <v>205310</v>
      </c>
      <c r="E33" s="147">
        <v>205310</v>
      </c>
      <c r="F33" s="147"/>
      <c r="G33" s="147"/>
    </row>
    <row r="34" ht="18" customHeight="1" spans="1:7">
      <c r="A34" s="254" t="s">
        <v>152</v>
      </c>
      <c r="B34" s="254" t="s">
        <v>153</v>
      </c>
      <c r="C34" s="147">
        <v>205310</v>
      </c>
      <c r="D34" s="147">
        <v>205310</v>
      </c>
      <c r="E34" s="147">
        <v>205310</v>
      </c>
      <c r="F34" s="147"/>
      <c r="G34" s="147"/>
    </row>
    <row r="35" ht="18" customHeight="1" spans="1:7">
      <c r="A35" s="144" t="s">
        <v>192</v>
      </c>
      <c r="B35" s="255" t="s">
        <v>192</v>
      </c>
      <c r="C35" s="147">
        <v>9765083.01</v>
      </c>
      <c r="D35" s="147">
        <v>3040184</v>
      </c>
      <c r="E35" s="147">
        <v>2874924</v>
      </c>
      <c r="F35" s="147">
        <v>165260</v>
      </c>
      <c r="G35" s="147">
        <v>6724899.01</v>
      </c>
    </row>
  </sheetData>
  <mergeCells count="6">
    <mergeCell ref="A3:G3"/>
    <mergeCell ref="A5:B5"/>
    <mergeCell ref="D5:F5"/>
    <mergeCell ref="A35:B35"/>
    <mergeCell ref="C5:C6"/>
    <mergeCell ref="G5:G6"/>
  </mergeCells>
  <printOptions horizontalCentered="1"/>
  <pageMargins left="0.37" right="0.37" top="0.56" bottom="0.56" header="0.48" footer="0.48"/>
  <pageSetup paperSize="9" scale="6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C13" sqref="C13"/>
    </sheetView>
  </sheetViews>
  <sheetFormatPr defaultColWidth="10.425" defaultRowHeight="14.25" customHeight="1" outlineLevelRow="7" outlineLevelCol="5"/>
  <cols>
    <col min="1" max="6" width="28.1416666666667" customWidth="1"/>
  </cols>
  <sheetData>
    <row r="1" customHeight="1" spans="1:6">
      <c r="A1" s="45"/>
      <c r="B1" s="45"/>
      <c r="C1" s="45"/>
      <c r="D1" s="45"/>
      <c r="E1" s="45"/>
      <c r="F1" s="45"/>
    </row>
    <row r="2" customHeight="1" spans="1:6">
      <c r="A2" s="240"/>
      <c r="B2" s="240"/>
      <c r="C2" s="240"/>
      <c r="D2" s="240"/>
      <c r="E2" s="241"/>
      <c r="F2" s="242" t="s">
        <v>193</v>
      </c>
    </row>
    <row r="3" ht="41.25" customHeight="1" spans="1:6">
      <c r="A3" s="243" t="str">
        <f>"2025"&amp;"年一般公共预算“三公”经费支出预算表"</f>
        <v>2025年一般公共预算“三公”经费支出预算表</v>
      </c>
      <c r="B3" s="240"/>
      <c r="C3" s="240"/>
      <c r="D3" s="240"/>
      <c r="E3" s="241"/>
      <c r="F3" s="240"/>
    </row>
    <row r="4" customHeight="1" spans="1:6">
      <c r="A4" s="188" t="str">
        <f>"单位名称："&amp;"昆明市东川区退役军人事务局"</f>
        <v>单位名称：昆明市东川区退役军人事务局</v>
      </c>
      <c r="B4" s="244"/>
      <c r="D4" s="240"/>
      <c r="E4" s="241"/>
      <c r="F4" s="128" t="s">
        <v>1</v>
      </c>
    </row>
    <row r="5" ht="27" customHeight="1" spans="1:6">
      <c r="A5" s="245" t="s">
        <v>194</v>
      </c>
      <c r="B5" s="115" t="s">
        <v>195</v>
      </c>
      <c r="C5" s="115" t="s">
        <v>196</v>
      </c>
      <c r="D5" s="115"/>
      <c r="E5" s="102"/>
      <c r="F5" s="115" t="s">
        <v>197</v>
      </c>
    </row>
    <row r="6" ht="28.5" customHeight="1" spans="1:6">
      <c r="A6" s="246"/>
      <c r="B6" s="117"/>
      <c r="C6" s="102" t="s">
        <v>57</v>
      </c>
      <c r="D6" s="102" t="s">
        <v>198</v>
      </c>
      <c r="E6" s="102" t="s">
        <v>199</v>
      </c>
      <c r="F6" s="116"/>
    </row>
    <row r="7" ht="17.25" customHeight="1" spans="1:6">
      <c r="A7" s="119" t="s">
        <v>83</v>
      </c>
      <c r="B7" s="119" t="s">
        <v>84</v>
      </c>
      <c r="C7" s="119" t="s">
        <v>85</v>
      </c>
      <c r="D7" s="119" t="s">
        <v>86</v>
      </c>
      <c r="E7" s="119" t="s">
        <v>87</v>
      </c>
      <c r="F7" s="119" t="s">
        <v>88</v>
      </c>
    </row>
    <row r="8" ht="17.25" customHeight="1" spans="1:6">
      <c r="A8" s="147">
        <v>2800</v>
      </c>
      <c r="B8" s="247"/>
      <c r="C8" s="247"/>
      <c r="D8" s="247"/>
      <c r="E8" s="247"/>
      <c r="F8" s="247">
        <v>2800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60"/>
  <sheetViews>
    <sheetView showZeros="0" workbookViewId="0">
      <pane ySplit="1" topLeftCell="A42" activePane="bottomLeft" state="frozen"/>
      <selection/>
      <selection pane="bottomLeft" activeCell="K8" sqref="K8"/>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27.375" customWidth="1"/>
    <col min="7" max="7" width="10.2833333333333" customWidth="1"/>
    <col min="8" max="8" width="23" customWidth="1"/>
    <col min="9" max="25" width="18.7083333333333" customWidth="1"/>
  </cols>
  <sheetData>
    <row r="1" customHeight="1" spans="1:25">
      <c r="A1" s="45"/>
      <c r="B1" s="45"/>
      <c r="C1" s="45"/>
      <c r="D1" s="45"/>
      <c r="E1" s="45"/>
      <c r="F1" s="45"/>
      <c r="G1" s="45"/>
      <c r="H1" s="45"/>
      <c r="I1" s="45"/>
      <c r="J1" s="45"/>
      <c r="K1" s="45"/>
      <c r="L1" s="45"/>
      <c r="M1" s="45"/>
      <c r="N1" s="45"/>
      <c r="O1" s="45"/>
      <c r="P1" s="45"/>
      <c r="Q1" s="45"/>
      <c r="R1" s="45"/>
      <c r="S1" s="45"/>
      <c r="T1" s="45"/>
      <c r="U1" s="45"/>
      <c r="V1" s="45"/>
      <c r="W1" s="45"/>
      <c r="X1" s="45"/>
      <c r="Y1" s="45"/>
    </row>
    <row r="2" ht="13.5" customHeight="1" spans="2:25">
      <c r="B2" s="216"/>
      <c r="C2" s="227"/>
      <c r="E2" s="228"/>
      <c r="F2" s="228"/>
      <c r="G2" s="228"/>
      <c r="H2" s="228"/>
      <c r="I2" s="155"/>
      <c r="J2" s="155"/>
      <c r="K2" s="155"/>
      <c r="L2" s="155"/>
      <c r="M2" s="155"/>
      <c r="N2" s="155"/>
      <c r="O2" s="155"/>
      <c r="S2" s="155"/>
      <c r="W2" s="227"/>
      <c r="Y2" s="47" t="s">
        <v>200</v>
      </c>
    </row>
    <row r="3" ht="45.75" customHeight="1" spans="1:25">
      <c r="A3" s="157" t="str">
        <f>"2025"&amp;"年部门基本支出预算表"</f>
        <v>2025年部门基本支出预算表</v>
      </c>
      <c r="B3" s="48"/>
      <c r="C3" s="157"/>
      <c r="D3" s="157"/>
      <c r="E3" s="157"/>
      <c r="F3" s="157"/>
      <c r="G3" s="157"/>
      <c r="H3" s="157"/>
      <c r="I3" s="157"/>
      <c r="J3" s="157"/>
      <c r="K3" s="157"/>
      <c r="L3" s="157"/>
      <c r="M3" s="157"/>
      <c r="N3" s="157"/>
      <c r="O3" s="157"/>
      <c r="P3" s="48"/>
      <c r="Q3" s="48"/>
      <c r="R3" s="48"/>
      <c r="S3" s="157"/>
      <c r="T3" s="157"/>
      <c r="U3" s="157"/>
      <c r="V3" s="157"/>
      <c r="W3" s="157"/>
      <c r="X3" s="157"/>
      <c r="Y3" s="157"/>
    </row>
    <row r="4" ht="18.75" customHeight="1" spans="1:25">
      <c r="A4" s="49" t="str">
        <f>"单位名称："&amp;"昆明市东川区退役军人事务局"</f>
        <v>单位名称：昆明市东川区退役军人事务局</v>
      </c>
      <c r="B4" s="50"/>
      <c r="C4" s="229"/>
      <c r="D4" s="229"/>
      <c r="E4" s="229"/>
      <c r="F4" s="229"/>
      <c r="G4" s="229"/>
      <c r="H4" s="229"/>
      <c r="I4" s="160"/>
      <c r="J4" s="160"/>
      <c r="K4" s="160"/>
      <c r="L4" s="160"/>
      <c r="M4" s="160"/>
      <c r="N4" s="160"/>
      <c r="O4" s="160"/>
      <c r="P4" s="51"/>
      <c r="Q4" s="51"/>
      <c r="R4" s="51"/>
      <c r="S4" s="160"/>
      <c r="W4" s="227"/>
      <c r="Y4" s="47" t="s">
        <v>1</v>
      </c>
    </row>
    <row r="5" ht="18" customHeight="1" spans="1:25">
      <c r="A5" s="53" t="s">
        <v>201</v>
      </c>
      <c r="B5" s="53" t="s">
        <v>202</v>
      </c>
      <c r="C5" s="53" t="s">
        <v>203</v>
      </c>
      <c r="D5" s="53" t="s">
        <v>204</v>
      </c>
      <c r="E5" s="53" t="s">
        <v>205</v>
      </c>
      <c r="F5" s="53" t="s">
        <v>206</v>
      </c>
      <c r="G5" s="53" t="s">
        <v>207</v>
      </c>
      <c r="H5" s="53" t="s">
        <v>208</v>
      </c>
      <c r="I5" s="234" t="s">
        <v>209</v>
      </c>
      <c r="J5" s="184" t="s">
        <v>209</v>
      </c>
      <c r="K5" s="184"/>
      <c r="L5" s="184"/>
      <c r="M5" s="184"/>
      <c r="N5" s="184"/>
      <c r="O5" s="184"/>
      <c r="P5" s="56"/>
      <c r="Q5" s="56"/>
      <c r="R5" s="56"/>
      <c r="S5" s="177" t="s">
        <v>61</v>
      </c>
      <c r="T5" s="184" t="s">
        <v>62</v>
      </c>
      <c r="U5" s="184"/>
      <c r="V5" s="184"/>
      <c r="W5" s="184"/>
      <c r="X5" s="184"/>
      <c r="Y5" s="185"/>
    </row>
    <row r="6" ht="18" customHeight="1" spans="1:25">
      <c r="A6" s="58"/>
      <c r="B6" s="217"/>
      <c r="C6" s="207"/>
      <c r="D6" s="58"/>
      <c r="E6" s="58"/>
      <c r="F6" s="58"/>
      <c r="G6" s="58"/>
      <c r="H6" s="58"/>
      <c r="I6" s="205" t="s">
        <v>210</v>
      </c>
      <c r="J6" s="234" t="s">
        <v>58</v>
      </c>
      <c r="K6" s="184"/>
      <c r="L6" s="184"/>
      <c r="M6" s="184"/>
      <c r="N6" s="184"/>
      <c r="O6" s="185"/>
      <c r="P6" s="55" t="s">
        <v>211</v>
      </c>
      <c r="Q6" s="56"/>
      <c r="R6" s="57"/>
      <c r="S6" s="53" t="s">
        <v>61</v>
      </c>
      <c r="T6" s="234" t="s">
        <v>62</v>
      </c>
      <c r="U6" s="177" t="s">
        <v>64</v>
      </c>
      <c r="V6" s="184" t="s">
        <v>62</v>
      </c>
      <c r="W6" s="177" t="s">
        <v>66</v>
      </c>
      <c r="X6" s="177" t="s">
        <v>67</v>
      </c>
      <c r="Y6" s="239" t="s">
        <v>68</v>
      </c>
    </row>
    <row r="7" ht="19.5" customHeight="1" spans="1:25">
      <c r="A7" s="217"/>
      <c r="B7" s="217"/>
      <c r="C7" s="217"/>
      <c r="D7" s="217"/>
      <c r="E7" s="217"/>
      <c r="F7" s="217"/>
      <c r="G7" s="217"/>
      <c r="H7" s="217"/>
      <c r="I7" s="217"/>
      <c r="J7" s="235" t="s">
        <v>212</v>
      </c>
      <c r="K7" s="53"/>
      <c r="L7" s="53" t="s">
        <v>213</v>
      </c>
      <c r="M7" s="53" t="s">
        <v>214</v>
      </c>
      <c r="N7" s="53" t="s">
        <v>215</v>
      </c>
      <c r="O7" s="53" t="s">
        <v>216</v>
      </c>
      <c r="P7" s="53" t="s">
        <v>58</v>
      </c>
      <c r="Q7" s="53" t="s">
        <v>59</v>
      </c>
      <c r="R7" s="53" t="s">
        <v>60</v>
      </c>
      <c r="S7" s="217"/>
      <c r="T7" s="53" t="s">
        <v>57</v>
      </c>
      <c r="U7" s="53" t="s">
        <v>64</v>
      </c>
      <c r="V7" s="53" t="s">
        <v>217</v>
      </c>
      <c r="W7" s="53" t="s">
        <v>66</v>
      </c>
      <c r="X7" s="53" t="s">
        <v>67</v>
      </c>
      <c r="Y7" s="53" t="s">
        <v>68</v>
      </c>
    </row>
    <row r="8" ht="37.5" customHeight="1" spans="1:25">
      <c r="A8" s="230"/>
      <c r="B8" s="63"/>
      <c r="C8" s="230"/>
      <c r="D8" s="230"/>
      <c r="E8" s="230"/>
      <c r="F8" s="230"/>
      <c r="G8" s="230"/>
      <c r="H8" s="230"/>
      <c r="I8" s="230"/>
      <c r="J8" s="236" t="s">
        <v>57</v>
      </c>
      <c r="K8" s="237" t="s">
        <v>218</v>
      </c>
      <c r="L8" s="61" t="s">
        <v>219</v>
      </c>
      <c r="M8" s="61" t="s">
        <v>214</v>
      </c>
      <c r="N8" s="61" t="s">
        <v>215</v>
      </c>
      <c r="O8" s="61" t="s">
        <v>216</v>
      </c>
      <c r="P8" s="61" t="s">
        <v>214</v>
      </c>
      <c r="Q8" s="61" t="s">
        <v>215</v>
      </c>
      <c r="R8" s="61" t="s">
        <v>216</v>
      </c>
      <c r="S8" s="61" t="s">
        <v>61</v>
      </c>
      <c r="T8" s="61" t="s">
        <v>57</v>
      </c>
      <c r="U8" s="61" t="s">
        <v>64</v>
      </c>
      <c r="V8" s="61" t="s">
        <v>217</v>
      </c>
      <c r="W8" s="61" t="s">
        <v>66</v>
      </c>
      <c r="X8" s="61" t="s">
        <v>67</v>
      </c>
      <c r="Y8" s="61" t="s">
        <v>68</v>
      </c>
    </row>
    <row r="9" customHeight="1" spans="1:25">
      <c r="A9" s="145">
        <v>1</v>
      </c>
      <c r="B9" s="145">
        <v>2</v>
      </c>
      <c r="C9" s="145">
        <v>3</v>
      </c>
      <c r="D9" s="145">
        <v>4</v>
      </c>
      <c r="E9" s="145">
        <v>5</v>
      </c>
      <c r="F9" s="145">
        <v>6</v>
      </c>
      <c r="G9" s="145">
        <v>7</v>
      </c>
      <c r="H9" s="145">
        <v>8</v>
      </c>
      <c r="I9" s="145">
        <v>9</v>
      </c>
      <c r="J9" s="145">
        <v>10</v>
      </c>
      <c r="K9" s="145">
        <v>11</v>
      </c>
      <c r="L9" s="145">
        <v>12</v>
      </c>
      <c r="M9" s="145">
        <v>13</v>
      </c>
      <c r="N9" s="145">
        <v>14</v>
      </c>
      <c r="O9" s="145">
        <v>15</v>
      </c>
      <c r="P9" s="145">
        <v>16</v>
      </c>
      <c r="Q9" s="145">
        <v>17</v>
      </c>
      <c r="R9" s="145">
        <v>18</v>
      </c>
      <c r="S9" s="145">
        <v>19</v>
      </c>
      <c r="T9" s="145">
        <v>20</v>
      </c>
      <c r="U9" s="145">
        <v>21</v>
      </c>
      <c r="V9" s="145">
        <v>22</v>
      </c>
      <c r="W9" s="145">
        <v>23</v>
      </c>
      <c r="X9" s="145">
        <v>24</v>
      </c>
      <c r="Y9" s="145">
        <v>25</v>
      </c>
    </row>
    <row r="10" ht="20.25" customHeight="1" spans="1:25">
      <c r="A10" s="231" t="s">
        <v>70</v>
      </c>
      <c r="B10" s="231" t="s">
        <v>70</v>
      </c>
      <c r="C10" s="231" t="s">
        <v>220</v>
      </c>
      <c r="D10" s="231" t="s">
        <v>221</v>
      </c>
      <c r="E10" s="231" t="s">
        <v>128</v>
      </c>
      <c r="F10" s="231" t="s">
        <v>129</v>
      </c>
      <c r="G10" s="231" t="s">
        <v>222</v>
      </c>
      <c r="H10" s="231" t="s">
        <v>223</v>
      </c>
      <c r="I10" s="147">
        <v>315180</v>
      </c>
      <c r="J10" s="147">
        <v>315180</v>
      </c>
      <c r="K10" s="147"/>
      <c r="L10" s="147"/>
      <c r="M10" s="147"/>
      <c r="N10" s="147">
        <v>315180</v>
      </c>
      <c r="O10" s="147"/>
      <c r="P10" s="147"/>
      <c r="Q10" s="147"/>
      <c r="R10" s="147"/>
      <c r="S10" s="147"/>
      <c r="T10" s="147"/>
      <c r="U10" s="147"/>
      <c r="V10" s="147"/>
      <c r="W10" s="147"/>
      <c r="X10" s="147"/>
      <c r="Y10" s="147"/>
    </row>
    <row r="11" ht="20.25" customHeight="1" spans="1:25">
      <c r="A11" s="231" t="s">
        <v>70</v>
      </c>
      <c r="B11" s="231" t="s">
        <v>70</v>
      </c>
      <c r="C11" s="231" t="s">
        <v>220</v>
      </c>
      <c r="D11" s="231" t="s">
        <v>221</v>
      </c>
      <c r="E11" s="231" t="s">
        <v>128</v>
      </c>
      <c r="F11" s="231" t="s">
        <v>129</v>
      </c>
      <c r="G11" s="231" t="s">
        <v>224</v>
      </c>
      <c r="H11" s="231" t="s">
        <v>225</v>
      </c>
      <c r="I11" s="147">
        <v>21780</v>
      </c>
      <c r="J11" s="147">
        <v>21780</v>
      </c>
      <c r="K11" s="238"/>
      <c r="L11" s="238"/>
      <c r="M11" s="238"/>
      <c r="N11" s="147">
        <v>21780</v>
      </c>
      <c r="O11" s="238"/>
      <c r="P11" s="147"/>
      <c r="Q11" s="147"/>
      <c r="R11" s="147"/>
      <c r="S11" s="147"/>
      <c r="T11" s="147"/>
      <c r="U11" s="147"/>
      <c r="V11" s="147"/>
      <c r="W11" s="147"/>
      <c r="X11" s="147"/>
      <c r="Y11" s="147"/>
    </row>
    <row r="12" ht="20.25" customHeight="1" spans="1:25">
      <c r="A12" s="231" t="s">
        <v>70</v>
      </c>
      <c r="B12" s="231" t="s">
        <v>70</v>
      </c>
      <c r="C12" s="231" t="s">
        <v>220</v>
      </c>
      <c r="D12" s="231" t="s">
        <v>221</v>
      </c>
      <c r="E12" s="231" t="s">
        <v>128</v>
      </c>
      <c r="F12" s="231" t="s">
        <v>129</v>
      </c>
      <c r="G12" s="231" t="s">
        <v>226</v>
      </c>
      <c r="H12" s="231" t="s">
        <v>227</v>
      </c>
      <c r="I12" s="147">
        <v>26265</v>
      </c>
      <c r="J12" s="147">
        <v>26265</v>
      </c>
      <c r="K12" s="238"/>
      <c r="L12" s="238"/>
      <c r="M12" s="238"/>
      <c r="N12" s="147">
        <v>26265</v>
      </c>
      <c r="O12" s="238"/>
      <c r="P12" s="147"/>
      <c r="Q12" s="147"/>
      <c r="R12" s="147"/>
      <c r="S12" s="147"/>
      <c r="T12" s="147"/>
      <c r="U12" s="147"/>
      <c r="V12" s="147"/>
      <c r="W12" s="147"/>
      <c r="X12" s="147"/>
      <c r="Y12" s="147"/>
    </row>
    <row r="13" ht="20.25" customHeight="1" spans="1:25">
      <c r="A13" s="231" t="s">
        <v>70</v>
      </c>
      <c r="B13" s="231" t="s">
        <v>70</v>
      </c>
      <c r="C13" s="231" t="s">
        <v>220</v>
      </c>
      <c r="D13" s="231" t="s">
        <v>221</v>
      </c>
      <c r="E13" s="231" t="s">
        <v>128</v>
      </c>
      <c r="F13" s="231" t="s">
        <v>129</v>
      </c>
      <c r="G13" s="231" t="s">
        <v>228</v>
      </c>
      <c r="H13" s="231" t="s">
        <v>229</v>
      </c>
      <c r="I13" s="147">
        <v>269976</v>
      </c>
      <c r="J13" s="147">
        <v>269976</v>
      </c>
      <c r="K13" s="238"/>
      <c r="L13" s="238"/>
      <c r="M13" s="238"/>
      <c r="N13" s="147">
        <v>269976</v>
      </c>
      <c r="O13" s="238"/>
      <c r="P13" s="147"/>
      <c r="Q13" s="147"/>
      <c r="R13" s="147"/>
      <c r="S13" s="147"/>
      <c r="T13" s="147"/>
      <c r="U13" s="147"/>
      <c r="V13" s="147"/>
      <c r="W13" s="147"/>
      <c r="X13" s="147"/>
      <c r="Y13" s="147"/>
    </row>
    <row r="14" ht="20.25" customHeight="1" spans="1:25">
      <c r="A14" s="231" t="s">
        <v>70</v>
      </c>
      <c r="B14" s="231" t="s">
        <v>70</v>
      </c>
      <c r="C14" s="231" t="s">
        <v>220</v>
      </c>
      <c r="D14" s="231" t="s">
        <v>221</v>
      </c>
      <c r="E14" s="231" t="s">
        <v>128</v>
      </c>
      <c r="F14" s="231" t="s">
        <v>129</v>
      </c>
      <c r="G14" s="231" t="s">
        <v>228</v>
      </c>
      <c r="H14" s="231" t="s">
        <v>229</v>
      </c>
      <c r="I14" s="147">
        <v>68856</v>
      </c>
      <c r="J14" s="147">
        <v>68856</v>
      </c>
      <c r="K14" s="238"/>
      <c r="L14" s="238"/>
      <c r="M14" s="238"/>
      <c r="N14" s="147">
        <v>68856</v>
      </c>
      <c r="O14" s="238"/>
      <c r="P14" s="147"/>
      <c r="Q14" s="147"/>
      <c r="R14" s="147"/>
      <c r="S14" s="147"/>
      <c r="T14" s="147"/>
      <c r="U14" s="147"/>
      <c r="V14" s="147"/>
      <c r="W14" s="147"/>
      <c r="X14" s="147"/>
      <c r="Y14" s="147"/>
    </row>
    <row r="15" ht="20.25" customHeight="1" spans="1:25">
      <c r="A15" s="231" t="s">
        <v>70</v>
      </c>
      <c r="B15" s="231" t="s">
        <v>70</v>
      </c>
      <c r="C15" s="231" t="s">
        <v>230</v>
      </c>
      <c r="D15" s="231" t="s">
        <v>197</v>
      </c>
      <c r="E15" s="231" t="s">
        <v>124</v>
      </c>
      <c r="F15" s="231" t="s">
        <v>125</v>
      </c>
      <c r="G15" s="231" t="s">
        <v>231</v>
      </c>
      <c r="H15" s="231" t="s">
        <v>197</v>
      </c>
      <c r="I15" s="147">
        <v>1400</v>
      </c>
      <c r="J15" s="147">
        <v>1400</v>
      </c>
      <c r="K15" s="238"/>
      <c r="L15" s="238"/>
      <c r="M15" s="238"/>
      <c r="N15" s="147">
        <v>1400</v>
      </c>
      <c r="O15" s="238"/>
      <c r="P15" s="147"/>
      <c r="Q15" s="147"/>
      <c r="R15" s="147"/>
      <c r="S15" s="147"/>
      <c r="T15" s="147"/>
      <c r="U15" s="147"/>
      <c r="V15" s="147"/>
      <c r="W15" s="147"/>
      <c r="X15" s="147"/>
      <c r="Y15" s="147"/>
    </row>
    <row r="16" ht="20.25" customHeight="1" spans="1:25">
      <c r="A16" s="231" t="s">
        <v>70</v>
      </c>
      <c r="B16" s="231" t="s">
        <v>70</v>
      </c>
      <c r="C16" s="231" t="s">
        <v>230</v>
      </c>
      <c r="D16" s="231" t="s">
        <v>197</v>
      </c>
      <c r="E16" s="231" t="s">
        <v>128</v>
      </c>
      <c r="F16" s="231" t="s">
        <v>129</v>
      </c>
      <c r="G16" s="231" t="s">
        <v>231</v>
      </c>
      <c r="H16" s="231" t="s">
        <v>197</v>
      </c>
      <c r="I16" s="147">
        <v>1400</v>
      </c>
      <c r="J16" s="147">
        <v>1400</v>
      </c>
      <c r="K16" s="238"/>
      <c r="L16" s="238"/>
      <c r="M16" s="238"/>
      <c r="N16" s="147">
        <v>1400</v>
      </c>
      <c r="O16" s="238"/>
      <c r="P16" s="147"/>
      <c r="Q16" s="147"/>
      <c r="R16" s="147"/>
      <c r="S16" s="147"/>
      <c r="T16" s="147"/>
      <c r="U16" s="147"/>
      <c r="V16" s="147"/>
      <c r="W16" s="147"/>
      <c r="X16" s="147"/>
      <c r="Y16" s="147"/>
    </row>
    <row r="17" ht="20.25" customHeight="1" spans="1:25">
      <c r="A17" s="231" t="s">
        <v>70</v>
      </c>
      <c r="B17" s="231" t="s">
        <v>70</v>
      </c>
      <c r="C17" s="231" t="s">
        <v>232</v>
      </c>
      <c r="D17" s="231" t="s">
        <v>233</v>
      </c>
      <c r="E17" s="231" t="s">
        <v>124</v>
      </c>
      <c r="F17" s="231" t="s">
        <v>125</v>
      </c>
      <c r="G17" s="231" t="s">
        <v>234</v>
      </c>
      <c r="H17" s="231" t="s">
        <v>235</v>
      </c>
      <c r="I17" s="147">
        <v>68400</v>
      </c>
      <c r="J17" s="147">
        <v>68400</v>
      </c>
      <c r="K17" s="238"/>
      <c r="L17" s="238"/>
      <c r="M17" s="238"/>
      <c r="N17" s="147">
        <v>68400</v>
      </c>
      <c r="O17" s="238"/>
      <c r="P17" s="147"/>
      <c r="Q17" s="147"/>
      <c r="R17" s="147"/>
      <c r="S17" s="147"/>
      <c r="T17" s="147"/>
      <c r="U17" s="147"/>
      <c r="V17" s="147"/>
      <c r="W17" s="147"/>
      <c r="X17" s="147"/>
      <c r="Y17" s="147"/>
    </row>
    <row r="18" ht="20.25" customHeight="1" spans="1:25">
      <c r="A18" s="231" t="s">
        <v>70</v>
      </c>
      <c r="B18" s="231" t="s">
        <v>70</v>
      </c>
      <c r="C18" s="231" t="s">
        <v>236</v>
      </c>
      <c r="D18" s="231" t="s">
        <v>237</v>
      </c>
      <c r="E18" s="231" t="s">
        <v>124</v>
      </c>
      <c r="F18" s="231" t="s">
        <v>125</v>
      </c>
      <c r="G18" s="231" t="s">
        <v>238</v>
      </c>
      <c r="H18" s="231" t="s">
        <v>237</v>
      </c>
      <c r="I18" s="147">
        <v>2100</v>
      </c>
      <c r="J18" s="147">
        <v>2100</v>
      </c>
      <c r="K18" s="238"/>
      <c r="L18" s="238"/>
      <c r="M18" s="238"/>
      <c r="N18" s="147">
        <v>2100</v>
      </c>
      <c r="O18" s="238"/>
      <c r="P18" s="147"/>
      <c r="Q18" s="147"/>
      <c r="R18" s="147"/>
      <c r="S18" s="147"/>
      <c r="T18" s="147"/>
      <c r="U18" s="147"/>
      <c r="V18" s="147"/>
      <c r="W18" s="147"/>
      <c r="X18" s="147"/>
      <c r="Y18" s="147"/>
    </row>
    <row r="19" ht="20.25" customHeight="1" spans="1:25">
      <c r="A19" s="231" t="s">
        <v>70</v>
      </c>
      <c r="B19" s="231" t="s">
        <v>70</v>
      </c>
      <c r="C19" s="231" t="s">
        <v>236</v>
      </c>
      <c r="D19" s="231" t="s">
        <v>237</v>
      </c>
      <c r="E19" s="231" t="s">
        <v>128</v>
      </c>
      <c r="F19" s="231" t="s">
        <v>129</v>
      </c>
      <c r="G19" s="231" t="s">
        <v>238</v>
      </c>
      <c r="H19" s="231" t="s">
        <v>237</v>
      </c>
      <c r="I19" s="147">
        <v>2100</v>
      </c>
      <c r="J19" s="147">
        <v>2100</v>
      </c>
      <c r="K19" s="238"/>
      <c r="L19" s="238"/>
      <c r="M19" s="238"/>
      <c r="N19" s="147">
        <v>2100</v>
      </c>
      <c r="O19" s="238"/>
      <c r="P19" s="147"/>
      <c r="Q19" s="147"/>
      <c r="R19" s="147"/>
      <c r="S19" s="147"/>
      <c r="T19" s="147"/>
      <c r="U19" s="147"/>
      <c r="V19" s="147"/>
      <c r="W19" s="147"/>
      <c r="X19" s="147"/>
      <c r="Y19" s="147"/>
    </row>
    <row r="20" ht="20.25" customHeight="1" spans="1:25">
      <c r="A20" s="231" t="s">
        <v>70</v>
      </c>
      <c r="B20" s="231" t="s">
        <v>70</v>
      </c>
      <c r="C20" s="231" t="s">
        <v>239</v>
      </c>
      <c r="D20" s="231" t="s">
        <v>240</v>
      </c>
      <c r="E20" s="231" t="s">
        <v>124</v>
      </c>
      <c r="F20" s="231" t="s">
        <v>125</v>
      </c>
      <c r="G20" s="231" t="s">
        <v>241</v>
      </c>
      <c r="H20" s="231" t="s">
        <v>242</v>
      </c>
      <c r="I20" s="147">
        <v>6300</v>
      </c>
      <c r="J20" s="147">
        <v>6300</v>
      </c>
      <c r="K20" s="238"/>
      <c r="L20" s="238"/>
      <c r="M20" s="238"/>
      <c r="N20" s="147">
        <v>6300</v>
      </c>
      <c r="O20" s="238"/>
      <c r="P20" s="147"/>
      <c r="Q20" s="147"/>
      <c r="R20" s="147"/>
      <c r="S20" s="147"/>
      <c r="T20" s="147"/>
      <c r="U20" s="147"/>
      <c r="V20" s="147"/>
      <c r="W20" s="147"/>
      <c r="X20" s="147"/>
      <c r="Y20" s="147"/>
    </row>
    <row r="21" ht="20.25" customHeight="1" spans="1:25">
      <c r="A21" s="231" t="s">
        <v>70</v>
      </c>
      <c r="B21" s="231" t="s">
        <v>70</v>
      </c>
      <c r="C21" s="231" t="s">
        <v>239</v>
      </c>
      <c r="D21" s="231" t="s">
        <v>240</v>
      </c>
      <c r="E21" s="231" t="s">
        <v>128</v>
      </c>
      <c r="F21" s="231" t="s">
        <v>129</v>
      </c>
      <c r="G21" s="231" t="s">
        <v>241</v>
      </c>
      <c r="H21" s="231" t="s">
        <v>242</v>
      </c>
      <c r="I21" s="147">
        <v>6300</v>
      </c>
      <c r="J21" s="147">
        <v>6300</v>
      </c>
      <c r="K21" s="238"/>
      <c r="L21" s="238"/>
      <c r="M21" s="238"/>
      <c r="N21" s="147">
        <v>6300</v>
      </c>
      <c r="O21" s="238"/>
      <c r="P21" s="147"/>
      <c r="Q21" s="147"/>
      <c r="R21" s="147"/>
      <c r="S21" s="147"/>
      <c r="T21" s="147"/>
      <c r="U21" s="147"/>
      <c r="V21" s="147"/>
      <c r="W21" s="147"/>
      <c r="X21" s="147"/>
      <c r="Y21" s="147"/>
    </row>
    <row r="22" ht="20.25" customHeight="1" spans="1:25">
      <c r="A22" s="231" t="s">
        <v>70</v>
      </c>
      <c r="B22" s="231" t="s">
        <v>70</v>
      </c>
      <c r="C22" s="231" t="s">
        <v>239</v>
      </c>
      <c r="D22" s="231" t="s">
        <v>240</v>
      </c>
      <c r="E22" s="231" t="s">
        <v>124</v>
      </c>
      <c r="F22" s="231" t="s">
        <v>125</v>
      </c>
      <c r="G22" s="231" t="s">
        <v>243</v>
      </c>
      <c r="H22" s="231" t="s">
        <v>244</v>
      </c>
      <c r="I22" s="147">
        <v>1400</v>
      </c>
      <c r="J22" s="147">
        <v>1400</v>
      </c>
      <c r="K22" s="238"/>
      <c r="L22" s="238"/>
      <c r="M22" s="238"/>
      <c r="N22" s="147">
        <v>1400</v>
      </c>
      <c r="O22" s="238"/>
      <c r="P22" s="147"/>
      <c r="Q22" s="147"/>
      <c r="R22" s="147"/>
      <c r="S22" s="147"/>
      <c r="T22" s="147"/>
      <c r="U22" s="147"/>
      <c r="V22" s="147"/>
      <c r="W22" s="147"/>
      <c r="X22" s="147"/>
      <c r="Y22" s="147"/>
    </row>
    <row r="23" ht="20.25" customHeight="1" spans="1:25">
      <c r="A23" s="231" t="s">
        <v>70</v>
      </c>
      <c r="B23" s="231" t="s">
        <v>70</v>
      </c>
      <c r="C23" s="231" t="s">
        <v>239</v>
      </c>
      <c r="D23" s="231" t="s">
        <v>240</v>
      </c>
      <c r="E23" s="231" t="s">
        <v>128</v>
      </c>
      <c r="F23" s="231" t="s">
        <v>129</v>
      </c>
      <c r="G23" s="231" t="s">
        <v>243</v>
      </c>
      <c r="H23" s="231" t="s">
        <v>244</v>
      </c>
      <c r="I23" s="147">
        <v>1400</v>
      </c>
      <c r="J23" s="147">
        <v>1400</v>
      </c>
      <c r="K23" s="238"/>
      <c r="L23" s="238"/>
      <c r="M23" s="238"/>
      <c r="N23" s="147">
        <v>1400</v>
      </c>
      <c r="O23" s="238"/>
      <c r="P23" s="147"/>
      <c r="Q23" s="147"/>
      <c r="R23" s="147"/>
      <c r="S23" s="147"/>
      <c r="T23" s="147"/>
      <c r="U23" s="147"/>
      <c r="V23" s="147"/>
      <c r="W23" s="147"/>
      <c r="X23" s="147"/>
      <c r="Y23" s="147"/>
    </row>
    <row r="24" ht="20.25" customHeight="1" spans="1:25">
      <c r="A24" s="231" t="s">
        <v>70</v>
      </c>
      <c r="B24" s="231" t="s">
        <v>70</v>
      </c>
      <c r="C24" s="231" t="s">
        <v>239</v>
      </c>
      <c r="D24" s="231" t="s">
        <v>240</v>
      </c>
      <c r="E24" s="231" t="s">
        <v>124</v>
      </c>
      <c r="F24" s="231" t="s">
        <v>125</v>
      </c>
      <c r="G24" s="231" t="s">
        <v>245</v>
      </c>
      <c r="H24" s="231" t="s">
        <v>246</v>
      </c>
      <c r="I24" s="147">
        <v>1400</v>
      </c>
      <c r="J24" s="147">
        <v>1400</v>
      </c>
      <c r="K24" s="238"/>
      <c r="L24" s="238"/>
      <c r="M24" s="238"/>
      <c r="N24" s="147">
        <v>1400</v>
      </c>
      <c r="O24" s="238"/>
      <c r="P24" s="147"/>
      <c r="Q24" s="147"/>
      <c r="R24" s="147"/>
      <c r="S24" s="147"/>
      <c r="T24" s="147"/>
      <c r="U24" s="147"/>
      <c r="V24" s="147"/>
      <c r="W24" s="147"/>
      <c r="X24" s="147"/>
      <c r="Y24" s="147"/>
    </row>
    <row r="25" ht="20.25" customHeight="1" spans="1:25">
      <c r="A25" s="231" t="s">
        <v>70</v>
      </c>
      <c r="B25" s="231" t="s">
        <v>70</v>
      </c>
      <c r="C25" s="231" t="s">
        <v>239</v>
      </c>
      <c r="D25" s="231" t="s">
        <v>240</v>
      </c>
      <c r="E25" s="231" t="s">
        <v>128</v>
      </c>
      <c r="F25" s="231" t="s">
        <v>129</v>
      </c>
      <c r="G25" s="231" t="s">
        <v>245</v>
      </c>
      <c r="H25" s="231" t="s">
        <v>246</v>
      </c>
      <c r="I25" s="147">
        <v>1400</v>
      </c>
      <c r="J25" s="147">
        <v>1400</v>
      </c>
      <c r="K25" s="238"/>
      <c r="L25" s="238"/>
      <c r="M25" s="238"/>
      <c r="N25" s="147">
        <v>1400</v>
      </c>
      <c r="O25" s="238"/>
      <c r="P25" s="147"/>
      <c r="Q25" s="147"/>
      <c r="R25" s="147"/>
      <c r="S25" s="147"/>
      <c r="T25" s="147"/>
      <c r="U25" s="147"/>
      <c r="V25" s="147"/>
      <c r="W25" s="147"/>
      <c r="X25" s="147"/>
      <c r="Y25" s="147"/>
    </row>
    <row r="26" ht="20.25" customHeight="1" spans="1:25">
      <c r="A26" s="231" t="s">
        <v>70</v>
      </c>
      <c r="B26" s="231" t="s">
        <v>70</v>
      </c>
      <c r="C26" s="231" t="s">
        <v>239</v>
      </c>
      <c r="D26" s="231" t="s">
        <v>240</v>
      </c>
      <c r="E26" s="231" t="s">
        <v>124</v>
      </c>
      <c r="F26" s="231" t="s">
        <v>125</v>
      </c>
      <c r="G26" s="231" t="s">
        <v>247</v>
      </c>
      <c r="H26" s="231" t="s">
        <v>248</v>
      </c>
      <c r="I26" s="147">
        <v>4900</v>
      </c>
      <c r="J26" s="147">
        <v>4900</v>
      </c>
      <c r="K26" s="238"/>
      <c r="L26" s="238"/>
      <c r="M26" s="238"/>
      <c r="N26" s="147">
        <v>4900</v>
      </c>
      <c r="O26" s="238"/>
      <c r="P26" s="147"/>
      <c r="Q26" s="147"/>
      <c r="R26" s="147"/>
      <c r="S26" s="147"/>
      <c r="T26" s="147"/>
      <c r="U26" s="147"/>
      <c r="V26" s="147"/>
      <c r="W26" s="147"/>
      <c r="X26" s="147"/>
      <c r="Y26" s="147"/>
    </row>
    <row r="27" ht="20.25" customHeight="1" spans="1:25">
      <c r="A27" s="231" t="s">
        <v>70</v>
      </c>
      <c r="B27" s="231" t="s">
        <v>70</v>
      </c>
      <c r="C27" s="231" t="s">
        <v>239</v>
      </c>
      <c r="D27" s="231" t="s">
        <v>240</v>
      </c>
      <c r="E27" s="231" t="s">
        <v>128</v>
      </c>
      <c r="F27" s="231" t="s">
        <v>129</v>
      </c>
      <c r="G27" s="231" t="s">
        <v>247</v>
      </c>
      <c r="H27" s="231" t="s">
        <v>248</v>
      </c>
      <c r="I27" s="147">
        <v>4900</v>
      </c>
      <c r="J27" s="147">
        <v>4900</v>
      </c>
      <c r="K27" s="238"/>
      <c r="L27" s="238"/>
      <c r="M27" s="238"/>
      <c r="N27" s="147">
        <v>4900</v>
      </c>
      <c r="O27" s="238"/>
      <c r="P27" s="147"/>
      <c r="Q27" s="147"/>
      <c r="R27" s="147"/>
      <c r="S27" s="147"/>
      <c r="T27" s="147"/>
      <c r="U27" s="147"/>
      <c r="V27" s="147"/>
      <c r="W27" s="147"/>
      <c r="X27" s="147"/>
      <c r="Y27" s="147"/>
    </row>
    <row r="28" ht="20.25" customHeight="1" spans="1:25">
      <c r="A28" s="231" t="s">
        <v>70</v>
      </c>
      <c r="B28" s="231" t="s">
        <v>70</v>
      </c>
      <c r="C28" s="231" t="s">
        <v>239</v>
      </c>
      <c r="D28" s="231" t="s">
        <v>240</v>
      </c>
      <c r="E28" s="231" t="s">
        <v>124</v>
      </c>
      <c r="F28" s="231" t="s">
        <v>125</v>
      </c>
      <c r="G28" s="231" t="s">
        <v>249</v>
      </c>
      <c r="H28" s="231" t="s">
        <v>250</v>
      </c>
      <c r="I28" s="147">
        <v>8960</v>
      </c>
      <c r="J28" s="147">
        <v>8960</v>
      </c>
      <c r="K28" s="238"/>
      <c r="L28" s="238"/>
      <c r="M28" s="238"/>
      <c r="N28" s="147">
        <v>8960</v>
      </c>
      <c r="O28" s="238"/>
      <c r="P28" s="147"/>
      <c r="Q28" s="147"/>
      <c r="R28" s="147"/>
      <c r="S28" s="147"/>
      <c r="T28" s="147"/>
      <c r="U28" s="147"/>
      <c r="V28" s="147"/>
      <c r="W28" s="147"/>
      <c r="X28" s="147"/>
      <c r="Y28" s="147"/>
    </row>
    <row r="29" ht="20.25" customHeight="1" spans="1:25">
      <c r="A29" s="231" t="s">
        <v>70</v>
      </c>
      <c r="B29" s="231" t="s">
        <v>70</v>
      </c>
      <c r="C29" s="231" t="s">
        <v>239</v>
      </c>
      <c r="D29" s="231" t="s">
        <v>240</v>
      </c>
      <c r="E29" s="231" t="s">
        <v>128</v>
      </c>
      <c r="F29" s="231" t="s">
        <v>129</v>
      </c>
      <c r="G29" s="231" t="s">
        <v>249</v>
      </c>
      <c r="H29" s="231" t="s">
        <v>250</v>
      </c>
      <c r="I29" s="147">
        <v>8960</v>
      </c>
      <c r="J29" s="147">
        <v>8960</v>
      </c>
      <c r="K29" s="238"/>
      <c r="L29" s="238"/>
      <c r="M29" s="238"/>
      <c r="N29" s="147">
        <v>8960</v>
      </c>
      <c r="O29" s="238"/>
      <c r="P29" s="147"/>
      <c r="Q29" s="147"/>
      <c r="R29" s="147"/>
      <c r="S29" s="147"/>
      <c r="T29" s="147"/>
      <c r="U29" s="147"/>
      <c r="V29" s="147"/>
      <c r="W29" s="147"/>
      <c r="X29" s="147"/>
      <c r="Y29" s="147"/>
    </row>
    <row r="30" ht="20.25" customHeight="1" spans="1:25">
      <c r="A30" s="231" t="s">
        <v>70</v>
      </c>
      <c r="B30" s="231" t="s">
        <v>70</v>
      </c>
      <c r="C30" s="231" t="s">
        <v>239</v>
      </c>
      <c r="D30" s="231" t="s">
        <v>240</v>
      </c>
      <c r="E30" s="231" t="s">
        <v>124</v>
      </c>
      <c r="F30" s="231" t="s">
        <v>125</v>
      </c>
      <c r="G30" s="231" t="s">
        <v>251</v>
      </c>
      <c r="H30" s="231" t="s">
        <v>252</v>
      </c>
      <c r="I30" s="147">
        <v>1050</v>
      </c>
      <c r="J30" s="147">
        <v>1050</v>
      </c>
      <c r="K30" s="238"/>
      <c r="L30" s="238"/>
      <c r="M30" s="238"/>
      <c r="N30" s="147">
        <v>1050</v>
      </c>
      <c r="O30" s="238"/>
      <c r="P30" s="147"/>
      <c r="Q30" s="147"/>
      <c r="R30" s="147"/>
      <c r="S30" s="147"/>
      <c r="T30" s="147"/>
      <c r="U30" s="147"/>
      <c r="V30" s="147"/>
      <c r="W30" s="147"/>
      <c r="X30" s="147"/>
      <c r="Y30" s="147"/>
    </row>
    <row r="31" ht="20.25" customHeight="1" spans="1:25">
      <c r="A31" s="231" t="s">
        <v>70</v>
      </c>
      <c r="B31" s="231" t="s">
        <v>70</v>
      </c>
      <c r="C31" s="231" t="s">
        <v>239</v>
      </c>
      <c r="D31" s="231" t="s">
        <v>240</v>
      </c>
      <c r="E31" s="231" t="s">
        <v>128</v>
      </c>
      <c r="F31" s="231" t="s">
        <v>129</v>
      </c>
      <c r="G31" s="231" t="s">
        <v>251</v>
      </c>
      <c r="H31" s="231" t="s">
        <v>252</v>
      </c>
      <c r="I31" s="147">
        <v>1050</v>
      </c>
      <c r="J31" s="147">
        <v>1050</v>
      </c>
      <c r="K31" s="238"/>
      <c r="L31" s="238"/>
      <c r="M31" s="238"/>
      <c r="N31" s="147">
        <v>1050</v>
      </c>
      <c r="O31" s="238"/>
      <c r="P31" s="147"/>
      <c r="Q31" s="147"/>
      <c r="R31" s="147"/>
      <c r="S31" s="147"/>
      <c r="T31" s="147"/>
      <c r="U31" s="147"/>
      <c r="V31" s="147"/>
      <c r="W31" s="147"/>
      <c r="X31" s="147"/>
      <c r="Y31" s="147"/>
    </row>
    <row r="32" ht="20.25" customHeight="1" spans="1:25">
      <c r="A32" s="231" t="s">
        <v>70</v>
      </c>
      <c r="B32" s="231" t="s">
        <v>70</v>
      </c>
      <c r="C32" s="231" t="s">
        <v>239</v>
      </c>
      <c r="D32" s="231" t="s">
        <v>240</v>
      </c>
      <c r="E32" s="231" t="s">
        <v>124</v>
      </c>
      <c r="F32" s="231" t="s">
        <v>125</v>
      </c>
      <c r="G32" s="231" t="s">
        <v>253</v>
      </c>
      <c r="H32" s="231" t="s">
        <v>254</v>
      </c>
      <c r="I32" s="147">
        <v>350</v>
      </c>
      <c r="J32" s="147">
        <v>350</v>
      </c>
      <c r="K32" s="238"/>
      <c r="L32" s="238"/>
      <c r="M32" s="238"/>
      <c r="N32" s="147">
        <v>350</v>
      </c>
      <c r="O32" s="238"/>
      <c r="P32" s="147"/>
      <c r="Q32" s="147"/>
      <c r="R32" s="147"/>
      <c r="S32" s="147"/>
      <c r="T32" s="147"/>
      <c r="U32" s="147"/>
      <c r="V32" s="147"/>
      <c r="W32" s="147"/>
      <c r="X32" s="147"/>
      <c r="Y32" s="147"/>
    </row>
    <row r="33" ht="20.25" customHeight="1" spans="1:25">
      <c r="A33" s="231" t="s">
        <v>70</v>
      </c>
      <c r="B33" s="231" t="s">
        <v>70</v>
      </c>
      <c r="C33" s="231" t="s">
        <v>239</v>
      </c>
      <c r="D33" s="231" t="s">
        <v>240</v>
      </c>
      <c r="E33" s="231" t="s">
        <v>128</v>
      </c>
      <c r="F33" s="231" t="s">
        <v>129</v>
      </c>
      <c r="G33" s="231" t="s">
        <v>253</v>
      </c>
      <c r="H33" s="231" t="s">
        <v>254</v>
      </c>
      <c r="I33" s="147">
        <v>350</v>
      </c>
      <c r="J33" s="147">
        <v>350</v>
      </c>
      <c r="K33" s="238"/>
      <c r="L33" s="238"/>
      <c r="M33" s="238"/>
      <c r="N33" s="147">
        <v>350</v>
      </c>
      <c r="O33" s="238"/>
      <c r="P33" s="147"/>
      <c r="Q33" s="147"/>
      <c r="R33" s="147"/>
      <c r="S33" s="147"/>
      <c r="T33" s="147"/>
      <c r="U33" s="147"/>
      <c r="V33" s="147"/>
      <c r="W33" s="147"/>
      <c r="X33" s="147"/>
      <c r="Y33" s="147"/>
    </row>
    <row r="34" ht="20.25" customHeight="1" spans="1:25">
      <c r="A34" s="231" t="s">
        <v>70</v>
      </c>
      <c r="B34" s="231" t="s">
        <v>70</v>
      </c>
      <c r="C34" s="231" t="s">
        <v>239</v>
      </c>
      <c r="D34" s="231" t="s">
        <v>240</v>
      </c>
      <c r="E34" s="231" t="s">
        <v>124</v>
      </c>
      <c r="F34" s="231" t="s">
        <v>125</v>
      </c>
      <c r="G34" s="231" t="s">
        <v>255</v>
      </c>
      <c r="H34" s="231" t="s">
        <v>256</v>
      </c>
      <c r="I34" s="147">
        <v>350</v>
      </c>
      <c r="J34" s="147">
        <v>350</v>
      </c>
      <c r="K34" s="238"/>
      <c r="L34" s="238"/>
      <c r="M34" s="238"/>
      <c r="N34" s="147">
        <v>350</v>
      </c>
      <c r="O34" s="238"/>
      <c r="P34" s="147"/>
      <c r="Q34" s="147"/>
      <c r="R34" s="147"/>
      <c r="S34" s="147"/>
      <c r="T34" s="147"/>
      <c r="U34" s="147"/>
      <c r="V34" s="147"/>
      <c r="W34" s="147"/>
      <c r="X34" s="147"/>
      <c r="Y34" s="147"/>
    </row>
    <row r="35" ht="20.25" customHeight="1" spans="1:25">
      <c r="A35" s="231" t="s">
        <v>70</v>
      </c>
      <c r="B35" s="231" t="s">
        <v>70</v>
      </c>
      <c r="C35" s="231" t="s">
        <v>239</v>
      </c>
      <c r="D35" s="231" t="s">
        <v>240</v>
      </c>
      <c r="E35" s="231" t="s">
        <v>128</v>
      </c>
      <c r="F35" s="231" t="s">
        <v>129</v>
      </c>
      <c r="G35" s="231" t="s">
        <v>255</v>
      </c>
      <c r="H35" s="231" t="s">
        <v>256</v>
      </c>
      <c r="I35" s="147">
        <v>350</v>
      </c>
      <c r="J35" s="147">
        <v>350</v>
      </c>
      <c r="K35" s="238"/>
      <c r="L35" s="238"/>
      <c r="M35" s="238"/>
      <c r="N35" s="147">
        <v>350</v>
      </c>
      <c r="O35" s="238"/>
      <c r="P35" s="147"/>
      <c r="Q35" s="147"/>
      <c r="R35" s="147"/>
      <c r="S35" s="147"/>
      <c r="T35" s="147"/>
      <c r="U35" s="147"/>
      <c r="V35" s="147"/>
      <c r="W35" s="147"/>
      <c r="X35" s="147"/>
      <c r="Y35" s="147"/>
    </row>
    <row r="36" ht="20.25" customHeight="1" spans="1:25">
      <c r="A36" s="231" t="s">
        <v>70</v>
      </c>
      <c r="B36" s="231" t="s">
        <v>70</v>
      </c>
      <c r="C36" s="231" t="s">
        <v>239</v>
      </c>
      <c r="D36" s="231" t="s">
        <v>240</v>
      </c>
      <c r="E36" s="231" t="s">
        <v>124</v>
      </c>
      <c r="F36" s="231" t="s">
        <v>125</v>
      </c>
      <c r="G36" s="231" t="s">
        <v>257</v>
      </c>
      <c r="H36" s="231" t="s">
        <v>258</v>
      </c>
      <c r="I36" s="147">
        <v>16800</v>
      </c>
      <c r="J36" s="147">
        <v>16800</v>
      </c>
      <c r="K36" s="238"/>
      <c r="L36" s="238"/>
      <c r="M36" s="238"/>
      <c r="N36" s="147">
        <v>16800</v>
      </c>
      <c r="O36" s="238"/>
      <c r="P36" s="147"/>
      <c r="Q36" s="147"/>
      <c r="R36" s="147"/>
      <c r="S36" s="147"/>
      <c r="T36" s="147"/>
      <c r="U36" s="147"/>
      <c r="V36" s="147"/>
      <c r="W36" s="147"/>
      <c r="X36" s="147"/>
      <c r="Y36" s="147"/>
    </row>
    <row r="37" ht="20.25" customHeight="1" spans="1:25">
      <c r="A37" s="231" t="s">
        <v>70</v>
      </c>
      <c r="B37" s="231" t="s">
        <v>70</v>
      </c>
      <c r="C37" s="231" t="s">
        <v>239</v>
      </c>
      <c r="D37" s="231" t="s">
        <v>240</v>
      </c>
      <c r="E37" s="231" t="s">
        <v>128</v>
      </c>
      <c r="F37" s="231" t="s">
        <v>129</v>
      </c>
      <c r="G37" s="231" t="s">
        <v>257</v>
      </c>
      <c r="H37" s="231" t="s">
        <v>258</v>
      </c>
      <c r="I37" s="147">
        <v>16800</v>
      </c>
      <c r="J37" s="147">
        <v>16800</v>
      </c>
      <c r="K37" s="238"/>
      <c r="L37" s="238"/>
      <c r="M37" s="238"/>
      <c r="N37" s="147">
        <v>16800</v>
      </c>
      <c r="O37" s="238"/>
      <c r="P37" s="147"/>
      <c r="Q37" s="147"/>
      <c r="R37" s="147"/>
      <c r="S37" s="147"/>
      <c r="T37" s="147"/>
      <c r="U37" s="147"/>
      <c r="V37" s="147"/>
      <c r="W37" s="147"/>
      <c r="X37" s="147"/>
      <c r="Y37" s="147"/>
    </row>
    <row r="38" ht="20.25" customHeight="1" spans="1:25">
      <c r="A38" s="231" t="s">
        <v>70</v>
      </c>
      <c r="B38" s="231" t="s">
        <v>70</v>
      </c>
      <c r="C38" s="231" t="s">
        <v>259</v>
      </c>
      <c r="D38" s="231" t="s">
        <v>260</v>
      </c>
      <c r="E38" s="231" t="s">
        <v>124</v>
      </c>
      <c r="F38" s="231" t="s">
        <v>125</v>
      </c>
      <c r="G38" s="231" t="s">
        <v>234</v>
      </c>
      <c r="H38" s="231" t="s">
        <v>235</v>
      </c>
      <c r="I38" s="147">
        <v>6840</v>
      </c>
      <c r="J38" s="147">
        <v>6840</v>
      </c>
      <c r="K38" s="238"/>
      <c r="L38" s="238"/>
      <c r="M38" s="238"/>
      <c r="N38" s="147">
        <v>6840</v>
      </c>
      <c r="O38" s="238"/>
      <c r="P38" s="147"/>
      <c r="Q38" s="147"/>
      <c r="R38" s="147"/>
      <c r="S38" s="147"/>
      <c r="T38" s="147"/>
      <c r="U38" s="147"/>
      <c r="V38" s="147"/>
      <c r="W38" s="147"/>
      <c r="X38" s="147"/>
      <c r="Y38" s="147"/>
    </row>
    <row r="39" ht="20.25" customHeight="1" spans="1:25">
      <c r="A39" s="231" t="s">
        <v>70</v>
      </c>
      <c r="B39" s="231" t="s">
        <v>70</v>
      </c>
      <c r="C39" s="231" t="s">
        <v>261</v>
      </c>
      <c r="D39" s="231" t="s">
        <v>262</v>
      </c>
      <c r="E39" s="231" t="s">
        <v>124</v>
      </c>
      <c r="F39" s="231" t="s">
        <v>125</v>
      </c>
      <c r="G39" s="231" t="s">
        <v>222</v>
      </c>
      <c r="H39" s="231" t="s">
        <v>223</v>
      </c>
      <c r="I39" s="147">
        <v>340152</v>
      </c>
      <c r="J39" s="147">
        <v>340152</v>
      </c>
      <c r="K39" s="238"/>
      <c r="L39" s="238"/>
      <c r="M39" s="238"/>
      <c r="N39" s="147">
        <v>340152</v>
      </c>
      <c r="O39" s="238"/>
      <c r="P39" s="147"/>
      <c r="Q39" s="147"/>
      <c r="R39" s="147"/>
      <c r="S39" s="147"/>
      <c r="T39" s="147"/>
      <c r="U39" s="147"/>
      <c r="V39" s="147"/>
      <c r="W39" s="147"/>
      <c r="X39" s="147"/>
      <c r="Y39" s="147"/>
    </row>
    <row r="40" ht="20.25" customHeight="1" spans="1:25">
      <c r="A40" s="231" t="s">
        <v>70</v>
      </c>
      <c r="B40" s="231" t="s">
        <v>70</v>
      </c>
      <c r="C40" s="231" t="s">
        <v>261</v>
      </c>
      <c r="D40" s="231" t="s">
        <v>262</v>
      </c>
      <c r="E40" s="231" t="s">
        <v>124</v>
      </c>
      <c r="F40" s="231" t="s">
        <v>125</v>
      </c>
      <c r="G40" s="231" t="s">
        <v>224</v>
      </c>
      <c r="H40" s="231" t="s">
        <v>225</v>
      </c>
      <c r="I40" s="147">
        <v>481476</v>
      </c>
      <c r="J40" s="147">
        <v>481476</v>
      </c>
      <c r="K40" s="238"/>
      <c r="L40" s="238"/>
      <c r="M40" s="238"/>
      <c r="N40" s="147">
        <v>481476</v>
      </c>
      <c r="O40" s="238"/>
      <c r="P40" s="147"/>
      <c r="Q40" s="147"/>
      <c r="R40" s="147"/>
      <c r="S40" s="147"/>
      <c r="T40" s="147"/>
      <c r="U40" s="147"/>
      <c r="V40" s="147"/>
      <c r="W40" s="147"/>
      <c r="X40" s="147"/>
      <c r="Y40" s="147"/>
    </row>
    <row r="41" ht="20.25" customHeight="1" spans="1:25">
      <c r="A41" s="231" t="s">
        <v>70</v>
      </c>
      <c r="B41" s="231" t="s">
        <v>70</v>
      </c>
      <c r="C41" s="231" t="s">
        <v>261</v>
      </c>
      <c r="D41" s="231" t="s">
        <v>262</v>
      </c>
      <c r="E41" s="231" t="s">
        <v>124</v>
      </c>
      <c r="F41" s="231" t="s">
        <v>125</v>
      </c>
      <c r="G41" s="231" t="s">
        <v>226</v>
      </c>
      <c r="H41" s="231" t="s">
        <v>227</v>
      </c>
      <c r="I41" s="147">
        <v>28346</v>
      </c>
      <c r="J41" s="147">
        <v>28346</v>
      </c>
      <c r="K41" s="238"/>
      <c r="L41" s="238"/>
      <c r="M41" s="238"/>
      <c r="N41" s="147">
        <v>28346</v>
      </c>
      <c r="O41" s="238"/>
      <c r="P41" s="147"/>
      <c r="Q41" s="147"/>
      <c r="R41" s="147"/>
      <c r="S41" s="147"/>
      <c r="T41" s="147"/>
      <c r="U41" s="147"/>
      <c r="V41" s="147"/>
      <c r="W41" s="147"/>
      <c r="X41" s="147"/>
      <c r="Y41" s="147"/>
    </row>
    <row r="42" ht="20.25" customHeight="1" spans="1:25">
      <c r="A42" s="231" t="s">
        <v>70</v>
      </c>
      <c r="B42" s="231" t="s">
        <v>70</v>
      </c>
      <c r="C42" s="231" t="s">
        <v>263</v>
      </c>
      <c r="D42" s="231" t="s">
        <v>264</v>
      </c>
      <c r="E42" s="231" t="s">
        <v>102</v>
      </c>
      <c r="F42" s="231" t="s">
        <v>103</v>
      </c>
      <c r="G42" s="231" t="s">
        <v>265</v>
      </c>
      <c r="H42" s="231" t="s">
        <v>266</v>
      </c>
      <c r="I42" s="147">
        <v>120407</v>
      </c>
      <c r="J42" s="147">
        <v>120407</v>
      </c>
      <c r="K42" s="238"/>
      <c r="L42" s="238"/>
      <c r="M42" s="238"/>
      <c r="N42" s="147">
        <v>120407</v>
      </c>
      <c r="O42" s="238"/>
      <c r="P42" s="147"/>
      <c r="Q42" s="147"/>
      <c r="R42" s="147"/>
      <c r="S42" s="147"/>
      <c r="T42" s="147"/>
      <c r="U42" s="147"/>
      <c r="V42" s="147"/>
      <c r="W42" s="147"/>
      <c r="X42" s="147"/>
      <c r="Y42" s="147"/>
    </row>
    <row r="43" ht="20.25" customHeight="1" spans="1:25">
      <c r="A43" s="231" t="s">
        <v>70</v>
      </c>
      <c r="B43" s="231" t="s">
        <v>70</v>
      </c>
      <c r="C43" s="231" t="s">
        <v>263</v>
      </c>
      <c r="D43" s="231" t="s">
        <v>264</v>
      </c>
      <c r="E43" s="231" t="s">
        <v>102</v>
      </c>
      <c r="F43" s="231" t="s">
        <v>103</v>
      </c>
      <c r="G43" s="231" t="s">
        <v>265</v>
      </c>
      <c r="H43" s="231" t="s">
        <v>266</v>
      </c>
      <c r="I43" s="147">
        <v>141057</v>
      </c>
      <c r="J43" s="147">
        <v>141057</v>
      </c>
      <c r="K43" s="238"/>
      <c r="L43" s="238"/>
      <c r="M43" s="238"/>
      <c r="N43" s="147">
        <v>141057</v>
      </c>
      <c r="O43" s="238"/>
      <c r="P43" s="147"/>
      <c r="Q43" s="147"/>
      <c r="R43" s="147"/>
      <c r="S43" s="147"/>
      <c r="T43" s="147"/>
      <c r="U43" s="147"/>
      <c r="V43" s="147"/>
      <c r="W43" s="147"/>
      <c r="X43" s="147"/>
      <c r="Y43" s="147"/>
    </row>
    <row r="44" ht="20.25" customHeight="1" spans="1:25">
      <c r="A44" s="231" t="s">
        <v>70</v>
      </c>
      <c r="B44" s="231" t="s">
        <v>70</v>
      </c>
      <c r="C44" s="231" t="s">
        <v>263</v>
      </c>
      <c r="D44" s="231" t="s">
        <v>264</v>
      </c>
      <c r="E44" s="231" t="s">
        <v>136</v>
      </c>
      <c r="F44" s="231" t="s">
        <v>137</v>
      </c>
      <c r="G44" s="231" t="s">
        <v>267</v>
      </c>
      <c r="H44" s="231" t="s">
        <v>268</v>
      </c>
      <c r="I44" s="147">
        <v>3619</v>
      </c>
      <c r="J44" s="147">
        <v>3619</v>
      </c>
      <c r="K44" s="238"/>
      <c r="L44" s="238"/>
      <c r="M44" s="238"/>
      <c r="N44" s="147">
        <v>3619</v>
      </c>
      <c r="O44" s="238"/>
      <c r="P44" s="147"/>
      <c r="Q44" s="147"/>
      <c r="R44" s="147"/>
      <c r="S44" s="147"/>
      <c r="T44" s="147"/>
      <c r="U44" s="147"/>
      <c r="V44" s="147"/>
      <c r="W44" s="147"/>
      <c r="X44" s="147"/>
      <c r="Y44" s="147"/>
    </row>
    <row r="45" ht="20.25" customHeight="1" spans="1:25">
      <c r="A45" s="231" t="s">
        <v>70</v>
      </c>
      <c r="B45" s="231" t="s">
        <v>70</v>
      </c>
      <c r="C45" s="231" t="s">
        <v>263</v>
      </c>
      <c r="D45" s="231" t="s">
        <v>264</v>
      </c>
      <c r="E45" s="231" t="s">
        <v>136</v>
      </c>
      <c r="F45" s="231" t="s">
        <v>137</v>
      </c>
      <c r="G45" s="231" t="s">
        <v>267</v>
      </c>
      <c r="H45" s="231" t="s">
        <v>268</v>
      </c>
      <c r="I45" s="147">
        <v>69650</v>
      </c>
      <c r="J45" s="147">
        <v>69650</v>
      </c>
      <c r="K45" s="238"/>
      <c r="L45" s="238"/>
      <c r="M45" s="238"/>
      <c r="N45" s="147">
        <v>69650</v>
      </c>
      <c r="O45" s="238"/>
      <c r="P45" s="147"/>
      <c r="Q45" s="147"/>
      <c r="R45" s="147"/>
      <c r="S45" s="147"/>
      <c r="T45" s="147"/>
      <c r="U45" s="147"/>
      <c r="V45" s="147"/>
      <c r="W45" s="147"/>
      <c r="X45" s="147"/>
      <c r="Y45" s="147"/>
    </row>
    <row r="46" ht="20.25" customHeight="1" spans="1:25">
      <c r="A46" s="231" t="s">
        <v>70</v>
      </c>
      <c r="B46" s="231" t="s">
        <v>70</v>
      </c>
      <c r="C46" s="231" t="s">
        <v>263</v>
      </c>
      <c r="D46" s="231" t="s">
        <v>264</v>
      </c>
      <c r="E46" s="231" t="s">
        <v>138</v>
      </c>
      <c r="F46" s="231" t="s">
        <v>139</v>
      </c>
      <c r="G46" s="231" t="s">
        <v>267</v>
      </c>
      <c r="H46" s="231" t="s">
        <v>268</v>
      </c>
      <c r="I46" s="147">
        <v>3619</v>
      </c>
      <c r="J46" s="147">
        <v>3619</v>
      </c>
      <c r="K46" s="238"/>
      <c r="L46" s="238"/>
      <c r="M46" s="238"/>
      <c r="N46" s="147">
        <v>3619</v>
      </c>
      <c r="O46" s="238"/>
      <c r="P46" s="147"/>
      <c r="Q46" s="147"/>
      <c r="R46" s="147"/>
      <c r="S46" s="147"/>
      <c r="T46" s="147"/>
      <c r="U46" s="147"/>
      <c r="V46" s="147"/>
      <c r="W46" s="147"/>
      <c r="X46" s="147"/>
      <c r="Y46" s="147"/>
    </row>
    <row r="47" ht="20.25" customHeight="1" spans="1:25">
      <c r="A47" s="231" t="s">
        <v>70</v>
      </c>
      <c r="B47" s="231" t="s">
        <v>70</v>
      </c>
      <c r="C47" s="231" t="s">
        <v>263</v>
      </c>
      <c r="D47" s="231" t="s">
        <v>264</v>
      </c>
      <c r="E47" s="231" t="s">
        <v>138</v>
      </c>
      <c r="F47" s="231" t="s">
        <v>139</v>
      </c>
      <c r="G47" s="231" t="s">
        <v>267</v>
      </c>
      <c r="H47" s="231" t="s">
        <v>268</v>
      </c>
      <c r="I47" s="147">
        <v>242784</v>
      </c>
      <c r="J47" s="147">
        <v>242784</v>
      </c>
      <c r="K47" s="238"/>
      <c r="L47" s="238"/>
      <c r="M47" s="238"/>
      <c r="N47" s="147">
        <v>242784</v>
      </c>
      <c r="O47" s="238"/>
      <c r="P47" s="147"/>
      <c r="Q47" s="147"/>
      <c r="R47" s="147"/>
      <c r="S47" s="147"/>
      <c r="T47" s="147"/>
      <c r="U47" s="147"/>
      <c r="V47" s="147"/>
      <c r="W47" s="147"/>
      <c r="X47" s="147"/>
      <c r="Y47" s="147"/>
    </row>
    <row r="48" ht="20.25" customHeight="1" spans="1:25">
      <c r="A48" s="231" t="s">
        <v>70</v>
      </c>
      <c r="B48" s="231" t="s">
        <v>70</v>
      </c>
      <c r="C48" s="231" t="s">
        <v>263</v>
      </c>
      <c r="D48" s="231" t="s">
        <v>264</v>
      </c>
      <c r="E48" s="231" t="s">
        <v>138</v>
      </c>
      <c r="F48" s="231" t="s">
        <v>139</v>
      </c>
      <c r="G48" s="231" t="s">
        <v>267</v>
      </c>
      <c r="H48" s="231" t="s">
        <v>268</v>
      </c>
      <c r="I48" s="147">
        <v>16027</v>
      </c>
      <c r="J48" s="147">
        <v>16027</v>
      </c>
      <c r="K48" s="238"/>
      <c r="L48" s="238"/>
      <c r="M48" s="238"/>
      <c r="N48" s="147">
        <v>16027</v>
      </c>
      <c r="O48" s="238"/>
      <c r="P48" s="147"/>
      <c r="Q48" s="147"/>
      <c r="R48" s="147"/>
      <c r="S48" s="147"/>
      <c r="T48" s="147"/>
      <c r="U48" s="147"/>
      <c r="V48" s="147"/>
      <c r="W48" s="147"/>
      <c r="X48" s="147"/>
      <c r="Y48" s="147"/>
    </row>
    <row r="49" ht="20.25" customHeight="1" spans="1:25">
      <c r="A49" s="231" t="s">
        <v>70</v>
      </c>
      <c r="B49" s="231" t="s">
        <v>70</v>
      </c>
      <c r="C49" s="231" t="s">
        <v>263</v>
      </c>
      <c r="D49" s="231" t="s">
        <v>264</v>
      </c>
      <c r="E49" s="231" t="s">
        <v>138</v>
      </c>
      <c r="F49" s="231" t="s">
        <v>139</v>
      </c>
      <c r="G49" s="231" t="s">
        <v>267</v>
      </c>
      <c r="H49" s="231" t="s">
        <v>268</v>
      </c>
      <c r="I49" s="147">
        <v>54810</v>
      </c>
      <c r="J49" s="147">
        <v>54810</v>
      </c>
      <c r="K49" s="238"/>
      <c r="L49" s="238"/>
      <c r="M49" s="238"/>
      <c r="N49" s="147">
        <v>54810</v>
      </c>
      <c r="O49" s="238"/>
      <c r="P49" s="147"/>
      <c r="Q49" s="147"/>
      <c r="R49" s="147"/>
      <c r="S49" s="147"/>
      <c r="T49" s="147"/>
      <c r="U49" s="147"/>
      <c r="V49" s="147"/>
      <c r="W49" s="147"/>
      <c r="X49" s="147"/>
      <c r="Y49" s="147"/>
    </row>
    <row r="50" ht="20.25" customHeight="1" spans="1:25">
      <c r="A50" s="231" t="s">
        <v>70</v>
      </c>
      <c r="B50" s="231" t="s">
        <v>70</v>
      </c>
      <c r="C50" s="231" t="s">
        <v>263</v>
      </c>
      <c r="D50" s="231" t="s">
        <v>264</v>
      </c>
      <c r="E50" s="231" t="s">
        <v>140</v>
      </c>
      <c r="F50" s="231" t="s">
        <v>141</v>
      </c>
      <c r="G50" s="231" t="s">
        <v>269</v>
      </c>
      <c r="H50" s="231" t="s">
        <v>270</v>
      </c>
      <c r="I50" s="147">
        <v>34692</v>
      </c>
      <c r="J50" s="147">
        <v>34692</v>
      </c>
      <c r="K50" s="238"/>
      <c r="L50" s="238"/>
      <c r="M50" s="238"/>
      <c r="N50" s="147">
        <v>34692</v>
      </c>
      <c r="O50" s="238"/>
      <c r="P50" s="147"/>
      <c r="Q50" s="147"/>
      <c r="R50" s="147"/>
      <c r="S50" s="147"/>
      <c r="T50" s="147"/>
      <c r="U50" s="147"/>
      <c r="V50" s="147"/>
      <c r="W50" s="147"/>
      <c r="X50" s="147"/>
      <c r="Y50" s="147"/>
    </row>
    <row r="51" ht="20.25" customHeight="1" spans="1:25">
      <c r="A51" s="231" t="s">
        <v>70</v>
      </c>
      <c r="B51" s="231" t="s">
        <v>70</v>
      </c>
      <c r="C51" s="231" t="s">
        <v>263</v>
      </c>
      <c r="D51" s="231" t="s">
        <v>264</v>
      </c>
      <c r="E51" s="231" t="s">
        <v>140</v>
      </c>
      <c r="F51" s="231" t="s">
        <v>141</v>
      </c>
      <c r="G51" s="231" t="s">
        <v>269</v>
      </c>
      <c r="H51" s="231" t="s">
        <v>270</v>
      </c>
      <c r="I51" s="147">
        <v>199175</v>
      </c>
      <c r="J51" s="147">
        <v>199175</v>
      </c>
      <c r="K51" s="238"/>
      <c r="L51" s="238"/>
      <c r="M51" s="238"/>
      <c r="N51" s="147">
        <v>199175</v>
      </c>
      <c r="O51" s="238"/>
      <c r="P51" s="147"/>
      <c r="Q51" s="147"/>
      <c r="R51" s="147"/>
      <c r="S51" s="147"/>
      <c r="T51" s="147"/>
      <c r="U51" s="147"/>
      <c r="V51" s="147"/>
      <c r="W51" s="147"/>
      <c r="X51" s="147"/>
      <c r="Y51" s="147"/>
    </row>
    <row r="52" ht="20.25" customHeight="1" spans="1:25">
      <c r="A52" s="231" t="s">
        <v>70</v>
      </c>
      <c r="B52" s="231" t="s">
        <v>70</v>
      </c>
      <c r="C52" s="231" t="s">
        <v>263</v>
      </c>
      <c r="D52" s="231" t="s">
        <v>264</v>
      </c>
      <c r="E52" s="231" t="s">
        <v>140</v>
      </c>
      <c r="F52" s="231" t="s">
        <v>141</v>
      </c>
      <c r="G52" s="231" t="s">
        <v>269</v>
      </c>
      <c r="H52" s="231" t="s">
        <v>270</v>
      </c>
      <c r="I52" s="147">
        <v>44079</v>
      </c>
      <c r="J52" s="147">
        <v>44079</v>
      </c>
      <c r="K52" s="238"/>
      <c r="L52" s="238"/>
      <c r="M52" s="238"/>
      <c r="N52" s="147">
        <v>44079</v>
      </c>
      <c r="O52" s="238"/>
      <c r="P52" s="147"/>
      <c r="Q52" s="147"/>
      <c r="R52" s="147"/>
      <c r="S52" s="147"/>
      <c r="T52" s="147"/>
      <c r="U52" s="147"/>
      <c r="V52" s="147"/>
      <c r="W52" s="147"/>
      <c r="X52" s="147"/>
      <c r="Y52" s="147"/>
    </row>
    <row r="53" ht="20.25" customHeight="1" spans="1:25">
      <c r="A53" s="231" t="s">
        <v>70</v>
      </c>
      <c r="B53" s="231" t="s">
        <v>70</v>
      </c>
      <c r="C53" s="231" t="s">
        <v>263</v>
      </c>
      <c r="D53" s="231" t="s">
        <v>264</v>
      </c>
      <c r="E53" s="231" t="s">
        <v>128</v>
      </c>
      <c r="F53" s="231" t="s">
        <v>129</v>
      </c>
      <c r="G53" s="231" t="s">
        <v>271</v>
      </c>
      <c r="H53" s="231" t="s">
        <v>272</v>
      </c>
      <c r="I53" s="147">
        <v>4865</v>
      </c>
      <c r="J53" s="147">
        <v>4865</v>
      </c>
      <c r="K53" s="238"/>
      <c r="L53" s="238"/>
      <c r="M53" s="238"/>
      <c r="N53" s="147">
        <v>4865</v>
      </c>
      <c r="O53" s="238"/>
      <c r="P53" s="147"/>
      <c r="Q53" s="147"/>
      <c r="R53" s="147"/>
      <c r="S53" s="147"/>
      <c r="T53" s="147"/>
      <c r="U53" s="147"/>
      <c r="V53" s="147"/>
      <c r="W53" s="147"/>
      <c r="X53" s="147"/>
      <c r="Y53" s="147"/>
    </row>
    <row r="54" ht="20.25" customHeight="1" spans="1:25">
      <c r="A54" s="231" t="s">
        <v>70</v>
      </c>
      <c r="B54" s="231" t="s">
        <v>70</v>
      </c>
      <c r="C54" s="231" t="s">
        <v>263</v>
      </c>
      <c r="D54" s="231" t="s">
        <v>264</v>
      </c>
      <c r="E54" s="231" t="s">
        <v>142</v>
      </c>
      <c r="F54" s="231" t="s">
        <v>143</v>
      </c>
      <c r="G54" s="231" t="s">
        <v>271</v>
      </c>
      <c r="H54" s="231" t="s">
        <v>272</v>
      </c>
      <c r="I54" s="147">
        <v>1393</v>
      </c>
      <c r="J54" s="147">
        <v>1393</v>
      </c>
      <c r="K54" s="238"/>
      <c r="L54" s="238"/>
      <c r="M54" s="238"/>
      <c r="N54" s="147">
        <v>1393</v>
      </c>
      <c r="O54" s="238"/>
      <c r="P54" s="147"/>
      <c r="Q54" s="147"/>
      <c r="R54" s="147"/>
      <c r="S54" s="147"/>
      <c r="T54" s="147"/>
      <c r="U54" s="147"/>
      <c r="V54" s="147"/>
      <c r="W54" s="147"/>
      <c r="X54" s="147"/>
      <c r="Y54" s="147"/>
    </row>
    <row r="55" ht="20.25" customHeight="1" spans="1:25">
      <c r="A55" s="231" t="s">
        <v>70</v>
      </c>
      <c r="B55" s="231" t="s">
        <v>70</v>
      </c>
      <c r="C55" s="231" t="s">
        <v>263</v>
      </c>
      <c r="D55" s="231" t="s">
        <v>264</v>
      </c>
      <c r="E55" s="231" t="s">
        <v>142</v>
      </c>
      <c r="F55" s="231" t="s">
        <v>143</v>
      </c>
      <c r="G55" s="231" t="s">
        <v>271</v>
      </c>
      <c r="H55" s="231" t="s">
        <v>272</v>
      </c>
      <c r="I55" s="147">
        <v>1526</v>
      </c>
      <c r="J55" s="147">
        <v>1526</v>
      </c>
      <c r="K55" s="238"/>
      <c r="L55" s="238"/>
      <c r="M55" s="238"/>
      <c r="N55" s="147">
        <v>1526</v>
      </c>
      <c r="O55" s="238"/>
      <c r="P55" s="147"/>
      <c r="Q55" s="147"/>
      <c r="R55" s="147"/>
      <c r="S55" s="147"/>
      <c r="T55" s="147"/>
      <c r="U55" s="147"/>
      <c r="V55" s="147"/>
      <c r="W55" s="147"/>
      <c r="X55" s="147"/>
      <c r="Y55" s="147"/>
    </row>
    <row r="56" ht="20.25" customHeight="1" spans="1:25">
      <c r="A56" s="231" t="s">
        <v>70</v>
      </c>
      <c r="B56" s="231" t="s">
        <v>70</v>
      </c>
      <c r="C56" s="231" t="s">
        <v>273</v>
      </c>
      <c r="D56" s="231" t="s">
        <v>153</v>
      </c>
      <c r="E56" s="231" t="s">
        <v>152</v>
      </c>
      <c r="F56" s="231" t="s">
        <v>153</v>
      </c>
      <c r="G56" s="231" t="s">
        <v>274</v>
      </c>
      <c r="H56" s="231" t="s">
        <v>153</v>
      </c>
      <c r="I56" s="147">
        <v>114002</v>
      </c>
      <c r="J56" s="147">
        <v>114002</v>
      </c>
      <c r="K56" s="238"/>
      <c r="L56" s="238"/>
      <c r="M56" s="238"/>
      <c r="N56" s="147">
        <v>114002</v>
      </c>
      <c r="O56" s="238"/>
      <c r="P56" s="147"/>
      <c r="Q56" s="147"/>
      <c r="R56" s="147"/>
      <c r="S56" s="147"/>
      <c r="T56" s="147"/>
      <c r="U56" s="147"/>
      <c r="V56" s="147"/>
      <c r="W56" s="147"/>
      <c r="X56" s="147"/>
      <c r="Y56" s="147"/>
    </row>
    <row r="57" ht="20.25" customHeight="1" spans="1:25">
      <c r="A57" s="231" t="s">
        <v>70</v>
      </c>
      <c r="B57" s="231" t="s">
        <v>70</v>
      </c>
      <c r="C57" s="231" t="s">
        <v>273</v>
      </c>
      <c r="D57" s="231" t="s">
        <v>153</v>
      </c>
      <c r="E57" s="231" t="s">
        <v>152</v>
      </c>
      <c r="F57" s="231" t="s">
        <v>153</v>
      </c>
      <c r="G57" s="231" t="s">
        <v>274</v>
      </c>
      <c r="H57" s="231" t="s">
        <v>153</v>
      </c>
      <c r="I57" s="147">
        <v>91308</v>
      </c>
      <c r="J57" s="147">
        <v>91308</v>
      </c>
      <c r="K57" s="238"/>
      <c r="L57" s="238"/>
      <c r="M57" s="238"/>
      <c r="N57" s="147">
        <v>91308</v>
      </c>
      <c r="O57" s="238"/>
      <c r="P57" s="147"/>
      <c r="Q57" s="147"/>
      <c r="R57" s="147"/>
      <c r="S57" s="147"/>
      <c r="T57" s="147"/>
      <c r="U57" s="147"/>
      <c r="V57" s="147"/>
      <c r="W57" s="147"/>
      <c r="X57" s="147"/>
      <c r="Y57" s="147"/>
    </row>
    <row r="58" ht="20.25" customHeight="1" spans="1:25">
      <c r="A58" s="231" t="s">
        <v>70</v>
      </c>
      <c r="B58" s="231" t="s">
        <v>70</v>
      </c>
      <c r="C58" s="231" t="s">
        <v>275</v>
      </c>
      <c r="D58" s="231" t="s">
        <v>276</v>
      </c>
      <c r="E58" s="231" t="s">
        <v>124</v>
      </c>
      <c r="F58" s="231" t="s">
        <v>125</v>
      </c>
      <c r="G58" s="231" t="s">
        <v>226</v>
      </c>
      <c r="H58" s="231" t="s">
        <v>227</v>
      </c>
      <c r="I58" s="147">
        <v>121080</v>
      </c>
      <c r="J58" s="147">
        <v>121080</v>
      </c>
      <c r="K58" s="238"/>
      <c r="L58" s="238"/>
      <c r="M58" s="238"/>
      <c r="N58" s="147">
        <v>121080</v>
      </c>
      <c r="O58" s="238"/>
      <c r="P58" s="147"/>
      <c r="Q58" s="147"/>
      <c r="R58" s="147"/>
      <c r="S58" s="147"/>
      <c r="T58" s="147"/>
      <c r="U58" s="147"/>
      <c r="V58" s="147"/>
      <c r="W58" s="147"/>
      <c r="X58" s="147"/>
      <c r="Y58" s="147"/>
    </row>
    <row r="59" ht="20.25" customHeight="1" spans="1:25">
      <c r="A59" s="231" t="s">
        <v>70</v>
      </c>
      <c r="B59" s="231" t="s">
        <v>70</v>
      </c>
      <c r="C59" s="231" t="s">
        <v>277</v>
      </c>
      <c r="D59" s="231" t="s">
        <v>278</v>
      </c>
      <c r="E59" s="231" t="s">
        <v>128</v>
      </c>
      <c r="F59" s="231" t="s">
        <v>129</v>
      </c>
      <c r="G59" s="231" t="s">
        <v>228</v>
      </c>
      <c r="H59" s="231" t="s">
        <v>229</v>
      </c>
      <c r="I59" s="147">
        <v>58800</v>
      </c>
      <c r="J59" s="147">
        <v>58800</v>
      </c>
      <c r="K59" s="238"/>
      <c r="L59" s="238"/>
      <c r="M59" s="238"/>
      <c r="N59" s="147">
        <v>58800</v>
      </c>
      <c r="O59" s="238"/>
      <c r="P59" s="147"/>
      <c r="Q59" s="147"/>
      <c r="R59" s="147"/>
      <c r="S59" s="147"/>
      <c r="T59" s="147"/>
      <c r="U59" s="147"/>
      <c r="V59" s="147"/>
      <c r="W59" s="147"/>
      <c r="X59" s="147"/>
      <c r="Y59" s="147"/>
    </row>
    <row r="60" ht="17.25" customHeight="1" spans="1:25">
      <c r="A60" s="218" t="s">
        <v>192</v>
      </c>
      <c r="B60" s="219"/>
      <c r="C60" s="232"/>
      <c r="D60" s="232"/>
      <c r="E60" s="232"/>
      <c r="F60" s="232"/>
      <c r="G60" s="232"/>
      <c r="H60" s="233"/>
      <c r="I60" s="147">
        <v>3040184</v>
      </c>
      <c r="J60" s="147">
        <v>3040184</v>
      </c>
      <c r="K60" s="147"/>
      <c r="L60" s="147"/>
      <c r="M60" s="147"/>
      <c r="N60" s="147">
        <v>3040184</v>
      </c>
      <c r="O60" s="147"/>
      <c r="P60" s="147"/>
      <c r="Q60" s="147"/>
      <c r="R60" s="147"/>
      <c r="S60" s="147"/>
      <c r="T60" s="147"/>
      <c r="U60" s="147"/>
      <c r="V60" s="147"/>
      <c r="W60" s="147"/>
      <c r="X60" s="147"/>
      <c r="Y60" s="147"/>
    </row>
  </sheetData>
  <mergeCells count="31">
    <mergeCell ref="A3:Y3"/>
    <mergeCell ref="A4:H4"/>
    <mergeCell ref="I5:Y5"/>
    <mergeCell ref="J6:O6"/>
    <mergeCell ref="P6:R6"/>
    <mergeCell ref="T6:Y6"/>
    <mergeCell ref="J7:K7"/>
    <mergeCell ref="A60:H60"/>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37" right="0.37" top="0.56" bottom="0.56" header="0.48" footer="0.48"/>
  <pageSetup paperSize="9" scale="2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8"/>
  <sheetViews>
    <sheetView showZeros="0" workbookViewId="0">
      <pane ySplit="1" topLeftCell="A5" activePane="bottomLeft" state="frozen"/>
      <selection/>
      <selection pane="bottomLeft" activeCell="F32" sqref="F32"/>
    </sheetView>
  </sheetViews>
  <sheetFormatPr defaultColWidth="9.14166666666667" defaultRowHeight="14.25" customHeight="1"/>
  <cols>
    <col min="1" max="1" width="10.2833333333333" customWidth="1"/>
    <col min="2" max="2" width="18.5" customWidth="1"/>
    <col min="3" max="3" width="32.85" customWidth="1"/>
    <col min="4" max="4" width="23.85" customWidth="1"/>
    <col min="5" max="5" width="11.1416666666667" customWidth="1"/>
    <col min="6" max="6" width="22.5" customWidth="1"/>
    <col min="7" max="7" width="9.85" customWidth="1"/>
    <col min="8" max="8" width="19.125"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45"/>
      <c r="B1" s="45"/>
      <c r="C1" s="45"/>
      <c r="D1" s="45"/>
      <c r="E1" s="45"/>
      <c r="F1" s="45"/>
      <c r="G1" s="45"/>
      <c r="H1" s="45"/>
      <c r="I1" s="45"/>
      <c r="J1" s="45"/>
      <c r="K1" s="45"/>
      <c r="L1" s="45"/>
      <c r="M1" s="45"/>
      <c r="N1" s="45"/>
      <c r="O1" s="45"/>
      <c r="P1" s="45"/>
      <c r="Q1" s="45"/>
      <c r="R1" s="45"/>
      <c r="S1" s="45"/>
      <c r="T1" s="45"/>
      <c r="U1" s="45"/>
      <c r="V1" s="45"/>
      <c r="W1" s="45"/>
    </row>
    <row r="2" ht="13.5" customHeight="1" spans="2:23">
      <c r="B2" s="216"/>
      <c r="E2" s="46"/>
      <c r="F2" s="46"/>
      <c r="G2" s="46"/>
      <c r="H2" s="46"/>
      <c r="U2" s="216"/>
      <c r="W2" s="226" t="s">
        <v>279</v>
      </c>
    </row>
    <row r="3" ht="46.5" customHeight="1" spans="1:23">
      <c r="A3" s="48" t="str">
        <f>"2025"&amp;"年部门项目支出预算表"</f>
        <v>2025年部门项目支出预算表</v>
      </c>
      <c r="B3" s="48"/>
      <c r="C3" s="48"/>
      <c r="D3" s="48"/>
      <c r="E3" s="48"/>
      <c r="F3" s="48"/>
      <c r="G3" s="48"/>
      <c r="H3" s="48"/>
      <c r="I3" s="48"/>
      <c r="J3" s="48"/>
      <c r="K3" s="48"/>
      <c r="L3" s="48"/>
      <c r="M3" s="48"/>
      <c r="N3" s="48"/>
      <c r="O3" s="48"/>
      <c r="P3" s="48"/>
      <c r="Q3" s="48"/>
      <c r="R3" s="48"/>
      <c r="S3" s="48"/>
      <c r="T3" s="48"/>
      <c r="U3" s="48"/>
      <c r="V3" s="48"/>
      <c r="W3" s="48"/>
    </row>
    <row r="4" ht="13.5" customHeight="1" spans="1:23">
      <c r="A4" s="49" t="str">
        <f>"单位名称："&amp;"昆明市东川区退役军人事务局"</f>
        <v>单位名称：昆明市东川区退役军人事务局</v>
      </c>
      <c r="B4" s="50"/>
      <c r="C4" s="50"/>
      <c r="D4" s="50"/>
      <c r="E4" s="50"/>
      <c r="F4" s="50"/>
      <c r="G4" s="50"/>
      <c r="H4" s="50"/>
      <c r="I4" s="51"/>
      <c r="J4" s="51"/>
      <c r="K4" s="51"/>
      <c r="L4" s="51"/>
      <c r="M4" s="51"/>
      <c r="N4" s="51"/>
      <c r="O4" s="51"/>
      <c r="P4" s="51"/>
      <c r="Q4" s="51"/>
      <c r="U4" s="216"/>
      <c r="W4" s="198" t="s">
        <v>1</v>
      </c>
    </row>
    <row r="5" ht="21.75" customHeight="1" spans="1:23">
      <c r="A5" s="53" t="s">
        <v>280</v>
      </c>
      <c r="B5" s="54" t="s">
        <v>203</v>
      </c>
      <c r="C5" s="53" t="s">
        <v>204</v>
      </c>
      <c r="D5" s="53" t="s">
        <v>281</v>
      </c>
      <c r="E5" s="54" t="s">
        <v>205</v>
      </c>
      <c r="F5" s="54" t="s">
        <v>206</v>
      </c>
      <c r="G5" s="54" t="s">
        <v>282</v>
      </c>
      <c r="H5" s="54" t="s">
        <v>283</v>
      </c>
      <c r="I5" s="82" t="s">
        <v>55</v>
      </c>
      <c r="J5" s="55" t="s">
        <v>284</v>
      </c>
      <c r="K5" s="56"/>
      <c r="L5" s="56"/>
      <c r="M5" s="57"/>
      <c r="N5" s="55" t="s">
        <v>211</v>
      </c>
      <c r="O5" s="56"/>
      <c r="P5" s="57"/>
      <c r="Q5" s="54" t="s">
        <v>61</v>
      </c>
      <c r="R5" s="55" t="s">
        <v>62</v>
      </c>
      <c r="S5" s="56"/>
      <c r="T5" s="56"/>
      <c r="U5" s="56"/>
      <c r="V5" s="56"/>
      <c r="W5" s="57"/>
    </row>
    <row r="6" ht="21.75" customHeight="1" spans="1:23">
      <c r="A6" s="58"/>
      <c r="B6" s="217"/>
      <c r="C6" s="58"/>
      <c r="D6" s="58"/>
      <c r="E6" s="59"/>
      <c r="F6" s="59"/>
      <c r="G6" s="59"/>
      <c r="H6" s="59"/>
      <c r="I6" s="85"/>
      <c r="J6" s="221" t="s">
        <v>58</v>
      </c>
      <c r="K6" s="222"/>
      <c r="L6" s="54" t="s">
        <v>59</v>
      </c>
      <c r="M6" s="54" t="s">
        <v>60</v>
      </c>
      <c r="N6" s="54" t="s">
        <v>58</v>
      </c>
      <c r="O6" s="54" t="s">
        <v>59</v>
      </c>
      <c r="P6" s="54" t="s">
        <v>60</v>
      </c>
      <c r="Q6" s="59"/>
      <c r="R6" s="54" t="s">
        <v>57</v>
      </c>
      <c r="S6" s="54" t="s">
        <v>64</v>
      </c>
      <c r="T6" s="54" t="s">
        <v>217</v>
      </c>
      <c r="U6" s="54" t="s">
        <v>66</v>
      </c>
      <c r="V6" s="54" t="s">
        <v>67</v>
      </c>
      <c r="W6" s="54" t="s">
        <v>68</v>
      </c>
    </row>
    <row r="7" ht="21" customHeight="1" spans="1:23">
      <c r="A7" s="217"/>
      <c r="B7" s="217"/>
      <c r="C7" s="217"/>
      <c r="D7" s="217"/>
      <c r="E7" s="217"/>
      <c r="F7" s="217"/>
      <c r="G7" s="217"/>
      <c r="H7" s="217"/>
      <c r="I7" s="85"/>
      <c r="J7" s="223" t="s">
        <v>57</v>
      </c>
      <c r="K7" s="224"/>
      <c r="L7" s="217"/>
      <c r="M7" s="217"/>
      <c r="N7" s="217"/>
      <c r="O7" s="217"/>
      <c r="P7" s="217"/>
      <c r="Q7" s="217"/>
      <c r="R7" s="217"/>
      <c r="S7" s="217"/>
      <c r="T7" s="217"/>
      <c r="U7" s="217"/>
      <c r="V7" s="217"/>
      <c r="W7" s="217"/>
    </row>
    <row r="8" ht="39.75" customHeight="1" spans="1:23">
      <c r="A8" s="61"/>
      <c r="B8" s="63"/>
      <c r="C8" s="61"/>
      <c r="D8" s="61"/>
      <c r="E8" s="62"/>
      <c r="F8" s="62"/>
      <c r="G8" s="62"/>
      <c r="H8" s="62"/>
      <c r="I8" s="88"/>
      <c r="J8" s="225" t="s">
        <v>57</v>
      </c>
      <c r="K8" s="225" t="s">
        <v>285</v>
      </c>
      <c r="L8" s="62"/>
      <c r="M8" s="62"/>
      <c r="N8" s="62"/>
      <c r="O8" s="62"/>
      <c r="P8" s="62"/>
      <c r="Q8" s="62"/>
      <c r="R8" s="62"/>
      <c r="S8" s="62"/>
      <c r="T8" s="62"/>
      <c r="U8" s="63"/>
      <c r="V8" s="62"/>
      <c r="W8" s="62"/>
    </row>
    <row r="9" ht="15" customHeight="1" spans="1:23">
      <c r="A9" s="65">
        <v>1</v>
      </c>
      <c r="B9" s="65">
        <v>2</v>
      </c>
      <c r="C9" s="65">
        <v>3</v>
      </c>
      <c r="D9" s="65">
        <v>4</v>
      </c>
      <c r="E9" s="65">
        <v>5</v>
      </c>
      <c r="F9" s="65">
        <v>6</v>
      </c>
      <c r="G9" s="65">
        <v>7</v>
      </c>
      <c r="H9" s="65">
        <v>8</v>
      </c>
      <c r="I9" s="65">
        <v>9</v>
      </c>
      <c r="J9" s="65">
        <v>10</v>
      </c>
      <c r="K9" s="65">
        <v>11</v>
      </c>
      <c r="L9" s="145">
        <v>12</v>
      </c>
      <c r="M9" s="145">
        <v>13</v>
      </c>
      <c r="N9" s="145">
        <v>14</v>
      </c>
      <c r="O9" s="145">
        <v>15</v>
      </c>
      <c r="P9" s="145">
        <v>16</v>
      </c>
      <c r="Q9" s="145">
        <v>17</v>
      </c>
      <c r="R9" s="145">
        <v>18</v>
      </c>
      <c r="S9" s="145">
        <v>19</v>
      </c>
      <c r="T9" s="145">
        <v>20</v>
      </c>
      <c r="U9" s="65">
        <v>21</v>
      </c>
      <c r="V9" s="145">
        <v>22</v>
      </c>
      <c r="W9" s="65">
        <v>23</v>
      </c>
    </row>
    <row r="10" ht="21.75" customHeight="1" spans="1:23">
      <c r="A10" s="148" t="s">
        <v>286</v>
      </c>
      <c r="B10" s="148" t="s">
        <v>287</v>
      </c>
      <c r="C10" s="148" t="s">
        <v>288</v>
      </c>
      <c r="D10" s="148" t="s">
        <v>70</v>
      </c>
      <c r="E10" s="148" t="s">
        <v>110</v>
      </c>
      <c r="F10" s="148" t="s">
        <v>111</v>
      </c>
      <c r="G10" s="148" t="s">
        <v>241</v>
      </c>
      <c r="H10" s="148" t="s">
        <v>242</v>
      </c>
      <c r="I10" s="147">
        <v>744000</v>
      </c>
      <c r="J10" s="147">
        <v>744000</v>
      </c>
      <c r="K10" s="147">
        <v>744000</v>
      </c>
      <c r="L10" s="147"/>
      <c r="M10" s="147"/>
      <c r="N10" s="147"/>
      <c r="O10" s="147"/>
      <c r="P10" s="147"/>
      <c r="Q10" s="147"/>
      <c r="R10" s="147"/>
      <c r="S10" s="147"/>
      <c r="T10" s="147"/>
      <c r="U10" s="147"/>
      <c r="V10" s="147"/>
      <c r="W10" s="147"/>
    </row>
    <row r="11" ht="21.75" customHeight="1" spans="1:23">
      <c r="A11" s="148" t="s">
        <v>289</v>
      </c>
      <c r="B11" s="148" t="s">
        <v>290</v>
      </c>
      <c r="C11" s="148" t="s">
        <v>291</v>
      </c>
      <c r="D11" s="148" t="s">
        <v>70</v>
      </c>
      <c r="E11" s="148" t="s">
        <v>126</v>
      </c>
      <c r="F11" s="148" t="s">
        <v>127</v>
      </c>
      <c r="G11" s="148" t="s">
        <v>292</v>
      </c>
      <c r="H11" s="148" t="s">
        <v>293</v>
      </c>
      <c r="I11" s="147">
        <v>567200</v>
      </c>
      <c r="J11" s="147">
        <v>567200</v>
      </c>
      <c r="K11" s="147">
        <v>567200</v>
      </c>
      <c r="L11" s="147"/>
      <c r="M11" s="147"/>
      <c r="N11" s="147"/>
      <c r="O11" s="147"/>
      <c r="P11" s="147"/>
      <c r="Q11" s="147"/>
      <c r="R11" s="147"/>
      <c r="S11" s="147"/>
      <c r="T11" s="147"/>
      <c r="U11" s="147"/>
      <c r="V11" s="147"/>
      <c r="W11" s="147"/>
    </row>
    <row r="12" ht="21.75" customHeight="1" spans="1:23">
      <c r="A12" s="148" t="s">
        <v>289</v>
      </c>
      <c r="B12" s="148" t="s">
        <v>294</v>
      </c>
      <c r="C12" s="148" t="s">
        <v>295</v>
      </c>
      <c r="D12" s="148" t="s">
        <v>70</v>
      </c>
      <c r="E12" s="148" t="s">
        <v>116</v>
      </c>
      <c r="F12" s="148" t="s">
        <v>117</v>
      </c>
      <c r="G12" s="148" t="s">
        <v>296</v>
      </c>
      <c r="H12" s="148" t="s">
        <v>297</v>
      </c>
      <c r="I12" s="147">
        <v>120000</v>
      </c>
      <c r="J12" s="147">
        <v>120000</v>
      </c>
      <c r="K12" s="147">
        <v>120000</v>
      </c>
      <c r="L12" s="147"/>
      <c r="M12" s="147"/>
      <c r="N12" s="147"/>
      <c r="O12" s="147"/>
      <c r="P12" s="147"/>
      <c r="Q12" s="147"/>
      <c r="R12" s="147"/>
      <c r="S12" s="147"/>
      <c r="T12" s="147"/>
      <c r="U12" s="147"/>
      <c r="V12" s="147"/>
      <c r="W12" s="147"/>
    </row>
    <row r="13" ht="21.75" customHeight="1" spans="1:23">
      <c r="A13" s="148" t="s">
        <v>289</v>
      </c>
      <c r="B13" s="148" t="s">
        <v>294</v>
      </c>
      <c r="C13" s="148" t="s">
        <v>295</v>
      </c>
      <c r="D13" s="148" t="s">
        <v>70</v>
      </c>
      <c r="E13" s="148" t="s">
        <v>116</v>
      </c>
      <c r="F13" s="148" t="s">
        <v>117</v>
      </c>
      <c r="G13" s="148" t="s">
        <v>298</v>
      </c>
      <c r="H13" s="148" t="s">
        <v>299</v>
      </c>
      <c r="I13" s="147">
        <v>480000</v>
      </c>
      <c r="J13" s="147">
        <v>480000</v>
      </c>
      <c r="K13" s="147">
        <v>480000</v>
      </c>
      <c r="L13" s="147"/>
      <c r="M13" s="147"/>
      <c r="N13" s="147"/>
      <c r="O13" s="147"/>
      <c r="P13" s="147"/>
      <c r="Q13" s="147"/>
      <c r="R13" s="147"/>
      <c r="S13" s="147"/>
      <c r="T13" s="147"/>
      <c r="U13" s="147"/>
      <c r="V13" s="147"/>
      <c r="W13" s="147"/>
    </row>
    <row r="14" ht="21.75" customHeight="1" spans="1:23">
      <c r="A14" s="148" t="s">
        <v>289</v>
      </c>
      <c r="B14" s="148" t="s">
        <v>294</v>
      </c>
      <c r="C14" s="148" t="s">
        <v>295</v>
      </c>
      <c r="D14" s="148" t="s">
        <v>70</v>
      </c>
      <c r="E14" s="148" t="s">
        <v>116</v>
      </c>
      <c r="F14" s="148" t="s">
        <v>117</v>
      </c>
      <c r="G14" s="148" t="s">
        <v>292</v>
      </c>
      <c r="H14" s="148" t="s">
        <v>293</v>
      </c>
      <c r="I14" s="147">
        <v>172800</v>
      </c>
      <c r="J14" s="147">
        <v>172800</v>
      </c>
      <c r="K14" s="147">
        <v>172800</v>
      </c>
      <c r="L14" s="147"/>
      <c r="M14" s="147"/>
      <c r="N14" s="147"/>
      <c r="O14" s="147"/>
      <c r="P14" s="147"/>
      <c r="Q14" s="147"/>
      <c r="R14" s="147"/>
      <c r="S14" s="147"/>
      <c r="T14" s="147"/>
      <c r="U14" s="147"/>
      <c r="V14" s="147"/>
      <c r="W14" s="147"/>
    </row>
    <row r="15" ht="21.75" customHeight="1" spans="1:23">
      <c r="A15" s="148" t="s">
        <v>289</v>
      </c>
      <c r="B15" s="148" t="s">
        <v>294</v>
      </c>
      <c r="C15" s="148" t="s">
        <v>295</v>
      </c>
      <c r="D15" s="148" t="s">
        <v>70</v>
      </c>
      <c r="E15" s="148" t="s">
        <v>116</v>
      </c>
      <c r="F15" s="148" t="s">
        <v>117</v>
      </c>
      <c r="G15" s="148" t="s">
        <v>300</v>
      </c>
      <c r="H15" s="148" t="s">
        <v>301</v>
      </c>
      <c r="I15" s="147">
        <v>1380000</v>
      </c>
      <c r="J15" s="147">
        <v>1380000</v>
      </c>
      <c r="K15" s="147">
        <v>1380000</v>
      </c>
      <c r="L15" s="147"/>
      <c r="M15" s="147"/>
      <c r="N15" s="147"/>
      <c r="O15" s="147"/>
      <c r="P15" s="147"/>
      <c r="Q15" s="147"/>
      <c r="R15" s="147"/>
      <c r="S15" s="147"/>
      <c r="T15" s="147"/>
      <c r="U15" s="147"/>
      <c r="V15" s="147"/>
      <c r="W15" s="147"/>
    </row>
    <row r="16" ht="21.75" customHeight="1" spans="1:23">
      <c r="A16" s="148" t="s">
        <v>289</v>
      </c>
      <c r="B16" s="148" t="s">
        <v>302</v>
      </c>
      <c r="C16" s="148" t="s">
        <v>303</v>
      </c>
      <c r="D16" s="148" t="s">
        <v>70</v>
      </c>
      <c r="E16" s="148" t="s">
        <v>112</v>
      </c>
      <c r="F16" s="148" t="s">
        <v>113</v>
      </c>
      <c r="G16" s="148" t="s">
        <v>292</v>
      </c>
      <c r="H16" s="148" t="s">
        <v>293</v>
      </c>
      <c r="I16" s="147">
        <v>1371720</v>
      </c>
      <c r="J16" s="147">
        <v>1371720</v>
      </c>
      <c r="K16" s="147">
        <v>1371720</v>
      </c>
      <c r="L16" s="147"/>
      <c r="M16" s="147"/>
      <c r="N16" s="147"/>
      <c r="O16" s="147"/>
      <c r="P16" s="147"/>
      <c r="Q16" s="147"/>
      <c r="R16" s="147"/>
      <c r="S16" s="147"/>
      <c r="T16" s="147"/>
      <c r="U16" s="147"/>
      <c r="V16" s="147"/>
      <c r="W16" s="147"/>
    </row>
    <row r="17" ht="21.75" customHeight="1" spans="1:23">
      <c r="A17" s="148" t="s">
        <v>289</v>
      </c>
      <c r="B17" s="148" t="s">
        <v>302</v>
      </c>
      <c r="C17" s="148" t="s">
        <v>303</v>
      </c>
      <c r="D17" s="148" t="s">
        <v>70</v>
      </c>
      <c r="E17" s="148" t="s">
        <v>112</v>
      </c>
      <c r="F17" s="148" t="s">
        <v>113</v>
      </c>
      <c r="G17" s="148" t="s">
        <v>300</v>
      </c>
      <c r="H17" s="148" t="s">
        <v>301</v>
      </c>
      <c r="I17" s="147">
        <v>71100</v>
      </c>
      <c r="J17" s="147">
        <v>71100</v>
      </c>
      <c r="K17" s="147">
        <v>71100</v>
      </c>
      <c r="L17" s="147"/>
      <c r="M17" s="147"/>
      <c r="N17" s="147"/>
      <c r="O17" s="147"/>
      <c r="P17" s="147"/>
      <c r="Q17" s="147"/>
      <c r="R17" s="147"/>
      <c r="S17" s="147"/>
      <c r="T17" s="147"/>
      <c r="U17" s="147"/>
      <c r="V17" s="147"/>
      <c r="W17" s="147"/>
    </row>
    <row r="18" ht="21.75" customHeight="1" spans="1:23">
      <c r="A18" s="148" t="s">
        <v>289</v>
      </c>
      <c r="B18" s="148" t="s">
        <v>304</v>
      </c>
      <c r="C18" s="148" t="s">
        <v>305</v>
      </c>
      <c r="D18" s="148" t="s">
        <v>70</v>
      </c>
      <c r="E18" s="148" t="s">
        <v>108</v>
      </c>
      <c r="F18" s="148" t="s">
        <v>109</v>
      </c>
      <c r="G18" s="148" t="s">
        <v>300</v>
      </c>
      <c r="H18" s="148" t="s">
        <v>301</v>
      </c>
      <c r="I18" s="147">
        <v>95031.6</v>
      </c>
      <c r="J18" s="147">
        <v>95031.6</v>
      </c>
      <c r="K18" s="147">
        <v>95031.6</v>
      </c>
      <c r="L18" s="147"/>
      <c r="M18" s="147"/>
      <c r="N18" s="147"/>
      <c r="O18" s="147"/>
      <c r="P18" s="147"/>
      <c r="Q18" s="147"/>
      <c r="R18" s="147"/>
      <c r="S18" s="147"/>
      <c r="T18" s="147"/>
      <c r="U18" s="147"/>
      <c r="V18" s="147"/>
      <c r="W18" s="147"/>
    </row>
    <row r="19" ht="21.75" customHeight="1" spans="1:23">
      <c r="A19" s="148" t="s">
        <v>289</v>
      </c>
      <c r="B19" s="148" t="s">
        <v>306</v>
      </c>
      <c r="C19" s="148" t="s">
        <v>307</v>
      </c>
      <c r="D19" s="148" t="s">
        <v>70</v>
      </c>
      <c r="E19" s="148" t="s">
        <v>130</v>
      </c>
      <c r="F19" s="148" t="s">
        <v>131</v>
      </c>
      <c r="G19" s="148" t="s">
        <v>241</v>
      </c>
      <c r="H19" s="148" t="s">
        <v>242</v>
      </c>
      <c r="I19" s="147">
        <v>63000</v>
      </c>
      <c r="J19" s="147">
        <v>63000</v>
      </c>
      <c r="K19" s="147">
        <v>63000</v>
      </c>
      <c r="L19" s="147"/>
      <c r="M19" s="147"/>
      <c r="N19" s="147"/>
      <c r="O19" s="147"/>
      <c r="P19" s="147"/>
      <c r="Q19" s="147"/>
      <c r="R19" s="147"/>
      <c r="S19" s="147"/>
      <c r="T19" s="147"/>
      <c r="U19" s="147"/>
      <c r="V19" s="147"/>
      <c r="W19" s="147"/>
    </row>
    <row r="20" ht="21.75" customHeight="1" spans="1:23">
      <c r="A20" s="148" t="s">
        <v>289</v>
      </c>
      <c r="B20" s="148" t="s">
        <v>306</v>
      </c>
      <c r="C20" s="148" t="s">
        <v>307</v>
      </c>
      <c r="D20" s="148" t="s">
        <v>70</v>
      </c>
      <c r="E20" s="148" t="s">
        <v>130</v>
      </c>
      <c r="F20" s="148" t="s">
        <v>131</v>
      </c>
      <c r="G20" s="148" t="s">
        <v>300</v>
      </c>
      <c r="H20" s="148" t="s">
        <v>301</v>
      </c>
      <c r="I20" s="147">
        <v>87000</v>
      </c>
      <c r="J20" s="147">
        <v>87000</v>
      </c>
      <c r="K20" s="147">
        <v>87000</v>
      </c>
      <c r="L20" s="147"/>
      <c r="M20" s="147"/>
      <c r="N20" s="147"/>
      <c r="O20" s="147"/>
      <c r="P20" s="147"/>
      <c r="Q20" s="147"/>
      <c r="R20" s="147"/>
      <c r="S20" s="147"/>
      <c r="T20" s="147"/>
      <c r="U20" s="147"/>
      <c r="V20" s="147"/>
      <c r="W20" s="147"/>
    </row>
    <row r="21" ht="21.75" customHeight="1" spans="1:23">
      <c r="A21" s="148" t="s">
        <v>289</v>
      </c>
      <c r="B21" s="148" t="s">
        <v>308</v>
      </c>
      <c r="C21" s="148" t="s">
        <v>309</v>
      </c>
      <c r="D21" s="148" t="s">
        <v>70</v>
      </c>
      <c r="E21" s="148" t="s">
        <v>120</v>
      </c>
      <c r="F21" s="148" t="s">
        <v>121</v>
      </c>
      <c r="G21" s="148" t="s">
        <v>300</v>
      </c>
      <c r="H21" s="148" t="s">
        <v>301</v>
      </c>
      <c r="I21" s="147">
        <v>230900</v>
      </c>
      <c r="J21" s="147">
        <v>230900</v>
      </c>
      <c r="K21" s="147">
        <v>230900</v>
      </c>
      <c r="L21" s="147"/>
      <c r="M21" s="147"/>
      <c r="N21" s="147"/>
      <c r="O21" s="147"/>
      <c r="P21" s="147"/>
      <c r="Q21" s="147"/>
      <c r="R21" s="147"/>
      <c r="S21" s="147"/>
      <c r="T21" s="147"/>
      <c r="U21" s="147"/>
      <c r="V21" s="147"/>
      <c r="W21" s="147"/>
    </row>
    <row r="22" ht="21.75" customHeight="1" spans="1:23">
      <c r="A22" s="148" t="s">
        <v>289</v>
      </c>
      <c r="B22" s="148" t="s">
        <v>310</v>
      </c>
      <c r="C22" s="148" t="s">
        <v>311</v>
      </c>
      <c r="D22" s="148" t="s">
        <v>70</v>
      </c>
      <c r="E22" s="148" t="s">
        <v>106</v>
      </c>
      <c r="F22" s="148" t="s">
        <v>107</v>
      </c>
      <c r="G22" s="148" t="s">
        <v>312</v>
      </c>
      <c r="H22" s="148" t="s">
        <v>313</v>
      </c>
      <c r="I22" s="147">
        <v>2400</v>
      </c>
      <c r="J22" s="147">
        <v>2400</v>
      </c>
      <c r="K22" s="147">
        <v>2400</v>
      </c>
      <c r="L22" s="147"/>
      <c r="M22" s="147"/>
      <c r="N22" s="147"/>
      <c r="O22" s="147"/>
      <c r="P22" s="147"/>
      <c r="Q22" s="147"/>
      <c r="R22" s="147"/>
      <c r="S22" s="147"/>
      <c r="T22" s="147"/>
      <c r="U22" s="147"/>
      <c r="V22" s="147"/>
      <c r="W22" s="147"/>
    </row>
    <row r="23" ht="21.75" customHeight="1" spans="1:23">
      <c r="A23" s="148" t="s">
        <v>289</v>
      </c>
      <c r="B23" s="148" t="s">
        <v>310</v>
      </c>
      <c r="C23" s="148" t="s">
        <v>311</v>
      </c>
      <c r="D23" s="148" t="s">
        <v>70</v>
      </c>
      <c r="E23" s="148" t="s">
        <v>112</v>
      </c>
      <c r="F23" s="148" t="s">
        <v>113</v>
      </c>
      <c r="G23" s="148" t="s">
        <v>292</v>
      </c>
      <c r="H23" s="148" t="s">
        <v>293</v>
      </c>
      <c r="I23" s="147">
        <v>1083600</v>
      </c>
      <c r="J23" s="147">
        <v>1083600</v>
      </c>
      <c r="K23" s="147">
        <v>1083600</v>
      </c>
      <c r="L23" s="147"/>
      <c r="M23" s="147"/>
      <c r="N23" s="147"/>
      <c r="O23" s="147"/>
      <c r="P23" s="147"/>
      <c r="Q23" s="147"/>
      <c r="R23" s="147"/>
      <c r="S23" s="147"/>
      <c r="T23" s="147"/>
      <c r="U23" s="147"/>
      <c r="V23" s="147"/>
      <c r="W23" s="147"/>
    </row>
    <row r="24" ht="21.75" customHeight="1" spans="1:23">
      <c r="A24" s="148" t="s">
        <v>289</v>
      </c>
      <c r="B24" s="148" t="s">
        <v>314</v>
      </c>
      <c r="C24" s="148" t="s">
        <v>315</v>
      </c>
      <c r="D24" s="148" t="s">
        <v>70</v>
      </c>
      <c r="E24" s="148" t="s">
        <v>118</v>
      </c>
      <c r="F24" s="148" t="s">
        <v>119</v>
      </c>
      <c r="G24" s="148" t="s">
        <v>316</v>
      </c>
      <c r="H24" s="148" t="s">
        <v>317</v>
      </c>
      <c r="I24" s="147">
        <v>40000</v>
      </c>
      <c r="J24" s="147"/>
      <c r="K24" s="147"/>
      <c r="L24" s="147"/>
      <c r="M24" s="147"/>
      <c r="N24" s="147"/>
      <c r="O24" s="147"/>
      <c r="P24" s="147"/>
      <c r="Q24" s="147"/>
      <c r="R24" s="147">
        <v>40000</v>
      </c>
      <c r="S24" s="147"/>
      <c r="T24" s="147"/>
      <c r="U24" s="147">
        <v>40000</v>
      </c>
      <c r="V24" s="147"/>
      <c r="W24" s="147"/>
    </row>
    <row r="25" ht="21.75" customHeight="1" spans="1:23">
      <c r="A25" s="148" t="s">
        <v>289</v>
      </c>
      <c r="B25" s="148" t="s">
        <v>318</v>
      </c>
      <c r="C25" s="148" t="s">
        <v>319</v>
      </c>
      <c r="D25" s="148" t="s">
        <v>70</v>
      </c>
      <c r="E25" s="148" t="s">
        <v>146</v>
      </c>
      <c r="F25" s="148" t="s">
        <v>147</v>
      </c>
      <c r="G25" s="148" t="s">
        <v>320</v>
      </c>
      <c r="H25" s="148" t="s">
        <v>321</v>
      </c>
      <c r="I25" s="147">
        <v>136147.41</v>
      </c>
      <c r="J25" s="147">
        <v>136147.41</v>
      </c>
      <c r="K25" s="147">
        <v>136147.41</v>
      </c>
      <c r="L25" s="147"/>
      <c r="M25" s="147"/>
      <c r="N25" s="147"/>
      <c r="O25" s="147"/>
      <c r="P25" s="147"/>
      <c r="Q25" s="147"/>
      <c r="R25" s="147"/>
      <c r="S25" s="147"/>
      <c r="T25" s="147"/>
      <c r="U25" s="147"/>
      <c r="V25" s="147"/>
      <c r="W25" s="147"/>
    </row>
    <row r="26" ht="21.75" customHeight="1" spans="1:23">
      <c r="A26" s="148" t="s">
        <v>322</v>
      </c>
      <c r="B26" s="148" t="s">
        <v>323</v>
      </c>
      <c r="C26" s="148" t="s">
        <v>324</v>
      </c>
      <c r="D26" s="148" t="s">
        <v>70</v>
      </c>
      <c r="E26" s="148" t="s">
        <v>130</v>
      </c>
      <c r="F26" s="148" t="s">
        <v>131</v>
      </c>
      <c r="G26" s="148" t="s">
        <v>241</v>
      </c>
      <c r="H26" s="148" t="s">
        <v>242</v>
      </c>
      <c r="I26" s="147">
        <v>80000</v>
      </c>
      <c r="J26" s="147">
        <v>80000</v>
      </c>
      <c r="K26" s="147">
        <v>80000</v>
      </c>
      <c r="L26" s="147"/>
      <c r="M26" s="147"/>
      <c r="N26" s="147"/>
      <c r="O26" s="147"/>
      <c r="P26" s="147"/>
      <c r="Q26" s="147"/>
      <c r="R26" s="147"/>
      <c r="S26" s="147"/>
      <c r="T26" s="147"/>
      <c r="U26" s="147"/>
      <c r="V26" s="147"/>
      <c r="W26" s="147"/>
    </row>
    <row r="27" ht="21.75" customHeight="1" spans="1:23">
      <c r="A27" s="148" t="s">
        <v>322</v>
      </c>
      <c r="B27" s="148" t="s">
        <v>325</v>
      </c>
      <c r="C27" s="148" t="s">
        <v>326</v>
      </c>
      <c r="D27" s="148" t="s">
        <v>70</v>
      </c>
      <c r="E27" s="148" t="s">
        <v>110</v>
      </c>
      <c r="F27" s="148" t="s">
        <v>111</v>
      </c>
      <c r="G27" s="148" t="s">
        <v>241</v>
      </c>
      <c r="H27" s="148" t="s">
        <v>242</v>
      </c>
      <c r="I27" s="147">
        <v>40000</v>
      </c>
      <c r="J27" s="147">
        <v>40000</v>
      </c>
      <c r="K27" s="147">
        <v>40000</v>
      </c>
      <c r="L27" s="147"/>
      <c r="M27" s="147"/>
      <c r="N27" s="147"/>
      <c r="O27" s="147"/>
      <c r="P27" s="147"/>
      <c r="Q27" s="147"/>
      <c r="R27" s="147"/>
      <c r="S27" s="147"/>
      <c r="T27" s="147"/>
      <c r="U27" s="147"/>
      <c r="V27" s="147"/>
      <c r="W27" s="147"/>
    </row>
    <row r="28" ht="18.75" customHeight="1" spans="1:23">
      <c r="A28" s="218" t="s">
        <v>192</v>
      </c>
      <c r="B28" s="219"/>
      <c r="C28" s="219"/>
      <c r="D28" s="219"/>
      <c r="E28" s="219"/>
      <c r="F28" s="219"/>
      <c r="G28" s="219"/>
      <c r="H28" s="220"/>
      <c r="I28" s="147">
        <v>6764899.01</v>
      </c>
      <c r="J28" s="147">
        <v>6724899.01</v>
      </c>
      <c r="K28" s="147">
        <v>6724899.01</v>
      </c>
      <c r="L28" s="147"/>
      <c r="M28" s="147"/>
      <c r="N28" s="147"/>
      <c r="O28" s="147"/>
      <c r="P28" s="147"/>
      <c r="Q28" s="147"/>
      <c r="R28" s="147">
        <v>40000</v>
      </c>
      <c r="S28" s="147"/>
      <c r="T28" s="147"/>
      <c r="U28" s="147">
        <v>40000</v>
      </c>
      <c r="V28" s="147"/>
      <c r="W28" s="147"/>
    </row>
  </sheetData>
  <mergeCells count="28">
    <mergeCell ref="A3:W3"/>
    <mergeCell ref="A4:H4"/>
    <mergeCell ref="J5:M5"/>
    <mergeCell ref="N5:P5"/>
    <mergeCell ref="R5:W5"/>
    <mergeCell ref="A28:H2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3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60"/>
  <sheetViews>
    <sheetView showZeros="0" workbookViewId="0">
      <pane ySplit="1" topLeftCell="A2" activePane="bottomLeft" state="frozen"/>
      <selection/>
      <selection pane="bottomLeft" activeCell="B151" sqref="B151:B160"/>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45"/>
      <c r="B1" s="45"/>
      <c r="C1" s="45"/>
      <c r="D1" s="45"/>
      <c r="E1" s="45"/>
      <c r="F1" s="45"/>
      <c r="G1" s="45"/>
      <c r="H1" s="45"/>
      <c r="I1" s="45"/>
      <c r="J1" s="45"/>
    </row>
    <row r="2" ht="18" customHeight="1" spans="1:10">
      <c r="A2" s="74"/>
      <c r="B2" s="74"/>
      <c r="C2" s="74"/>
      <c r="D2" s="74"/>
      <c r="E2" s="74"/>
      <c r="F2" s="74"/>
      <c r="G2" s="74"/>
      <c r="H2" s="74"/>
      <c r="I2" s="74"/>
      <c r="J2" s="97" t="s">
        <v>327</v>
      </c>
    </row>
    <row r="3" ht="39.75" customHeight="1" spans="1:10">
      <c r="A3" s="129" t="str">
        <f>"2025"&amp;"年部门项目支出绩效目标表"</f>
        <v>2025年部门项目支出绩效目标表</v>
      </c>
      <c r="B3" s="76"/>
      <c r="C3" s="76"/>
      <c r="D3" s="76"/>
      <c r="E3" s="76"/>
      <c r="F3" s="130"/>
      <c r="G3" s="76"/>
      <c r="H3" s="130"/>
      <c r="I3" s="130"/>
      <c r="J3" s="76"/>
    </row>
    <row r="4" ht="17.25" customHeight="1" spans="1:10">
      <c r="A4" s="77" t="str">
        <f>"单位名称："&amp;"昆明市东川区退役军人事务局"</f>
        <v>单位名称：昆明市东川区退役军人事务局</v>
      </c>
      <c r="B4" s="74"/>
      <c r="C4" s="74"/>
      <c r="D4" s="74"/>
      <c r="E4" s="74"/>
      <c r="F4" s="74"/>
      <c r="G4" s="74"/>
      <c r="H4" s="74"/>
      <c r="I4" s="74"/>
      <c r="J4" s="74"/>
    </row>
    <row r="5" ht="44.25" customHeight="1" spans="1:10">
      <c r="A5" s="131" t="s">
        <v>204</v>
      </c>
      <c r="B5" s="131" t="s">
        <v>328</v>
      </c>
      <c r="C5" s="131" t="s">
        <v>329</v>
      </c>
      <c r="D5" s="131" t="s">
        <v>330</v>
      </c>
      <c r="E5" s="131" t="s">
        <v>331</v>
      </c>
      <c r="F5" s="132" t="s">
        <v>332</v>
      </c>
      <c r="G5" s="131" t="s">
        <v>333</v>
      </c>
      <c r="H5" s="132" t="s">
        <v>334</v>
      </c>
      <c r="I5" s="132" t="s">
        <v>335</v>
      </c>
      <c r="J5" s="131" t="s">
        <v>336</v>
      </c>
    </row>
    <row r="6" ht="18.75" customHeight="1" spans="1:10">
      <c r="A6" s="213">
        <v>1</v>
      </c>
      <c r="B6" s="213">
        <v>2</v>
      </c>
      <c r="C6" s="213">
        <v>3</v>
      </c>
      <c r="D6" s="213">
        <v>4</v>
      </c>
      <c r="E6" s="213">
        <v>5</v>
      </c>
      <c r="F6" s="102">
        <v>6</v>
      </c>
      <c r="G6" s="213">
        <v>7</v>
      </c>
      <c r="H6" s="102">
        <v>8</v>
      </c>
      <c r="I6" s="102">
        <v>9</v>
      </c>
      <c r="J6" s="213">
        <v>10</v>
      </c>
    </row>
    <row r="7" ht="42" customHeight="1" spans="1:10">
      <c r="A7" s="89" t="s">
        <v>70</v>
      </c>
      <c r="B7" s="133"/>
      <c r="C7" s="133"/>
      <c r="D7" s="133"/>
      <c r="E7" s="118"/>
      <c r="F7" s="134"/>
      <c r="G7" s="118"/>
      <c r="H7" s="134"/>
      <c r="I7" s="134"/>
      <c r="J7" s="118"/>
    </row>
    <row r="8" s="73" customFormat="1" ht="42" customHeight="1" spans="1:10">
      <c r="A8" s="214" t="s">
        <v>70</v>
      </c>
      <c r="B8" s="66"/>
      <c r="C8" s="66"/>
      <c r="D8" s="66"/>
      <c r="E8" s="89"/>
      <c r="F8" s="66"/>
      <c r="G8" s="89"/>
      <c r="H8" s="66"/>
      <c r="I8" s="66"/>
      <c r="J8" s="89"/>
    </row>
    <row r="9" s="73" customFormat="1" ht="42" customHeight="1" spans="1:10">
      <c r="A9" s="215" t="s">
        <v>311</v>
      </c>
      <c r="B9" s="66" t="s">
        <v>337</v>
      </c>
      <c r="C9" s="66" t="s">
        <v>338</v>
      </c>
      <c r="D9" s="66" t="s">
        <v>339</v>
      </c>
      <c r="E9" s="89" t="s">
        <v>340</v>
      </c>
      <c r="F9" s="66" t="s">
        <v>341</v>
      </c>
      <c r="G9" s="89" t="s">
        <v>342</v>
      </c>
      <c r="H9" s="66" t="s">
        <v>343</v>
      </c>
      <c r="I9" s="66" t="s">
        <v>344</v>
      </c>
      <c r="J9" s="89" t="s">
        <v>345</v>
      </c>
    </row>
    <row r="10" s="73" customFormat="1" ht="42" customHeight="1" spans="1:10">
      <c r="A10" s="215" t="s">
        <v>311</v>
      </c>
      <c r="B10" s="66" t="s">
        <v>337</v>
      </c>
      <c r="C10" s="66" t="s">
        <v>338</v>
      </c>
      <c r="D10" s="66" t="s">
        <v>346</v>
      </c>
      <c r="E10" s="89" t="s">
        <v>347</v>
      </c>
      <c r="F10" s="66" t="s">
        <v>348</v>
      </c>
      <c r="G10" s="89" t="s">
        <v>349</v>
      </c>
      <c r="H10" s="66" t="s">
        <v>350</v>
      </c>
      <c r="I10" s="66" t="s">
        <v>344</v>
      </c>
      <c r="J10" s="89" t="s">
        <v>351</v>
      </c>
    </row>
    <row r="11" s="73" customFormat="1" ht="42" customHeight="1" spans="1:10">
      <c r="A11" s="215" t="s">
        <v>311</v>
      </c>
      <c r="B11" s="66" t="s">
        <v>337</v>
      </c>
      <c r="C11" s="66" t="s">
        <v>338</v>
      </c>
      <c r="D11" s="66" t="s">
        <v>346</v>
      </c>
      <c r="E11" s="89" t="s">
        <v>352</v>
      </c>
      <c r="F11" s="66" t="s">
        <v>348</v>
      </c>
      <c r="G11" s="89" t="s">
        <v>349</v>
      </c>
      <c r="H11" s="66" t="s">
        <v>350</v>
      </c>
      <c r="I11" s="66" t="s">
        <v>344</v>
      </c>
      <c r="J11" s="89" t="s">
        <v>353</v>
      </c>
    </row>
    <row r="12" s="73" customFormat="1" ht="42" customHeight="1" spans="1:10">
      <c r="A12" s="215" t="s">
        <v>311</v>
      </c>
      <c r="B12" s="66" t="s">
        <v>337</v>
      </c>
      <c r="C12" s="66" t="s">
        <v>338</v>
      </c>
      <c r="D12" s="66" t="s">
        <v>354</v>
      </c>
      <c r="E12" s="89" t="s">
        <v>355</v>
      </c>
      <c r="F12" s="66" t="s">
        <v>348</v>
      </c>
      <c r="G12" s="89" t="s">
        <v>349</v>
      </c>
      <c r="H12" s="66" t="s">
        <v>350</v>
      </c>
      <c r="I12" s="66" t="s">
        <v>344</v>
      </c>
      <c r="J12" s="89" t="s">
        <v>356</v>
      </c>
    </row>
    <row r="13" s="73" customFormat="1" ht="42" customHeight="1" spans="1:10">
      <c r="A13" s="215" t="s">
        <v>311</v>
      </c>
      <c r="B13" s="66" t="s">
        <v>337</v>
      </c>
      <c r="C13" s="66" t="s">
        <v>338</v>
      </c>
      <c r="D13" s="66" t="s">
        <v>357</v>
      </c>
      <c r="E13" s="89" t="s">
        <v>358</v>
      </c>
      <c r="F13" s="66" t="s">
        <v>348</v>
      </c>
      <c r="G13" s="89" t="s">
        <v>359</v>
      </c>
      <c r="H13" s="66" t="s">
        <v>360</v>
      </c>
      <c r="I13" s="66" t="s">
        <v>344</v>
      </c>
      <c r="J13" s="89" t="s">
        <v>358</v>
      </c>
    </row>
    <row r="14" s="73" customFormat="1" ht="42" customHeight="1" spans="1:10">
      <c r="A14" s="215" t="s">
        <v>311</v>
      </c>
      <c r="B14" s="66" t="s">
        <v>337</v>
      </c>
      <c r="C14" s="66" t="s">
        <v>361</v>
      </c>
      <c r="D14" s="66" t="s">
        <v>362</v>
      </c>
      <c r="E14" s="89" t="s">
        <v>363</v>
      </c>
      <c r="F14" s="66" t="s">
        <v>348</v>
      </c>
      <c r="G14" s="89" t="s">
        <v>364</v>
      </c>
      <c r="H14" s="66" t="s">
        <v>365</v>
      </c>
      <c r="I14" s="66" t="s">
        <v>366</v>
      </c>
      <c r="J14" s="89" t="s">
        <v>367</v>
      </c>
    </row>
    <row r="15" s="73" customFormat="1" ht="42" customHeight="1" spans="1:10">
      <c r="A15" s="215" t="s">
        <v>311</v>
      </c>
      <c r="B15" s="66" t="s">
        <v>337</v>
      </c>
      <c r="C15" s="66" t="s">
        <v>368</v>
      </c>
      <c r="D15" s="66" t="s">
        <v>369</v>
      </c>
      <c r="E15" s="89" t="s">
        <v>370</v>
      </c>
      <c r="F15" s="66" t="s">
        <v>371</v>
      </c>
      <c r="G15" s="89" t="s">
        <v>372</v>
      </c>
      <c r="H15" s="66" t="s">
        <v>350</v>
      </c>
      <c r="I15" s="66" t="s">
        <v>344</v>
      </c>
      <c r="J15" s="89" t="s">
        <v>373</v>
      </c>
    </row>
    <row r="16" s="73" customFormat="1" ht="42" customHeight="1" spans="1:10">
      <c r="A16" s="215" t="s">
        <v>305</v>
      </c>
      <c r="B16" s="66" t="s">
        <v>374</v>
      </c>
      <c r="C16" s="66" t="s">
        <v>338</v>
      </c>
      <c r="D16" s="66" t="s">
        <v>339</v>
      </c>
      <c r="E16" s="89" t="s">
        <v>375</v>
      </c>
      <c r="F16" s="66" t="s">
        <v>348</v>
      </c>
      <c r="G16" s="89" t="s">
        <v>376</v>
      </c>
      <c r="H16" s="66" t="s">
        <v>377</v>
      </c>
      <c r="I16" s="66" t="s">
        <v>344</v>
      </c>
      <c r="J16" s="89" t="s">
        <v>375</v>
      </c>
    </row>
    <row r="17" s="73" customFormat="1" ht="42" customHeight="1" spans="1:10">
      <c r="A17" s="215" t="s">
        <v>305</v>
      </c>
      <c r="B17" s="66" t="s">
        <v>374</v>
      </c>
      <c r="C17" s="66" t="s">
        <v>338</v>
      </c>
      <c r="D17" s="66" t="s">
        <v>339</v>
      </c>
      <c r="E17" s="89" t="s">
        <v>378</v>
      </c>
      <c r="F17" s="66" t="s">
        <v>348</v>
      </c>
      <c r="G17" s="89" t="s">
        <v>379</v>
      </c>
      <c r="H17" s="66" t="s">
        <v>377</v>
      </c>
      <c r="I17" s="66" t="s">
        <v>344</v>
      </c>
      <c r="J17" s="89" t="s">
        <v>378</v>
      </c>
    </row>
    <row r="18" s="73" customFormat="1" ht="42" customHeight="1" spans="1:10">
      <c r="A18" s="215" t="s">
        <v>305</v>
      </c>
      <c r="B18" s="66" t="s">
        <v>374</v>
      </c>
      <c r="C18" s="66" t="s">
        <v>338</v>
      </c>
      <c r="D18" s="66" t="s">
        <v>339</v>
      </c>
      <c r="E18" s="89" t="s">
        <v>380</v>
      </c>
      <c r="F18" s="66" t="s">
        <v>348</v>
      </c>
      <c r="G18" s="89" t="s">
        <v>97</v>
      </c>
      <c r="H18" s="66" t="s">
        <v>343</v>
      </c>
      <c r="I18" s="66" t="s">
        <v>344</v>
      </c>
      <c r="J18" s="89" t="s">
        <v>380</v>
      </c>
    </row>
    <row r="19" s="73" customFormat="1" ht="42" customHeight="1" spans="1:10">
      <c r="A19" s="215" t="s">
        <v>305</v>
      </c>
      <c r="B19" s="66" t="s">
        <v>374</v>
      </c>
      <c r="C19" s="66" t="s">
        <v>338</v>
      </c>
      <c r="D19" s="66" t="s">
        <v>339</v>
      </c>
      <c r="E19" s="89" t="s">
        <v>381</v>
      </c>
      <c r="F19" s="66" t="s">
        <v>348</v>
      </c>
      <c r="G19" s="89" t="s">
        <v>382</v>
      </c>
      <c r="H19" s="66" t="s">
        <v>343</v>
      </c>
      <c r="I19" s="66" t="s">
        <v>344</v>
      </c>
      <c r="J19" s="89" t="s">
        <v>381</v>
      </c>
    </row>
    <row r="20" s="73" customFormat="1" ht="42" customHeight="1" spans="1:10">
      <c r="A20" s="215" t="s">
        <v>305</v>
      </c>
      <c r="B20" s="66" t="s">
        <v>374</v>
      </c>
      <c r="C20" s="66" t="s">
        <v>338</v>
      </c>
      <c r="D20" s="66" t="s">
        <v>346</v>
      </c>
      <c r="E20" s="89" t="s">
        <v>383</v>
      </c>
      <c r="F20" s="66" t="s">
        <v>348</v>
      </c>
      <c r="G20" s="89" t="s">
        <v>349</v>
      </c>
      <c r="H20" s="66" t="s">
        <v>350</v>
      </c>
      <c r="I20" s="66" t="s">
        <v>344</v>
      </c>
      <c r="J20" s="89" t="s">
        <v>383</v>
      </c>
    </row>
    <row r="21" s="73" customFormat="1" ht="42" customHeight="1" spans="1:10">
      <c r="A21" s="215" t="s">
        <v>305</v>
      </c>
      <c r="B21" s="66" t="s">
        <v>374</v>
      </c>
      <c r="C21" s="66" t="s">
        <v>338</v>
      </c>
      <c r="D21" s="66" t="s">
        <v>346</v>
      </c>
      <c r="E21" s="89" t="s">
        <v>384</v>
      </c>
      <c r="F21" s="66" t="s">
        <v>348</v>
      </c>
      <c r="G21" s="89" t="s">
        <v>349</v>
      </c>
      <c r="H21" s="66" t="s">
        <v>350</v>
      </c>
      <c r="I21" s="66" t="s">
        <v>344</v>
      </c>
      <c r="J21" s="89" t="s">
        <v>384</v>
      </c>
    </row>
    <row r="22" s="73" customFormat="1" ht="42" customHeight="1" spans="1:10">
      <c r="A22" s="215" t="s">
        <v>305</v>
      </c>
      <c r="B22" s="66" t="s">
        <v>374</v>
      </c>
      <c r="C22" s="66" t="s">
        <v>338</v>
      </c>
      <c r="D22" s="66" t="s">
        <v>354</v>
      </c>
      <c r="E22" s="89" t="s">
        <v>385</v>
      </c>
      <c r="F22" s="66" t="s">
        <v>348</v>
      </c>
      <c r="G22" s="89" t="s">
        <v>386</v>
      </c>
      <c r="H22" s="66" t="s">
        <v>365</v>
      </c>
      <c r="I22" s="66" t="s">
        <v>344</v>
      </c>
      <c r="J22" s="89" t="s">
        <v>385</v>
      </c>
    </row>
    <row r="23" s="73" customFormat="1" ht="42" customHeight="1" spans="1:10">
      <c r="A23" s="215" t="s">
        <v>305</v>
      </c>
      <c r="B23" s="66" t="s">
        <v>374</v>
      </c>
      <c r="C23" s="66" t="s">
        <v>338</v>
      </c>
      <c r="D23" s="66" t="s">
        <v>357</v>
      </c>
      <c r="E23" s="89" t="s">
        <v>358</v>
      </c>
      <c r="F23" s="66" t="s">
        <v>348</v>
      </c>
      <c r="G23" s="89" t="s">
        <v>387</v>
      </c>
      <c r="H23" s="66" t="s">
        <v>360</v>
      </c>
      <c r="I23" s="66" t="s">
        <v>344</v>
      </c>
      <c r="J23" s="89" t="s">
        <v>358</v>
      </c>
    </row>
    <row r="24" s="73" customFormat="1" ht="42" customHeight="1" spans="1:10">
      <c r="A24" s="215" t="s">
        <v>305</v>
      </c>
      <c r="B24" s="66" t="s">
        <v>374</v>
      </c>
      <c r="C24" s="66" t="s">
        <v>361</v>
      </c>
      <c r="D24" s="66" t="s">
        <v>362</v>
      </c>
      <c r="E24" s="89" t="s">
        <v>388</v>
      </c>
      <c r="F24" s="66" t="s">
        <v>348</v>
      </c>
      <c r="G24" s="89" t="s">
        <v>349</v>
      </c>
      <c r="H24" s="66" t="s">
        <v>350</v>
      </c>
      <c r="I24" s="66" t="s">
        <v>366</v>
      </c>
      <c r="J24" s="89" t="s">
        <v>389</v>
      </c>
    </row>
    <row r="25" s="73" customFormat="1" ht="42" customHeight="1" spans="1:10">
      <c r="A25" s="215" t="s">
        <v>305</v>
      </c>
      <c r="B25" s="66" t="s">
        <v>374</v>
      </c>
      <c r="C25" s="66" t="s">
        <v>361</v>
      </c>
      <c r="D25" s="66" t="s">
        <v>362</v>
      </c>
      <c r="E25" s="89" t="s">
        <v>390</v>
      </c>
      <c r="F25" s="66" t="s">
        <v>348</v>
      </c>
      <c r="G25" s="89" t="s">
        <v>391</v>
      </c>
      <c r="H25" s="66" t="s">
        <v>365</v>
      </c>
      <c r="I25" s="66" t="s">
        <v>366</v>
      </c>
      <c r="J25" s="89" t="s">
        <v>390</v>
      </c>
    </row>
    <row r="26" s="73" customFormat="1" ht="42" customHeight="1" spans="1:10">
      <c r="A26" s="215" t="s">
        <v>305</v>
      </c>
      <c r="B26" s="66" t="s">
        <v>374</v>
      </c>
      <c r="C26" s="66" t="s">
        <v>368</v>
      </c>
      <c r="D26" s="66" t="s">
        <v>369</v>
      </c>
      <c r="E26" s="89" t="s">
        <v>392</v>
      </c>
      <c r="F26" s="66" t="s">
        <v>371</v>
      </c>
      <c r="G26" s="89" t="s">
        <v>372</v>
      </c>
      <c r="H26" s="66" t="s">
        <v>350</v>
      </c>
      <c r="I26" s="66" t="s">
        <v>344</v>
      </c>
      <c r="J26" s="89" t="s">
        <v>393</v>
      </c>
    </row>
    <row r="27" s="73" customFormat="1" ht="42" customHeight="1" spans="1:10">
      <c r="A27" s="215" t="s">
        <v>315</v>
      </c>
      <c r="B27" s="66" t="s">
        <v>394</v>
      </c>
      <c r="C27" s="66" t="s">
        <v>338</v>
      </c>
      <c r="D27" s="66" t="s">
        <v>339</v>
      </c>
      <c r="E27" s="89" t="s">
        <v>395</v>
      </c>
      <c r="F27" s="66" t="s">
        <v>348</v>
      </c>
      <c r="G27" s="89" t="s">
        <v>86</v>
      </c>
      <c r="H27" s="66" t="s">
        <v>343</v>
      </c>
      <c r="I27" s="66" t="s">
        <v>344</v>
      </c>
      <c r="J27" s="89" t="s">
        <v>396</v>
      </c>
    </row>
    <row r="28" s="73" customFormat="1" ht="42" customHeight="1" spans="1:10">
      <c r="A28" s="215" t="s">
        <v>315</v>
      </c>
      <c r="B28" s="66" t="s">
        <v>394</v>
      </c>
      <c r="C28" s="66" t="s">
        <v>338</v>
      </c>
      <c r="D28" s="66" t="s">
        <v>354</v>
      </c>
      <c r="E28" s="89" t="s">
        <v>397</v>
      </c>
      <c r="F28" s="66" t="s">
        <v>348</v>
      </c>
      <c r="G28" s="89" t="s">
        <v>398</v>
      </c>
      <c r="H28" s="66" t="s">
        <v>399</v>
      </c>
      <c r="I28" s="66" t="s">
        <v>344</v>
      </c>
      <c r="J28" s="89" t="s">
        <v>400</v>
      </c>
    </row>
    <row r="29" s="73" customFormat="1" ht="42" customHeight="1" spans="1:10">
      <c r="A29" s="215" t="s">
        <v>315</v>
      </c>
      <c r="B29" s="66" t="s">
        <v>394</v>
      </c>
      <c r="C29" s="66" t="s">
        <v>338</v>
      </c>
      <c r="D29" s="66" t="s">
        <v>354</v>
      </c>
      <c r="E29" s="89" t="s">
        <v>401</v>
      </c>
      <c r="F29" s="66" t="s">
        <v>348</v>
      </c>
      <c r="G29" s="89" t="s">
        <v>349</v>
      </c>
      <c r="H29" s="66" t="s">
        <v>350</v>
      </c>
      <c r="I29" s="66" t="s">
        <v>344</v>
      </c>
      <c r="J29" s="89" t="s">
        <v>402</v>
      </c>
    </row>
    <row r="30" s="73" customFormat="1" ht="42" customHeight="1" spans="1:10">
      <c r="A30" s="215" t="s">
        <v>315</v>
      </c>
      <c r="B30" s="66" t="s">
        <v>394</v>
      </c>
      <c r="C30" s="66" t="s">
        <v>338</v>
      </c>
      <c r="D30" s="66" t="s">
        <v>357</v>
      </c>
      <c r="E30" s="89" t="s">
        <v>358</v>
      </c>
      <c r="F30" s="66" t="s">
        <v>348</v>
      </c>
      <c r="G30" s="89" t="s">
        <v>403</v>
      </c>
      <c r="H30" s="66" t="s">
        <v>360</v>
      </c>
      <c r="I30" s="66" t="s">
        <v>344</v>
      </c>
      <c r="J30" s="89" t="s">
        <v>358</v>
      </c>
    </row>
    <row r="31" s="73" customFormat="1" ht="42" customHeight="1" spans="1:10">
      <c r="A31" s="215" t="s">
        <v>315</v>
      </c>
      <c r="B31" s="66" t="s">
        <v>394</v>
      </c>
      <c r="C31" s="66" t="s">
        <v>361</v>
      </c>
      <c r="D31" s="66" t="s">
        <v>362</v>
      </c>
      <c r="E31" s="89" t="s">
        <v>404</v>
      </c>
      <c r="F31" s="66" t="s">
        <v>348</v>
      </c>
      <c r="G31" s="89" t="s">
        <v>349</v>
      </c>
      <c r="H31" s="66" t="s">
        <v>350</v>
      </c>
      <c r="I31" s="66" t="s">
        <v>344</v>
      </c>
      <c r="J31" s="89" t="s">
        <v>404</v>
      </c>
    </row>
    <row r="32" s="73" customFormat="1" ht="42" customHeight="1" spans="1:10">
      <c r="A32" s="215" t="s">
        <v>315</v>
      </c>
      <c r="B32" s="66" t="s">
        <v>394</v>
      </c>
      <c r="C32" s="66" t="s">
        <v>361</v>
      </c>
      <c r="D32" s="66" t="s">
        <v>405</v>
      </c>
      <c r="E32" s="89" t="s">
        <v>406</v>
      </c>
      <c r="F32" s="66" t="s">
        <v>348</v>
      </c>
      <c r="G32" s="89" t="s">
        <v>407</v>
      </c>
      <c r="H32" s="66"/>
      <c r="I32" s="66" t="s">
        <v>366</v>
      </c>
      <c r="J32" s="89" t="s">
        <v>408</v>
      </c>
    </row>
    <row r="33" s="73" customFormat="1" ht="42" customHeight="1" spans="1:10">
      <c r="A33" s="215" t="s">
        <v>315</v>
      </c>
      <c r="B33" s="66" t="s">
        <v>394</v>
      </c>
      <c r="C33" s="66" t="s">
        <v>368</v>
      </c>
      <c r="D33" s="66" t="s">
        <v>369</v>
      </c>
      <c r="E33" s="89" t="s">
        <v>409</v>
      </c>
      <c r="F33" s="66" t="s">
        <v>371</v>
      </c>
      <c r="G33" s="89" t="s">
        <v>410</v>
      </c>
      <c r="H33" s="66" t="s">
        <v>350</v>
      </c>
      <c r="I33" s="66" t="s">
        <v>344</v>
      </c>
      <c r="J33" s="89" t="s">
        <v>411</v>
      </c>
    </row>
    <row r="34" s="73" customFormat="1" ht="42" customHeight="1" spans="1:10">
      <c r="A34" s="215" t="s">
        <v>412</v>
      </c>
      <c r="B34" s="66" t="s">
        <v>413</v>
      </c>
      <c r="C34" s="66" t="s">
        <v>338</v>
      </c>
      <c r="D34" s="66" t="s">
        <v>339</v>
      </c>
      <c r="E34" s="89" t="s">
        <v>340</v>
      </c>
      <c r="F34" s="66" t="s">
        <v>414</v>
      </c>
      <c r="G34" s="89" t="s">
        <v>342</v>
      </c>
      <c r="H34" s="66" t="s">
        <v>343</v>
      </c>
      <c r="I34" s="66" t="s">
        <v>344</v>
      </c>
      <c r="J34" s="89" t="s">
        <v>415</v>
      </c>
    </row>
    <row r="35" s="73" customFormat="1" ht="42" customHeight="1" spans="1:10">
      <c r="A35" s="215" t="s">
        <v>412</v>
      </c>
      <c r="B35" s="66" t="s">
        <v>413</v>
      </c>
      <c r="C35" s="66" t="s">
        <v>338</v>
      </c>
      <c r="D35" s="66" t="s">
        <v>346</v>
      </c>
      <c r="E35" s="89" t="s">
        <v>347</v>
      </c>
      <c r="F35" s="66" t="s">
        <v>348</v>
      </c>
      <c r="G35" s="89" t="s">
        <v>349</v>
      </c>
      <c r="H35" s="66" t="s">
        <v>350</v>
      </c>
      <c r="I35" s="66" t="s">
        <v>344</v>
      </c>
      <c r="J35" s="89" t="s">
        <v>416</v>
      </c>
    </row>
    <row r="36" s="73" customFormat="1" ht="42" customHeight="1" spans="1:10">
      <c r="A36" s="215" t="s">
        <v>412</v>
      </c>
      <c r="B36" s="66" t="s">
        <v>413</v>
      </c>
      <c r="C36" s="66" t="s">
        <v>338</v>
      </c>
      <c r="D36" s="66" t="s">
        <v>346</v>
      </c>
      <c r="E36" s="89" t="s">
        <v>352</v>
      </c>
      <c r="F36" s="66" t="s">
        <v>348</v>
      </c>
      <c r="G36" s="89" t="s">
        <v>349</v>
      </c>
      <c r="H36" s="66" t="s">
        <v>350</v>
      </c>
      <c r="I36" s="66" t="s">
        <v>344</v>
      </c>
      <c r="J36" s="89" t="s">
        <v>417</v>
      </c>
    </row>
    <row r="37" s="73" customFormat="1" ht="42" customHeight="1" spans="1:10">
      <c r="A37" s="215" t="s">
        <v>412</v>
      </c>
      <c r="B37" s="66" t="s">
        <v>413</v>
      </c>
      <c r="C37" s="66" t="s">
        <v>338</v>
      </c>
      <c r="D37" s="66" t="s">
        <v>354</v>
      </c>
      <c r="E37" s="89" t="s">
        <v>355</v>
      </c>
      <c r="F37" s="66" t="s">
        <v>348</v>
      </c>
      <c r="G37" s="89" t="s">
        <v>349</v>
      </c>
      <c r="H37" s="66" t="s">
        <v>350</v>
      </c>
      <c r="I37" s="66" t="s">
        <v>344</v>
      </c>
      <c r="J37" s="89" t="s">
        <v>418</v>
      </c>
    </row>
    <row r="38" s="73" customFormat="1" ht="42" customHeight="1" spans="1:10">
      <c r="A38" s="215" t="s">
        <v>412</v>
      </c>
      <c r="B38" s="66" t="s">
        <v>413</v>
      </c>
      <c r="C38" s="66" t="s">
        <v>338</v>
      </c>
      <c r="D38" s="66" t="s">
        <v>357</v>
      </c>
      <c r="E38" s="89" t="s">
        <v>358</v>
      </c>
      <c r="F38" s="66" t="s">
        <v>348</v>
      </c>
      <c r="G38" s="89" t="s">
        <v>419</v>
      </c>
      <c r="H38" s="66" t="s">
        <v>360</v>
      </c>
      <c r="I38" s="66" t="s">
        <v>344</v>
      </c>
      <c r="J38" s="89" t="s">
        <v>358</v>
      </c>
    </row>
    <row r="39" s="73" customFormat="1" ht="42" customHeight="1" spans="1:10">
      <c r="A39" s="215" t="s">
        <v>412</v>
      </c>
      <c r="B39" s="66" t="s">
        <v>413</v>
      </c>
      <c r="C39" s="66" t="s">
        <v>361</v>
      </c>
      <c r="D39" s="66" t="s">
        <v>362</v>
      </c>
      <c r="E39" s="89" t="s">
        <v>363</v>
      </c>
      <c r="F39" s="66" t="s">
        <v>348</v>
      </c>
      <c r="G39" s="89" t="s">
        <v>364</v>
      </c>
      <c r="H39" s="66"/>
      <c r="I39" s="66" t="s">
        <v>366</v>
      </c>
      <c r="J39" s="89" t="s">
        <v>420</v>
      </c>
    </row>
    <row r="40" s="73" customFormat="1" ht="42" customHeight="1" spans="1:10">
      <c r="A40" s="215" t="s">
        <v>412</v>
      </c>
      <c r="B40" s="66" t="s">
        <v>413</v>
      </c>
      <c r="C40" s="66" t="s">
        <v>368</v>
      </c>
      <c r="D40" s="66" t="s">
        <v>369</v>
      </c>
      <c r="E40" s="89" t="s">
        <v>370</v>
      </c>
      <c r="F40" s="66" t="s">
        <v>371</v>
      </c>
      <c r="G40" s="89" t="s">
        <v>372</v>
      </c>
      <c r="H40" s="66" t="s">
        <v>350</v>
      </c>
      <c r="I40" s="66" t="s">
        <v>344</v>
      </c>
      <c r="J40" s="89" t="s">
        <v>421</v>
      </c>
    </row>
    <row r="41" s="73" customFormat="1" ht="42" customHeight="1" spans="1:10">
      <c r="A41" s="215" t="s">
        <v>422</v>
      </c>
      <c r="B41" s="66" t="s">
        <v>423</v>
      </c>
      <c r="C41" s="66" t="s">
        <v>338</v>
      </c>
      <c r="D41" s="66" t="s">
        <v>339</v>
      </c>
      <c r="E41" s="89" t="s">
        <v>424</v>
      </c>
      <c r="F41" s="66" t="s">
        <v>341</v>
      </c>
      <c r="G41" s="89" t="s">
        <v>342</v>
      </c>
      <c r="H41" s="66" t="s">
        <v>343</v>
      </c>
      <c r="I41" s="66" t="s">
        <v>344</v>
      </c>
      <c r="J41" s="89" t="s">
        <v>425</v>
      </c>
    </row>
    <row r="42" s="73" customFormat="1" ht="42" customHeight="1" spans="1:10">
      <c r="A42" s="215" t="s">
        <v>422</v>
      </c>
      <c r="B42" s="66" t="s">
        <v>423</v>
      </c>
      <c r="C42" s="66" t="s">
        <v>338</v>
      </c>
      <c r="D42" s="66" t="s">
        <v>339</v>
      </c>
      <c r="E42" s="89" t="s">
        <v>384</v>
      </c>
      <c r="F42" s="66" t="s">
        <v>348</v>
      </c>
      <c r="G42" s="89" t="s">
        <v>349</v>
      </c>
      <c r="H42" s="66" t="s">
        <v>350</v>
      </c>
      <c r="I42" s="66" t="s">
        <v>344</v>
      </c>
      <c r="J42" s="89" t="s">
        <v>426</v>
      </c>
    </row>
    <row r="43" s="73" customFormat="1" ht="42" customHeight="1" spans="1:10">
      <c r="A43" s="215" t="s">
        <v>422</v>
      </c>
      <c r="B43" s="66" t="s">
        <v>423</v>
      </c>
      <c r="C43" s="66" t="s">
        <v>338</v>
      </c>
      <c r="D43" s="66" t="s">
        <v>346</v>
      </c>
      <c r="E43" s="89" t="s">
        <v>427</v>
      </c>
      <c r="F43" s="66" t="s">
        <v>348</v>
      </c>
      <c r="G43" s="89" t="s">
        <v>349</v>
      </c>
      <c r="H43" s="66" t="s">
        <v>350</v>
      </c>
      <c r="I43" s="66" t="s">
        <v>344</v>
      </c>
      <c r="J43" s="89" t="s">
        <v>428</v>
      </c>
    </row>
    <row r="44" s="73" customFormat="1" ht="42" customHeight="1" spans="1:10">
      <c r="A44" s="215" t="s">
        <v>422</v>
      </c>
      <c r="B44" s="66" t="s">
        <v>423</v>
      </c>
      <c r="C44" s="66" t="s">
        <v>338</v>
      </c>
      <c r="D44" s="66" t="s">
        <v>346</v>
      </c>
      <c r="E44" s="89" t="s">
        <v>429</v>
      </c>
      <c r="F44" s="66" t="s">
        <v>348</v>
      </c>
      <c r="G44" s="89" t="s">
        <v>349</v>
      </c>
      <c r="H44" s="66" t="s">
        <v>350</v>
      </c>
      <c r="I44" s="66" t="s">
        <v>344</v>
      </c>
      <c r="J44" s="89" t="s">
        <v>430</v>
      </c>
    </row>
    <row r="45" s="73" customFormat="1" ht="42" customHeight="1" spans="1:10">
      <c r="A45" s="215" t="s">
        <v>422</v>
      </c>
      <c r="B45" s="66" t="s">
        <v>423</v>
      </c>
      <c r="C45" s="66" t="s">
        <v>338</v>
      </c>
      <c r="D45" s="66" t="s">
        <v>354</v>
      </c>
      <c r="E45" s="89" t="s">
        <v>431</v>
      </c>
      <c r="F45" s="66" t="s">
        <v>348</v>
      </c>
      <c r="G45" s="89" t="s">
        <v>349</v>
      </c>
      <c r="H45" s="66" t="s">
        <v>350</v>
      </c>
      <c r="I45" s="66" t="s">
        <v>344</v>
      </c>
      <c r="J45" s="89" t="s">
        <v>432</v>
      </c>
    </row>
    <row r="46" s="73" customFormat="1" ht="42" customHeight="1" spans="1:10">
      <c r="A46" s="215" t="s">
        <v>422</v>
      </c>
      <c r="B46" s="66" t="s">
        <v>423</v>
      </c>
      <c r="C46" s="66" t="s">
        <v>338</v>
      </c>
      <c r="D46" s="66" t="s">
        <v>357</v>
      </c>
      <c r="E46" s="89" t="s">
        <v>358</v>
      </c>
      <c r="F46" s="66" t="s">
        <v>348</v>
      </c>
      <c r="G46" s="89" t="s">
        <v>433</v>
      </c>
      <c r="H46" s="66" t="s">
        <v>360</v>
      </c>
      <c r="I46" s="66" t="s">
        <v>344</v>
      </c>
      <c r="J46" s="89" t="s">
        <v>358</v>
      </c>
    </row>
    <row r="47" s="73" customFormat="1" ht="42" customHeight="1" spans="1:10">
      <c r="A47" s="215" t="s">
        <v>422</v>
      </c>
      <c r="B47" s="66" t="s">
        <v>423</v>
      </c>
      <c r="C47" s="66" t="s">
        <v>361</v>
      </c>
      <c r="D47" s="66" t="s">
        <v>362</v>
      </c>
      <c r="E47" s="89" t="s">
        <v>434</v>
      </c>
      <c r="F47" s="66" t="s">
        <v>348</v>
      </c>
      <c r="G47" s="89" t="s">
        <v>435</v>
      </c>
      <c r="H47" s="66"/>
      <c r="I47" s="66" t="s">
        <v>366</v>
      </c>
      <c r="J47" s="89" t="s">
        <v>436</v>
      </c>
    </row>
    <row r="48" s="73" customFormat="1" ht="42" customHeight="1" spans="1:10">
      <c r="A48" s="215" t="s">
        <v>422</v>
      </c>
      <c r="B48" s="66" t="s">
        <v>423</v>
      </c>
      <c r="C48" s="66" t="s">
        <v>361</v>
      </c>
      <c r="D48" s="66" t="s">
        <v>362</v>
      </c>
      <c r="E48" s="89" t="s">
        <v>437</v>
      </c>
      <c r="F48" s="66" t="s">
        <v>348</v>
      </c>
      <c r="G48" s="89" t="s">
        <v>364</v>
      </c>
      <c r="H48" s="66"/>
      <c r="I48" s="66" t="s">
        <v>366</v>
      </c>
      <c r="J48" s="89" t="s">
        <v>438</v>
      </c>
    </row>
    <row r="49" s="73" customFormat="1" ht="42" customHeight="1" spans="1:10">
      <c r="A49" s="215" t="s">
        <v>422</v>
      </c>
      <c r="B49" s="66" t="s">
        <v>423</v>
      </c>
      <c r="C49" s="66" t="s">
        <v>368</v>
      </c>
      <c r="D49" s="66" t="s">
        <v>369</v>
      </c>
      <c r="E49" s="89" t="s">
        <v>439</v>
      </c>
      <c r="F49" s="66" t="s">
        <v>371</v>
      </c>
      <c r="G49" s="89" t="s">
        <v>372</v>
      </c>
      <c r="H49" s="66" t="s">
        <v>350</v>
      </c>
      <c r="I49" s="66" t="s">
        <v>344</v>
      </c>
      <c r="J49" s="89" t="s">
        <v>440</v>
      </c>
    </row>
    <row r="50" s="73" customFormat="1" ht="42" customHeight="1" spans="1:10">
      <c r="A50" s="215" t="s">
        <v>441</v>
      </c>
      <c r="B50" s="66" t="s">
        <v>442</v>
      </c>
      <c r="C50" s="66" t="s">
        <v>338</v>
      </c>
      <c r="D50" s="66" t="s">
        <v>339</v>
      </c>
      <c r="E50" s="89" t="s">
        <v>443</v>
      </c>
      <c r="F50" s="66" t="s">
        <v>348</v>
      </c>
      <c r="G50" s="89" t="s">
        <v>444</v>
      </c>
      <c r="H50" s="66" t="s">
        <v>445</v>
      </c>
      <c r="I50" s="66" t="s">
        <v>344</v>
      </c>
      <c r="J50" s="89" t="s">
        <v>446</v>
      </c>
    </row>
    <row r="51" s="73" customFormat="1" ht="42" customHeight="1" spans="1:10">
      <c r="A51" s="215" t="s">
        <v>441</v>
      </c>
      <c r="B51" s="66" t="s">
        <v>442</v>
      </c>
      <c r="C51" s="66" t="s">
        <v>338</v>
      </c>
      <c r="D51" s="66" t="s">
        <v>339</v>
      </c>
      <c r="E51" s="89" t="s">
        <v>447</v>
      </c>
      <c r="F51" s="66" t="s">
        <v>348</v>
      </c>
      <c r="G51" s="89" t="s">
        <v>448</v>
      </c>
      <c r="H51" s="66" t="s">
        <v>343</v>
      </c>
      <c r="I51" s="66" t="s">
        <v>344</v>
      </c>
      <c r="J51" s="89" t="s">
        <v>447</v>
      </c>
    </row>
    <row r="52" s="73" customFormat="1" ht="42" customHeight="1" spans="1:10">
      <c r="A52" s="215" t="s">
        <v>441</v>
      </c>
      <c r="B52" s="66" t="s">
        <v>442</v>
      </c>
      <c r="C52" s="66" t="s">
        <v>338</v>
      </c>
      <c r="D52" s="66" t="s">
        <v>346</v>
      </c>
      <c r="E52" s="89" t="s">
        <v>347</v>
      </c>
      <c r="F52" s="66" t="s">
        <v>348</v>
      </c>
      <c r="G52" s="89" t="s">
        <v>349</v>
      </c>
      <c r="H52" s="66" t="s">
        <v>350</v>
      </c>
      <c r="I52" s="66" t="s">
        <v>344</v>
      </c>
      <c r="J52" s="89" t="s">
        <v>416</v>
      </c>
    </row>
    <row r="53" s="73" customFormat="1" ht="42" customHeight="1" spans="1:10">
      <c r="A53" s="215" t="s">
        <v>441</v>
      </c>
      <c r="B53" s="66" t="s">
        <v>442</v>
      </c>
      <c r="C53" s="66" t="s">
        <v>338</v>
      </c>
      <c r="D53" s="66" t="s">
        <v>346</v>
      </c>
      <c r="E53" s="89" t="s">
        <v>449</v>
      </c>
      <c r="F53" s="66" t="s">
        <v>348</v>
      </c>
      <c r="G53" s="89" t="s">
        <v>349</v>
      </c>
      <c r="H53" s="66" t="s">
        <v>350</v>
      </c>
      <c r="I53" s="66" t="s">
        <v>344</v>
      </c>
      <c r="J53" s="89" t="s">
        <v>450</v>
      </c>
    </row>
    <row r="54" s="73" customFormat="1" ht="42" customHeight="1" spans="1:10">
      <c r="A54" s="215" t="s">
        <v>441</v>
      </c>
      <c r="B54" s="66" t="s">
        <v>442</v>
      </c>
      <c r="C54" s="66" t="s">
        <v>338</v>
      </c>
      <c r="D54" s="66" t="s">
        <v>354</v>
      </c>
      <c r="E54" s="89" t="s">
        <v>451</v>
      </c>
      <c r="F54" s="66" t="s">
        <v>348</v>
      </c>
      <c r="G54" s="89" t="s">
        <v>349</v>
      </c>
      <c r="H54" s="66" t="s">
        <v>350</v>
      </c>
      <c r="I54" s="66" t="s">
        <v>344</v>
      </c>
      <c r="J54" s="89" t="s">
        <v>452</v>
      </c>
    </row>
    <row r="55" s="73" customFormat="1" ht="42" customHeight="1" spans="1:10">
      <c r="A55" s="215" t="s">
        <v>441</v>
      </c>
      <c r="B55" s="66" t="s">
        <v>442</v>
      </c>
      <c r="C55" s="66" t="s">
        <v>338</v>
      </c>
      <c r="D55" s="66" t="s">
        <v>357</v>
      </c>
      <c r="E55" s="89" t="s">
        <v>358</v>
      </c>
      <c r="F55" s="66" t="s">
        <v>348</v>
      </c>
      <c r="G55" s="89" t="s">
        <v>453</v>
      </c>
      <c r="H55" s="66" t="s">
        <v>360</v>
      </c>
      <c r="I55" s="66" t="s">
        <v>344</v>
      </c>
      <c r="J55" s="89" t="s">
        <v>358</v>
      </c>
    </row>
    <row r="56" s="73" customFormat="1" ht="42" customHeight="1" spans="1:10">
      <c r="A56" s="215" t="s">
        <v>441</v>
      </c>
      <c r="B56" s="66" t="s">
        <v>442</v>
      </c>
      <c r="C56" s="66" t="s">
        <v>361</v>
      </c>
      <c r="D56" s="66" t="s">
        <v>362</v>
      </c>
      <c r="E56" s="89" t="s">
        <v>454</v>
      </c>
      <c r="F56" s="66" t="s">
        <v>348</v>
      </c>
      <c r="G56" s="89" t="s">
        <v>455</v>
      </c>
      <c r="H56" s="66"/>
      <c r="I56" s="66" t="s">
        <v>366</v>
      </c>
      <c r="J56" s="89" t="s">
        <v>456</v>
      </c>
    </row>
    <row r="57" s="73" customFormat="1" ht="42" customHeight="1" spans="1:10">
      <c r="A57" s="215" t="s">
        <v>441</v>
      </c>
      <c r="B57" s="66" t="s">
        <v>442</v>
      </c>
      <c r="C57" s="66" t="s">
        <v>361</v>
      </c>
      <c r="D57" s="66" t="s">
        <v>362</v>
      </c>
      <c r="E57" s="89" t="s">
        <v>457</v>
      </c>
      <c r="F57" s="66" t="s">
        <v>348</v>
      </c>
      <c r="G57" s="89" t="s">
        <v>349</v>
      </c>
      <c r="H57" s="66" t="s">
        <v>350</v>
      </c>
      <c r="I57" s="66" t="s">
        <v>344</v>
      </c>
      <c r="J57" s="89" t="s">
        <v>458</v>
      </c>
    </row>
    <row r="58" s="73" customFormat="1" ht="42" customHeight="1" spans="1:10">
      <c r="A58" s="215" t="s">
        <v>441</v>
      </c>
      <c r="B58" s="66" t="s">
        <v>442</v>
      </c>
      <c r="C58" s="66" t="s">
        <v>368</v>
      </c>
      <c r="D58" s="66" t="s">
        <v>369</v>
      </c>
      <c r="E58" s="89" t="s">
        <v>459</v>
      </c>
      <c r="F58" s="66" t="s">
        <v>371</v>
      </c>
      <c r="G58" s="89" t="s">
        <v>460</v>
      </c>
      <c r="H58" s="66" t="s">
        <v>350</v>
      </c>
      <c r="I58" s="66" t="s">
        <v>344</v>
      </c>
      <c r="J58" s="89" t="s">
        <v>461</v>
      </c>
    </row>
    <row r="59" s="73" customFormat="1" ht="42" customHeight="1" spans="1:10">
      <c r="A59" s="215" t="s">
        <v>324</v>
      </c>
      <c r="B59" s="66" t="s">
        <v>462</v>
      </c>
      <c r="C59" s="66" t="s">
        <v>338</v>
      </c>
      <c r="D59" s="66" t="s">
        <v>339</v>
      </c>
      <c r="E59" s="89" t="s">
        <v>463</v>
      </c>
      <c r="F59" s="66" t="s">
        <v>348</v>
      </c>
      <c r="G59" s="89" t="s">
        <v>464</v>
      </c>
      <c r="H59" s="66" t="s">
        <v>465</v>
      </c>
      <c r="I59" s="66" t="s">
        <v>344</v>
      </c>
      <c r="J59" s="89" t="s">
        <v>466</v>
      </c>
    </row>
    <row r="60" s="73" customFormat="1" ht="42" customHeight="1" spans="1:10">
      <c r="A60" s="215" t="s">
        <v>324</v>
      </c>
      <c r="B60" s="66" t="s">
        <v>462</v>
      </c>
      <c r="C60" s="66" t="s">
        <v>338</v>
      </c>
      <c r="D60" s="66" t="s">
        <v>346</v>
      </c>
      <c r="E60" s="89" t="s">
        <v>347</v>
      </c>
      <c r="F60" s="66" t="s">
        <v>348</v>
      </c>
      <c r="G60" s="89" t="s">
        <v>349</v>
      </c>
      <c r="H60" s="66" t="s">
        <v>350</v>
      </c>
      <c r="I60" s="66" t="s">
        <v>344</v>
      </c>
      <c r="J60" s="89" t="s">
        <v>467</v>
      </c>
    </row>
    <row r="61" s="73" customFormat="1" ht="42" customHeight="1" spans="1:10">
      <c r="A61" s="215" t="s">
        <v>324</v>
      </c>
      <c r="B61" s="66" t="s">
        <v>462</v>
      </c>
      <c r="C61" s="66" t="s">
        <v>338</v>
      </c>
      <c r="D61" s="66" t="s">
        <v>354</v>
      </c>
      <c r="E61" s="89" t="s">
        <v>397</v>
      </c>
      <c r="F61" s="66" t="s">
        <v>348</v>
      </c>
      <c r="G61" s="89" t="s">
        <v>468</v>
      </c>
      <c r="H61" s="66" t="s">
        <v>365</v>
      </c>
      <c r="I61" s="66" t="s">
        <v>344</v>
      </c>
      <c r="J61" s="89" t="s">
        <v>397</v>
      </c>
    </row>
    <row r="62" s="73" customFormat="1" ht="42" customHeight="1" spans="1:10">
      <c r="A62" s="215" t="s">
        <v>324</v>
      </c>
      <c r="B62" s="66" t="s">
        <v>462</v>
      </c>
      <c r="C62" s="66" t="s">
        <v>338</v>
      </c>
      <c r="D62" s="66" t="s">
        <v>357</v>
      </c>
      <c r="E62" s="89" t="s">
        <v>358</v>
      </c>
      <c r="F62" s="66" t="s">
        <v>348</v>
      </c>
      <c r="G62" s="89" t="s">
        <v>469</v>
      </c>
      <c r="H62" s="66" t="s">
        <v>360</v>
      </c>
      <c r="I62" s="66" t="s">
        <v>344</v>
      </c>
      <c r="J62" s="89" t="s">
        <v>358</v>
      </c>
    </row>
    <row r="63" s="73" customFormat="1" ht="42" customHeight="1" spans="1:10">
      <c r="A63" s="215" t="s">
        <v>324</v>
      </c>
      <c r="B63" s="66" t="s">
        <v>462</v>
      </c>
      <c r="C63" s="66" t="s">
        <v>361</v>
      </c>
      <c r="D63" s="66" t="s">
        <v>362</v>
      </c>
      <c r="E63" s="89" t="s">
        <v>470</v>
      </c>
      <c r="F63" s="66" t="s">
        <v>348</v>
      </c>
      <c r="G63" s="89" t="s">
        <v>471</v>
      </c>
      <c r="H63" s="66"/>
      <c r="I63" s="66" t="s">
        <v>366</v>
      </c>
      <c r="J63" s="89" t="s">
        <v>470</v>
      </c>
    </row>
    <row r="64" s="73" customFormat="1" ht="42" customHeight="1" spans="1:10">
      <c r="A64" s="215" t="s">
        <v>324</v>
      </c>
      <c r="B64" s="66" t="s">
        <v>462</v>
      </c>
      <c r="C64" s="66" t="s">
        <v>368</v>
      </c>
      <c r="D64" s="66" t="s">
        <v>369</v>
      </c>
      <c r="E64" s="89" t="s">
        <v>472</v>
      </c>
      <c r="F64" s="66" t="s">
        <v>371</v>
      </c>
      <c r="G64" s="89" t="s">
        <v>473</v>
      </c>
      <c r="H64" s="66" t="s">
        <v>350</v>
      </c>
      <c r="I64" s="66" t="s">
        <v>344</v>
      </c>
      <c r="J64" s="89" t="s">
        <v>474</v>
      </c>
    </row>
    <row r="65" s="73" customFormat="1" ht="42" customHeight="1" spans="1:10">
      <c r="A65" s="215" t="s">
        <v>288</v>
      </c>
      <c r="B65" s="66" t="s">
        <v>475</v>
      </c>
      <c r="C65" s="66" t="s">
        <v>338</v>
      </c>
      <c r="D65" s="66" t="s">
        <v>339</v>
      </c>
      <c r="E65" s="89" t="s">
        <v>476</v>
      </c>
      <c r="F65" s="66" t="s">
        <v>348</v>
      </c>
      <c r="G65" s="89" t="s">
        <v>464</v>
      </c>
      <c r="H65" s="66" t="s">
        <v>465</v>
      </c>
      <c r="I65" s="66" t="s">
        <v>344</v>
      </c>
      <c r="J65" s="89" t="s">
        <v>477</v>
      </c>
    </row>
    <row r="66" s="73" customFormat="1" ht="42" customHeight="1" spans="1:10">
      <c r="A66" s="215" t="s">
        <v>288</v>
      </c>
      <c r="B66" s="66" t="s">
        <v>475</v>
      </c>
      <c r="C66" s="66" t="s">
        <v>338</v>
      </c>
      <c r="D66" s="66" t="s">
        <v>346</v>
      </c>
      <c r="E66" s="89" t="s">
        <v>347</v>
      </c>
      <c r="F66" s="66" t="s">
        <v>348</v>
      </c>
      <c r="G66" s="89" t="s">
        <v>349</v>
      </c>
      <c r="H66" s="66" t="s">
        <v>350</v>
      </c>
      <c r="I66" s="66" t="s">
        <v>344</v>
      </c>
      <c r="J66" s="89" t="s">
        <v>416</v>
      </c>
    </row>
    <row r="67" s="73" customFormat="1" ht="42" customHeight="1" spans="1:10">
      <c r="A67" s="215" t="s">
        <v>288</v>
      </c>
      <c r="B67" s="66" t="s">
        <v>475</v>
      </c>
      <c r="C67" s="66" t="s">
        <v>338</v>
      </c>
      <c r="D67" s="66" t="s">
        <v>346</v>
      </c>
      <c r="E67" s="89" t="s">
        <v>478</v>
      </c>
      <c r="F67" s="66" t="s">
        <v>348</v>
      </c>
      <c r="G67" s="89" t="s">
        <v>479</v>
      </c>
      <c r="H67" s="66"/>
      <c r="I67" s="66" t="s">
        <v>366</v>
      </c>
      <c r="J67" s="89" t="s">
        <v>480</v>
      </c>
    </row>
    <row r="68" s="73" customFormat="1" ht="42" customHeight="1" spans="1:10">
      <c r="A68" s="215" t="s">
        <v>288</v>
      </c>
      <c r="B68" s="66" t="s">
        <v>475</v>
      </c>
      <c r="C68" s="66" t="s">
        <v>338</v>
      </c>
      <c r="D68" s="66" t="s">
        <v>354</v>
      </c>
      <c r="E68" s="89" t="s">
        <v>481</v>
      </c>
      <c r="F68" s="66" t="s">
        <v>348</v>
      </c>
      <c r="G68" s="89" t="s">
        <v>349</v>
      </c>
      <c r="H68" s="66" t="s">
        <v>350</v>
      </c>
      <c r="I68" s="66" t="s">
        <v>344</v>
      </c>
      <c r="J68" s="89" t="s">
        <v>482</v>
      </c>
    </row>
    <row r="69" s="73" customFormat="1" ht="42" customHeight="1" spans="1:10">
      <c r="A69" s="215" t="s">
        <v>288</v>
      </c>
      <c r="B69" s="66" t="s">
        <v>475</v>
      </c>
      <c r="C69" s="66" t="s">
        <v>361</v>
      </c>
      <c r="D69" s="66" t="s">
        <v>362</v>
      </c>
      <c r="E69" s="89" t="s">
        <v>483</v>
      </c>
      <c r="F69" s="66" t="s">
        <v>414</v>
      </c>
      <c r="G69" s="89" t="s">
        <v>484</v>
      </c>
      <c r="H69" s="66" t="s">
        <v>445</v>
      </c>
      <c r="I69" s="66" t="s">
        <v>344</v>
      </c>
      <c r="J69" s="89" t="s">
        <v>485</v>
      </c>
    </row>
    <row r="70" s="73" customFormat="1" ht="42" customHeight="1" spans="1:10">
      <c r="A70" s="215" t="s">
        <v>288</v>
      </c>
      <c r="B70" s="66" t="s">
        <v>475</v>
      </c>
      <c r="C70" s="66" t="s">
        <v>368</v>
      </c>
      <c r="D70" s="66" t="s">
        <v>369</v>
      </c>
      <c r="E70" s="89" t="s">
        <v>486</v>
      </c>
      <c r="F70" s="66" t="s">
        <v>487</v>
      </c>
      <c r="G70" s="89" t="s">
        <v>92</v>
      </c>
      <c r="H70" s="66" t="s">
        <v>350</v>
      </c>
      <c r="I70" s="66" t="s">
        <v>344</v>
      </c>
      <c r="J70" s="89" t="s">
        <v>488</v>
      </c>
    </row>
    <row r="71" s="73" customFormat="1" ht="42" customHeight="1" spans="1:10">
      <c r="A71" s="215" t="s">
        <v>326</v>
      </c>
      <c r="B71" s="66" t="s">
        <v>489</v>
      </c>
      <c r="C71" s="66" t="s">
        <v>338</v>
      </c>
      <c r="D71" s="66" t="s">
        <v>339</v>
      </c>
      <c r="E71" s="89" t="s">
        <v>490</v>
      </c>
      <c r="F71" s="66" t="s">
        <v>348</v>
      </c>
      <c r="G71" s="89" t="s">
        <v>464</v>
      </c>
      <c r="H71" s="66" t="s">
        <v>465</v>
      </c>
      <c r="I71" s="66" t="s">
        <v>344</v>
      </c>
      <c r="J71" s="89" t="s">
        <v>466</v>
      </c>
    </row>
    <row r="72" s="73" customFormat="1" ht="42" customHeight="1" spans="1:10">
      <c r="A72" s="215" t="s">
        <v>326</v>
      </c>
      <c r="B72" s="66" t="s">
        <v>489</v>
      </c>
      <c r="C72" s="66" t="s">
        <v>338</v>
      </c>
      <c r="D72" s="66" t="s">
        <v>346</v>
      </c>
      <c r="E72" s="89" t="s">
        <v>347</v>
      </c>
      <c r="F72" s="66" t="s">
        <v>348</v>
      </c>
      <c r="G72" s="89" t="s">
        <v>349</v>
      </c>
      <c r="H72" s="66" t="s">
        <v>350</v>
      </c>
      <c r="I72" s="66" t="s">
        <v>344</v>
      </c>
      <c r="J72" s="89" t="s">
        <v>467</v>
      </c>
    </row>
    <row r="73" s="73" customFormat="1" ht="42" customHeight="1" spans="1:10">
      <c r="A73" s="215" t="s">
        <v>326</v>
      </c>
      <c r="B73" s="66" t="s">
        <v>489</v>
      </c>
      <c r="C73" s="66" t="s">
        <v>338</v>
      </c>
      <c r="D73" s="66" t="s">
        <v>354</v>
      </c>
      <c r="E73" s="89" t="s">
        <v>397</v>
      </c>
      <c r="F73" s="66" t="s">
        <v>348</v>
      </c>
      <c r="G73" s="89" t="s">
        <v>491</v>
      </c>
      <c r="H73" s="66"/>
      <c r="I73" s="66" t="s">
        <v>366</v>
      </c>
      <c r="J73" s="89" t="s">
        <v>397</v>
      </c>
    </row>
    <row r="74" s="73" customFormat="1" ht="42" customHeight="1" spans="1:10">
      <c r="A74" s="215" t="s">
        <v>326</v>
      </c>
      <c r="B74" s="66" t="s">
        <v>489</v>
      </c>
      <c r="C74" s="66" t="s">
        <v>338</v>
      </c>
      <c r="D74" s="66" t="s">
        <v>357</v>
      </c>
      <c r="E74" s="89" t="s">
        <v>358</v>
      </c>
      <c r="F74" s="66" t="s">
        <v>348</v>
      </c>
      <c r="G74" s="89" t="s">
        <v>492</v>
      </c>
      <c r="H74" s="66" t="s">
        <v>360</v>
      </c>
      <c r="I74" s="66" t="s">
        <v>344</v>
      </c>
      <c r="J74" s="89" t="s">
        <v>358</v>
      </c>
    </row>
    <row r="75" s="73" customFormat="1" ht="42" customHeight="1" spans="1:10">
      <c r="A75" s="215" t="s">
        <v>326</v>
      </c>
      <c r="B75" s="66" t="s">
        <v>489</v>
      </c>
      <c r="C75" s="66" t="s">
        <v>361</v>
      </c>
      <c r="D75" s="66" t="s">
        <v>362</v>
      </c>
      <c r="E75" s="89" t="s">
        <v>493</v>
      </c>
      <c r="F75" s="66" t="s">
        <v>348</v>
      </c>
      <c r="G75" s="89" t="s">
        <v>494</v>
      </c>
      <c r="H75" s="66"/>
      <c r="I75" s="66" t="s">
        <v>366</v>
      </c>
      <c r="J75" s="89" t="s">
        <v>493</v>
      </c>
    </row>
    <row r="76" s="73" customFormat="1" ht="42" customHeight="1" spans="1:10">
      <c r="A76" s="215" t="s">
        <v>326</v>
      </c>
      <c r="B76" s="66" t="s">
        <v>489</v>
      </c>
      <c r="C76" s="66" t="s">
        <v>368</v>
      </c>
      <c r="D76" s="66" t="s">
        <v>369</v>
      </c>
      <c r="E76" s="89" t="s">
        <v>495</v>
      </c>
      <c r="F76" s="66" t="s">
        <v>371</v>
      </c>
      <c r="G76" s="89" t="s">
        <v>473</v>
      </c>
      <c r="H76" s="66" t="s">
        <v>350</v>
      </c>
      <c r="I76" s="66" t="s">
        <v>344</v>
      </c>
      <c r="J76" s="89" t="s">
        <v>474</v>
      </c>
    </row>
    <row r="77" s="73" customFormat="1" ht="42" customHeight="1" spans="1:10">
      <c r="A77" s="215" t="s">
        <v>309</v>
      </c>
      <c r="B77" s="66" t="s">
        <v>496</v>
      </c>
      <c r="C77" s="66" t="s">
        <v>338</v>
      </c>
      <c r="D77" s="66" t="s">
        <v>339</v>
      </c>
      <c r="E77" s="89" t="s">
        <v>497</v>
      </c>
      <c r="F77" s="66" t="s">
        <v>341</v>
      </c>
      <c r="G77" s="89" t="s">
        <v>379</v>
      </c>
      <c r="H77" s="66" t="s">
        <v>343</v>
      </c>
      <c r="I77" s="66" t="s">
        <v>344</v>
      </c>
      <c r="J77" s="89" t="s">
        <v>497</v>
      </c>
    </row>
    <row r="78" s="73" customFormat="1" ht="42" customHeight="1" spans="1:10">
      <c r="A78" s="215" t="s">
        <v>309</v>
      </c>
      <c r="B78" s="66" t="s">
        <v>496</v>
      </c>
      <c r="C78" s="66" t="s">
        <v>338</v>
      </c>
      <c r="D78" s="66" t="s">
        <v>339</v>
      </c>
      <c r="E78" s="89" t="s">
        <v>498</v>
      </c>
      <c r="F78" s="66" t="s">
        <v>341</v>
      </c>
      <c r="G78" s="89" t="s">
        <v>95</v>
      </c>
      <c r="H78" s="66" t="s">
        <v>343</v>
      </c>
      <c r="I78" s="66" t="s">
        <v>344</v>
      </c>
      <c r="J78" s="89" t="s">
        <v>498</v>
      </c>
    </row>
    <row r="79" s="73" customFormat="1" ht="42" customHeight="1" spans="1:10">
      <c r="A79" s="215" t="s">
        <v>309</v>
      </c>
      <c r="B79" s="66" t="s">
        <v>496</v>
      </c>
      <c r="C79" s="66" t="s">
        <v>338</v>
      </c>
      <c r="D79" s="66" t="s">
        <v>346</v>
      </c>
      <c r="E79" s="89" t="s">
        <v>347</v>
      </c>
      <c r="F79" s="66" t="s">
        <v>348</v>
      </c>
      <c r="G79" s="89" t="s">
        <v>349</v>
      </c>
      <c r="H79" s="66" t="s">
        <v>350</v>
      </c>
      <c r="I79" s="66" t="s">
        <v>344</v>
      </c>
      <c r="J79" s="89" t="s">
        <v>347</v>
      </c>
    </row>
    <row r="80" s="73" customFormat="1" ht="42" customHeight="1" spans="1:10">
      <c r="A80" s="215" t="s">
        <v>309</v>
      </c>
      <c r="B80" s="66" t="s">
        <v>496</v>
      </c>
      <c r="C80" s="66" t="s">
        <v>338</v>
      </c>
      <c r="D80" s="66" t="s">
        <v>346</v>
      </c>
      <c r="E80" s="89" t="s">
        <v>499</v>
      </c>
      <c r="F80" s="66" t="s">
        <v>348</v>
      </c>
      <c r="G80" s="89" t="s">
        <v>349</v>
      </c>
      <c r="H80" s="66" t="s">
        <v>350</v>
      </c>
      <c r="I80" s="66" t="s">
        <v>344</v>
      </c>
      <c r="J80" s="89" t="s">
        <v>499</v>
      </c>
    </row>
    <row r="81" s="73" customFormat="1" ht="42" customHeight="1" spans="1:10">
      <c r="A81" s="215" t="s">
        <v>309</v>
      </c>
      <c r="B81" s="66" t="s">
        <v>496</v>
      </c>
      <c r="C81" s="66" t="s">
        <v>338</v>
      </c>
      <c r="D81" s="66" t="s">
        <v>354</v>
      </c>
      <c r="E81" s="89" t="s">
        <v>500</v>
      </c>
      <c r="F81" s="66" t="s">
        <v>348</v>
      </c>
      <c r="G81" s="89" t="s">
        <v>349</v>
      </c>
      <c r="H81" s="66" t="s">
        <v>350</v>
      </c>
      <c r="I81" s="66" t="s">
        <v>344</v>
      </c>
      <c r="J81" s="89" t="s">
        <v>500</v>
      </c>
    </row>
    <row r="82" s="73" customFormat="1" ht="42" customHeight="1" spans="1:10">
      <c r="A82" s="215" t="s">
        <v>309</v>
      </c>
      <c r="B82" s="66" t="s">
        <v>496</v>
      </c>
      <c r="C82" s="66" t="s">
        <v>338</v>
      </c>
      <c r="D82" s="66" t="s">
        <v>357</v>
      </c>
      <c r="E82" s="89" t="s">
        <v>358</v>
      </c>
      <c r="F82" s="66" t="s">
        <v>348</v>
      </c>
      <c r="G82" s="89" t="s">
        <v>501</v>
      </c>
      <c r="H82" s="66" t="s">
        <v>360</v>
      </c>
      <c r="I82" s="66" t="s">
        <v>344</v>
      </c>
      <c r="J82" s="89" t="s">
        <v>358</v>
      </c>
    </row>
    <row r="83" s="73" customFormat="1" ht="42" customHeight="1" spans="1:10">
      <c r="A83" s="215" t="s">
        <v>309</v>
      </c>
      <c r="B83" s="66" t="s">
        <v>496</v>
      </c>
      <c r="C83" s="66" t="s">
        <v>361</v>
      </c>
      <c r="D83" s="66" t="s">
        <v>362</v>
      </c>
      <c r="E83" s="89" t="s">
        <v>502</v>
      </c>
      <c r="F83" s="66" t="s">
        <v>348</v>
      </c>
      <c r="G83" s="89" t="s">
        <v>503</v>
      </c>
      <c r="H83" s="66"/>
      <c r="I83" s="66" t="s">
        <v>366</v>
      </c>
      <c r="J83" s="89" t="s">
        <v>502</v>
      </c>
    </row>
    <row r="84" s="73" customFormat="1" ht="42" customHeight="1" spans="1:10">
      <c r="A84" s="215" t="s">
        <v>309</v>
      </c>
      <c r="B84" s="66" t="s">
        <v>496</v>
      </c>
      <c r="C84" s="66" t="s">
        <v>361</v>
      </c>
      <c r="D84" s="66" t="s">
        <v>362</v>
      </c>
      <c r="E84" s="89" t="s">
        <v>504</v>
      </c>
      <c r="F84" s="66" t="s">
        <v>348</v>
      </c>
      <c r="G84" s="89" t="s">
        <v>505</v>
      </c>
      <c r="H84" s="66" t="s">
        <v>360</v>
      </c>
      <c r="I84" s="66" t="s">
        <v>366</v>
      </c>
      <c r="J84" s="89" t="s">
        <v>504</v>
      </c>
    </row>
    <row r="85" s="73" customFormat="1" ht="42" customHeight="1" spans="1:10">
      <c r="A85" s="215" t="s">
        <v>309</v>
      </c>
      <c r="B85" s="66" t="s">
        <v>496</v>
      </c>
      <c r="C85" s="66" t="s">
        <v>368</v>
      </c>
      <c r="D85" s="66" t="s">
        <v>369</v>
      </c>
      <c r="E85" s="89" t="s">
        <v>506</v>
      </c>
      <c r="F85" s="66" t="s">
        <v>371</v>
      </c>
      <c r="G85" s="89" t="s">
        <v>372</v>
      </c>
      <c r="H85" s="66" t="s">
        <v>350</v>
      </c>
      <c r="I85" s="66" t="s">
        <v>344</v>
      </c>
      <c r="J85" s="89" t="s">
        <v>507</v>
      </c>
    </row>
    <row r="86" s="73" customFormat="1" ht="42" customHeight="1" spans="1:10">
      <c r="A86" s="215" t="s">
        <v>291</v>
      </c>
      <c r="B86" s="66" t="s">
        <v>508</v>
      </c>
      <c r="C86" s="66" t="s">
        <v>338</v>
      </c>
      <c r="D86" s="66" t="s">
        <v>339</v>
      </c>
      <c r="E86" s="89" t="s">
        <v>447</v>
      </c>
      <c r="F86" s="66" t="s">
        <v>348</v>
      </c>
      <c r="G86" s="89" t="s">
        <v>448</v>
      </c>
      <c r="H86" s="66" t="s">
        <v>509</v>
      </c>
      <c r="I86" s="66" t="s">
        <v>344</v>
      </c>
      <c r="J86" s="89" t="s">
        <v>447</v>
      </c>
    </row>
    <row r="87" s="73" customFormat="1" ht="42" customHeight="1" spans="1:10">
      <c r="A87" s="215" t="s">
        <v>291</v>
      </c>
      <c r="B87" s="66" t="s">
        <v>508</v>
      </c>
      <c r="C87" s="66" t="s">
        <v>338</v>
      </c>
      <c r="D87" s="66" t="s">
        <v>339</v>
      </c>
      <c r="E87" s="89" t="s">
        <v>443</v>
      </c>
      <c r="F87" s="66" t="s">
        <v>341</v>
      </c>
      <c r="G87" s="89" t="s">
        <v>444</v>
      </c>
      <c r="H87" s="66" t="s">
        <v>343</v>
      </c>
      <c r="I87" s="66" t="s">
        <v>344</v>
      </c>
      <c r="J87" s="89" t="s">
        <v>443</v>
      </c>
    </row>
    <row r="88" s="73" customFormat="1" ht="42" customHeight="1" spans="1:10">
      <c r="A88" s="215" t="s">
        <v>291</v>
      </c>
      <c r="B88" s="66" t="s">
        <v>508</v>
      </c>
      <c r="C88" s="66" t="s">
        <v>338</v>
      </c>
      <c r="D88" s="66" t="s">
        <v>339</v>
      </c>
      <c r="E88" s="89" t="s">
        <v>510</v>
      </c>
      <c r="F88" s="66" t="s">
        <v>348</v>
      </c>
      <c r="G88" s="89" t="s">
        <v>86</v>
      </c>
      <c r="H88" s="66" t="s">
        <v>465</v>
      </c>
      <c r="I88" s="66" t="s">
        <v>344</v>
      </c>
      <c r="J88" s="89" t="s">
        <v>510</v>
      </c>
    </row>
    <row r="89" s="73" customFormat="1" ht="42" customHeight="1" spans="1:10">
      <c r="A89" s="215" t="s">
        <v>291</v>
      </c>
      <c r="B89" s="66" t="s">
        <v>508</v>
      </c>
      <c r="C89" s="66" t="s">
        <v>338</v>
      </c>
      <c r="D89" s="66" t="s">
        <v>339</v>
      </c>
      <c r="E89" s="89" t="s">
        <v>511</v>
      </c>
      <c r="F89" s="66" t="s">
        <v>348</v>
      </c>
      <c r="G89" s="89" t="s">
        <v>512</v>
      </c>
      <c r="H89" s="66" t="s">
        <v>465</v>
      </c>
      <c r="I89" s="66" t="s">
        <v>344</v>
      </c>
      <c r="J89" s="89" t="s">
        <v>511</v>
      </c>
    </row>
    <row r="90" s="73" customFormat="1" ht="42" customHeight="1" spans="1:10">
      <c r="A90" s="215" t="s">
        <v>291</v>
      </c>
      <c r="B90" s="66" t="s">
        <v>508</v>
      </c>
      <c r="C90" s="66" t="s">
        <v>338</v>
      </c>
      <c r="D90" s="66" t="s">
        <v>346</v>
      </c>
      <c r="E90" s="89" t="s">
        <v>347</v>
      </c>
      <c r="F90" s="66" t="s">
        <v>348</v>
      </c>
      <c r="G90" s="89" t="s">
        <v>349</v>
      </c>
      <c r="H90" s="66" t="s">
        <v>350</v>
      </c>
      <c r="I90" s="66" t="s">
        <v>344</v>
      </c>
      <c r="J90" s="89" t="s">
        <v>513</v>
      </c>
    </row>
    <row r="91" s="73" customFormat="1" ht="42" customHeight="1" spans="1:10">
      <c r="A91" s="215" t="s">
        <v>291</v>
      </c>
      <c r="B91" s="66" t="s">
        <v>508</v>
      </c>
      <c r="C91" s="66" t="s">
        <v>338</v>
      </c>
      <c r="D91" s="66" t="s">
        <v>346</v>
      </c>
      <c r="E91" s="89" t="s">
        <v>449</v>
      </c>
      <c r="F91" s="66" t="s">
        <v>348</v>
      </c>
      <c r="G91" s="89" t="s">
        <v>349</v>
      </c>
      <c r="H91" s="66" t="s">
        <v>350</v>
      </c>
      <c r="I91" s="66" t="s">
        <v>344</v>
      </c>
      <c r="J91" s="89" t="s">
        <v>514</v>
      </c>
    </row>
    <row r="92" s="73" customFormat="1" ht="42" customHeight="1" spans="1:10">
      <c r="A92" s="215" t="s">
        <v>291</v>
      </c>
      <c r="B92" s="66" t="s">
        <v>508</v>
      </c>
      <c r="C92" s="66" t="s">
        <v>338</v>
      </c>
      <c r="D92" s="66" t="s">
        <v>354</v>
      </c>
      <c r="E92" s="89" t="s">
        <v>451</v>
      </c>
      <c r="F92" s="66" t="s">
        <v>348</v>
      </c>
      <c r="G92" s="89" t="s">
        <v>349</v>
      </c>
      <c r="H92" s="66" t="s">
        <v>350</v>
      </c>
      <c r="I92" s="66" t="s">
        <v>344</v>
      </c>
      <c r="J92" s="89" t="s">
        <v>515</v>
      </c>
    </row>
    <row r="93" s="73" customFormat="1" ht="42" customHeight="1" spans="1:10">
      <c r="A93" s="215" t="s">
        <v>291</v>
      </c>
      <c r="B93" s="66" t="s">
        <v>508</v>
      </c>
      <c r="C93" s="66" t="s">
        <v>338</v>
      </c>
      <c r="D93" s="66" t="s">
        <v>357</v>
      </c>
      <c r="E93" s="89" t="s">
        <v>358</v>
      </c>
      <c r="F93" s="66" t="s">
        <v>348</v>
      </c>
      <c r="G93" s="89" t="s">
        <v>516</v>
      </c>
      <c r="H93" s="66" t="s">
        <v>360</v>
      </c>
      <c r="I93" s="66" t="s">
        <v>344</v>
      </c>
      <c r="J93" s="89" t="s">
        <v>358</v>
      </c>
    </row>
    <row r="94" s="73" customFormat="1" ht="42" customHeight="1" spans="1:10">
      <c r="A94" s="215" t="s">
        <v>291</v>
      </c>
      <c r="B94" s="66" t="s">
        <v>508</v>
      </c>
      <c r="C94" s="66" t="s">
        <v>361</v>
      </c>
      <c r="D94" s="66" t="s">
        <v>362</v>
      </c>
      <c r="E94" s="89" t="s">
        <v>454</v>
      </c>
      <c r="F94" s="66" t="s">
        <v>348</v>
      </c>
      <c r="G94" s="89" t="s">
        <v>455</v>
      </c>
      <c r="H94" s="66"/>
      <c r="I94" s="66" t="s">
        <v>366</v>
      </c>
      <c r="J94" s="89" t="s">
        <v>517</v>
      </c>
    </row>
    <row r="95" s="73" customFormat="1" ht="42" customHeight="1" spans="1:10">
      <c r="A95" s="215" t="s">
        <v>291</v>
      </c>
      <c r="B95" s="66" t="s">
        <v>508</v>
      </c>
      <c r="C95" s="66" t="s">
        <v>361</v>
      </c>
      <c r="D95" s="66" t="s">
        <v>362</v>
      </c>
      <c r="E95" s="89" t="s">
        <v>457</v>
      </c>
      <c r="F95" s="66" t="s">
        <v>348</v>
      </c>
      <c r="G95" s="89" t="s">
        <v>349</v>
      </c>
      <c r="H95" s="66" t="s">
        <v>350</v>
      </c>
      <c r="I95" s="66" t="s">
        <v>344</v>
      </c>
      <c r="J95" s="89" t="s">
        <v>518</v>
      </c>
    </row>
    <row r="96" s="73" customFormat="1" ht="42" customHeight="1" spans="1:10">
      <c r="A96" s="215" t="s">
        <v>291</v>
      </c>
      <c r="B96" s="66" t="s">
        <v>508</v>
      </c>
      <c r="C96" s="66" t="s">
        <v>368</v>
      </c>
      <c r="D96" s="66" t="s">
        <v>369</v>
      </c>
      <c r="E96" s="89" t="s">
        <v>459</v>
      </c>
      <c r="F96" s="66" t="s">
        <v>371</v>
      </c>
      <c r="G96" s="89" t="s">
        <v>460</v>
      </c>
      <c r="H96" s="66" t="s">
        <v>350</v>
      </c>
      <c r="I96" s="66" t="s">
        <v>344</v>
      </c>
      <c r="J96" s="89" t="s">
        <v>519</v>
      </c>
    </row>
    <row r="97" s="73" customFormat="1" ht="42" customHeight="1" spans="1:10">
      <c r="A97" s="215" t="s">
        <v>520</v>
      </c>
      <c r="B97" s="66" t="s">
        <v>307</v>
      </c>
      <c r="C97" s="66" t="s">
        <v>338</v>
      </c>
      <c r="D97" s="66" t="s">
        <v>339</v>
      </c>
      <c r="E97" s="89" t="s">
        <v>521</v>
      </c>
      <c r="F97" s="66" t="s">
        <v>371</v>
      </c>
      <c r="G97" s="89" t="s">
        <v>522</v>
      </c>
      <c r="H97" s="66" t="s">
        <v>360</v>
      </c>
      <c r="I97" s="66" t="s">
        <v>344</v>
      </c>
      <c r="J97" s="89" t="s">
        <v>307</v>
      </c>
    </row>
    <row r="98" s="73" customFormat="1" ht="42" customHeight="1" spans="1:10">
      <c r="A98" s="215" t="s">
        <v>520</v>
      </c>
      <c r="B98" s="66" t="s">
        <v>307</v>
      </c>
      <c r="C98" s="66" t="s">
        <v>361</v>
      </c>
      <c r="D98" s="66" t="s">
        <v>405</v>
      </c>
      <c r="E98" s="89" t="s">
        <v>523</v>
      </c>
      <c r="F98" s="66" t="s">
        <v>348</v>
      </c>
      <c r="G98" s="89" t="s">
        <v>464</v>
      </c>
      <c r="H98" s="66" t="s">
        <v>524</v>
      </c>
      <c r="I98" s="66" t="s">
        <v>344</v>
      </c>
      <c r="J98" s="89" t="s">
        <v>307</v>
      </c>
    </row>
    <row r="99" s="73" customFormat="1" ht="42" customHeight="1" spans="1:10">
      <c r="A99" s="215" t="s">
        <v>520</v>
      </c>
      <c r="B99" s="66" t="s">
        <v>307</v>
      </c>
      <c r="C99" s="66" t="s">
        <v>368</v>
      </c>
      <c r="D99" s="66" t="s">
        <v>369</v>
      </c>
      <c r="E99" s="89" t="s">
        <v>525</v>
      </c>
      <c r="F99" s="66" t="s">
        <v>371</v>
      </c>
      <c r="G99" s="89" t="s">
        <v>460</v>
      </c>
      <c r="H99" s="66" t="s">
        <v>350</v>
      </c>
      <c r="I99" s="66" t="s">
        <v>344</v>
      </c>
      <c r="J99" s="89" t="s">
        <v>307</v>
      </c>
    </row>
    <row r="100" s="73" customFormat="1" ht="42" customHeight="1" spans="1:10">
      <c r="A100" s="215" t="s">
        <v>526</v>
      </c>
      <c r="B100" s="66" t="s">
        <v>527</v>
      </c>
      <c r="C100" s="66" t="s">
        <v>338</v>
      </c>
      <c r="D100" s="66" t="s">
        <v>339</v>
      </c>
      <c r="E100" s="89" t="s">
        <v>375</v>
      </c>
      <c r="F100" s="66" t="s">
        <v>348</v>
      </c>
      <c r="G100" s="89" t="s">
        <v>376</v>
      </c>
      <c r="H100" s="66" t="s">
        <v>343</v>
      </c>
      <c r="I100" s="66" t="s">
        <v>344</v>
      </c>
      <c r="J100" s="89" t="s">
        <v>528</v>
      </c>
    </row>
    <row r="101" s="73" customFormat="1" ht="42" customHeight="1" spans="1:10">
      <c r="A101" s="215" t="s">
        <v>526</v>
      </c>
      <c r="B101" s="66" t="s">
        <v>527</v>
      </c>
      <c r="C101" s="66" t="s">
        <v>338</v>
      </c>
      <c r="D101" s="66" t="s">
        <v>339</v>
      </c>
      <c r="E101" s="89" t="s">
        <v>378</v>
      </c>
      <c r="F101" s="66" t="s">
        <v>348</v>
      </c>
      <c r="G101" s="89" t="s">
        <v>379</v>
      </c>
      <c r="H101" s="66" t="s">
        <v>343</v>
      </c>
      <c r="I101" s="66" t="s">
        <v>344</v>
      </c>
      <c r="J101" s="89" t="s">
        <v>529</v>
      </c>
    </row>
    <row r="102" s="73" customFormat="1" ht="42" customHeight="1" spans="1:10">
      <c r="A102" s="215" t="s">
        <v>526</v>
      </c>
      <c r="B102" s="66" t="s">
        <v>527</v>
      </c>
      <c r="C102" s="66" t="s">
        <v>338</v>
      </c>
      <c r="D102" s="66" t="s">
        <v>346</v>
      </c>
      <c r="E102" s="89" t="s">
        <v>383</v>
      </c>
      <c r="F102" s="66" t="s">
        <v>348</v>
      </c>
      <c r="G102" s="89" t="s">
        <v>349</v>
      </c>
      <c r="H102" s="66" t="s">
        <v>350</v>
      </c>
      <c r="I102" s="66" t="s">
        <v>344</v>
      </c>
      <c r="J102" s="89" t="s">
        <v>530</v>
      </c>
    </row>
    <row r="103" s="73" customFormat="1" ht="42" customHeight="1" spans="1:10">
      <c r="A103" s="215" t="s">
        <v>526</v>
      </c>
      <c r="B103" s="66" t="s">
        <v>527</v>
      </c>
      <c r="C103" s="66" t="s">
        <v>338</v>
      </c>
      <c r="D103" s="66" t="s">
        <v>346</v>
      </c>
      <c r="E103" s="89" t="s">
        <v>384</v>
      </c>
      <c r="F103" s="66" t="s">
        <v>348</v>
      </c>
      <c r="G103" s="89" t="s">
        <v>349</v>
      </c>
      <c r="H103" s="66" t="s">
        <v>350</v>
      </c>
      <c r="I103" s="66" t="s">
        <v>344</v>
      </c>
      <c r="J103" s="89" t="s">
        <v>426</v>
      </c>
    </row>
    <row r="104" s="73" customFormat="1" ht="42" customHeight="1" spans="1:10">
      <c r="A104" s="215" t="s">
        <v>526</v>
      </c>
      <c r="B104" s="66" t="s">
        <v>527</v>
      </c>
      <c r="C104" s="66" t="s">
        <v>338</v>
      </c>
      <c r="D104" s="66" t="s">
        <v>354</v>
      </c>
      <c r="E104" s="89" t="s">
        <v>385</v>
      </c>
      <c r="F104" s="66" t="s">
        <v>348</v>
      </c>
      <c r="G104" s="89" t="s">
        <v>386</v>
      </c>
      <c r="H104" s="66"/>
      <c r="I104" s="66" t="s">
        <v>366</v>
      </c>
      <c r="J104" s="89" t="s">
        <v>531</v>
      </c>
    </row>
    <row r="105" s="73" customFormat="1" ht="42" customHeight="1" spans="1:10">
      <c r="A105" s="215" t="s">
        <v>526</v>
      </c>
      <c r="B105" s="66" t="s">
        <v>527</v>
      </c>
      <c r="C105" s="66" t="s">
        <v>338</v>
      </c>
      <c r="D105" s="66" t="s">
        <v>357</v>
      </c>
      <c r="E105" s="89" t="s">
        <v>358</v>
      </c>
      <c r="F105" s="66" t="s">
        <v>348</v>
      </c>
      <c r="G105" s="89" t="s">
        <v>532</v>
      </c>
      <c r="H105" s="66" t="s">
        <v>360</v>
      </c>
      <c r="I105" s="66" t="s">
        <v>344</v>
      </c>
      <c r="J105" s="89" t="s">
        <v>358</v>
      </c>
    </row>
    <row r="106" s="73" customFormat="1" ht="42" customHeight="1" spans="1:10">
      <c r="A106" s="215" t="s">
        <v>526</v>
      </c>
      <c r="B106" s="66" t="s">
        <v>527</v>
      </c>
      <c r="C106" s="66" t="s">
        <v>361</v>
      </c>
      <c r="D106" s="66" t="s">
        <v>362</v>
      </c>
      <c r="E106" s="89" t="s">
        <v>388</v>
      </c>
      <c r="F106" s="66" t="s">
        <v>348</v>
      </c>
      <c r="G106" s="89" t="s">
        <v>349</v>
      </c>
      <c r="H106" s="66" t="s">
        <v>350</v>
      </c>
      <c r="I106" s="66" t="s">
        <v>344</v>
      </c>
      <c r="J106" s="89" t="s">
        <v>533</v>
      </c>
    </row>
    <row r="107" s="73" customFormat="1" ht="42" customHeight="1" spans="1:10">
      <c r="A107" s="215" t="s">
        <v>526</v>
      </c>
      <c r="B107" s="66" t="s">
        <v>527</v>
      </c>
      <c r="C107" s="66" t="s">
        <v>361</v>
      </c>
      <c r="D107" s="66" t="s">
        <v>362</v>
      </c>
      <c r="E107" s="89" t="s">
        <v>390</v>
      </c>
      <c r="F107" s="66" t="s">
        <v>348</v>
      </c>
      <c r="G107" s="89" t="s">
        <v>391</v>
      </c>
      <c r="H107" s="66"/>
      <c r="I107" s="66" t="s">
        <v>366</v>
      </c>
      <c r="J107" s="89" t="s">
        <v>534</v>
      </c>
    </row>
    <row r="108" s="73" customFormat="1" ht="42" customHeight="1" spans="1:10">
      <c r="A108" s="215" t="s">
        <v>526</v>
      </c>
      <c r="B108" s="66" t="s">
        <v>527</v>
      </c>
      <c r="C108" s="66" t="s">
        <v>368</v>
      </c>
      <c r="D108" s="66" t="s">
        <v>369</v>
      </c>
      <c r="E108" s="89" t="s">
        <v>392</v>
      </c>
      <c r="F108" s="66" t="s">
        <v>371</v>
      </c>
      <c r="G108" s="89" t="s">
        <v>372</v>
      </c>
      <c r="H108" s="66" t="s">
        <v>350</v>
      </c>
      <c r="I108" s="66" t="s">
        <v>344</v>
      </c>
      <c r="J108" s="89" t="s">
        <v>535</v>
      </c>
    </row>
    <row r="109" s="73" customFormat="1" ht="42" customHeight="1" spans="1:10">
      <c r="A109" s="215" t="s">
        <v>536</v>
      </c>
      <c r="B109" s="66" t="s">
        <v>537</v>
      </c>
      <c r="C109" s="66" t="s">
        <v>338</v>
      </c>
      <c r="D109" s="66" t="s">
        <v>339</v>
      </c>
      <c r="E109" s="89" t="s">
        <v>538</v>
      </c>
      <c r="F109" s="66" t="s">
        <v>348</v>
      </c>
      <c r="G109" s="89" t="s">
        <v>460</v>
      </c>
      <c r="H109" s="66" t="s">
        <v>445</v>
      </c>
      <c r="I109" s="66" t="s">
        <v>344</v>
      </c>
      <c r="J109" s="89" t="s">
        <v>539</v>
      </c>
    </row>
    <row r="110" s="73" customFormat="1" ht="42" customHeight="1" spans="1:10">
      <c r="A110" s="215" t="s">
        <v>536</v>
      </c>
      <c r="B110" s="66" t="s">
        <v>537</v>
      </c>
      <c r="C110" s="66" t="s">
        <v>338</v>
      </c>
      <c r="D110" s="66" t="s">
        <v>346</v>
      </c>
      <c r="E110" s="89" t="s">
        <v>347</v>
      </c>
      <c r="F110" s="66" t="s">
        <v>348</v>
      </c>
      <c r="G110" s="89" t="s">
        <v>349</v>
      </c>
      <c r="H110" s="66" t="s">
        <v>350</v>
      </c>
      <c r="I110" s="66" t="s">
        <v>344</v>
      </c>
      <c r="J110" s="89" t="s">
        <v>416</v>
      </c>
    </row>
    <row r="111" s="73" customFormat="1" ht="42" customHeight="1" spans="1:10">
      <c r="A111" s="215" t="s">
        <v>536</v>
      </c>
      <c r="B111" s="66" t="s">
        <v>537</v>
      </c>
      <c r="C111" s="66" t="s">
        <v>338</v>
      </c>
      <c r="D111" s="66" t="s">
        <v>346</v>
      </c>
      <c r="E111" s="89" t="s">
        <v>540</v>
      </c>
      <c r="F111" s="66" t="s">
        <v>348</v>
      </c>
      <c r="G111" s="89" t="s">
        <v>349</v>
      </c>
      <c r="H111" s="66" t="s">
        <v>350</v>
      </c>
      <c r="I111" s="66" t="s">
        <v>344</v>
      </c>
      <c r="J111" s="89" t="s">
        <v>541</v>
      </c>
    </row>
    <row r="112" s="73" customFormat="1" ht="42" customHeight="1" spans="1:10">
      <c r="A112" s="215" t="s">
        <v>536</v>
      </c>
      <c r="B112" s="66" t="s">
        <v>537</v>
      </c>
      <c r="C112" s="66" t="s">
        <v>338</v>
      </c>
      <c r="D112" s="66" t="s">
        <v>354</v>
      </c>
      <c r="E112" s="89" t="s">
        <v>427</v>
      </c>
      <c r="F112" s="66" t="s">
        <v>348</v>
      </c>
      <c r="G112" s="89" t="s">
        <v>349</v>
      </c>
      <c r="H112" s="66" t="s">
        <v>350</v>
      </c>
      <c r="I112" s="66" t="s">
        <v>344</v>
      </c>
      <c r="J112" s="89" t="s">
        <v>428</v>
      </c>
    </row>
    <row r="113" s="73" customFormat="1" ht="42" customHeight="1" spans="1:10">
      <c r="A113" s="215" t="s">
        <v>536</v>
      </c>
      <c r="B113" s="66" t="s">
        <v>537</v>
      </c>
      <c r="C113" s="66" t="s">
        <v>338</v>
      </c>
      <c r="D113" s="66" t="s">
        <v>357</v>
      </c>
      <c r="E113" s="89" t="s">
        <v>358</v>
      </c>
      <c r="F113" s="66" t="s">
        <v>348</v>
      </c>
      <c r="G113" s="89" t="s">
        <v>542</v>
      </c>
      <c r="H113" s="66" t="s">
        <v>360</v>
      </c>
      <c r="I113" s="66" t="s">
        <v>344</v>
      </c>
      <c r="J113" s="89" t="s">
        <v>358</v>
      </c>
    </row>
    <row r="114" s="73" customFormat="1" ht="42" customHeight="1" spans="1:10">
      <c r="A114" s="215" t="s">
        <v>536</v>
      </c>
      <c r="B114" s="66" t="s">
        <v>537</v>
      </c>
      <c r="C114" s="66" t="s">
        <v>361</v>
      </c>
      <c r="D114" s="66" t="s">
        <v>362</v>
      </c>
      <c r="E114" s="89" t="s">
        <v>543</v>
      </c>
      <c r="F114" s="66" t="s">
        <v>348</v>
      </c>
      <c r="G114" s="89" t="s">
        <v>544</v>
      </c>
      <c r="H114" s="66"/>
      <c r="I114" s="66" t="s">
        <v>366</v>
      </c>
      <c r="J114" s="89" t="s">
        <v>545</v>
      </c>
    </row>
    <row r="115" s="73" customFormat="1" ht="42" customHeight="1" spans="1:10">
      <c r="A115" s="215" t="s">
        <v>536</v>
      </c>
      <c r="B115" s="66" t="s">
        <v>537</v>
      </c>
      <c r="C115" s="66" t="s">
        <v>361</v>
      </c>
      <c r="D115" s="66" t="s">
        <v>362</v>
      </c>
      <c r="E115" s="89" t="s">
        <v>546</v>
      </c>
      <c r="F115" s="66" t="s">
        <v>348</v>
      </c>
      <c r="G115" s="89" t="s">
        <v>503</v>
      </c>
      <c r="H115" s="66"/>
      <c r="I115" s="66" t="s">
        <v>366</v>
      </c>
      <c r="J115" s="89" t="s">
        <v>547</v>
      </c>
    </row>
    <row r="116" s="73" customFormat="1" ht="42" customHeight="1" spans="1:10">
      <c r="A116" s="215" t="s">
        <v>536</v>
      </c>
      <c r="B116" s="66" t="s">
        <v>537</v>
      </c>
      <c r="C116" s="66" t="s">
        <v>368</v>
      </c>
      <c r="D116" s="66" t="s">
        <v>369</v>
      </c>
      <c r="E116" s="89" t="s">
        <v>506</v>
      </c>
      <c r="F116" s="66" t="s">
        <v>371</v>
      </c>
      <c r="G116" s="89" t="s">
        <v>372</v>
      </c>
      <c r="H116" s="66" t="s">
        <v>350</v>
      </c>
      <c r="I116" s="66" t="s">
        <v>344</v>
      </c>
      <c r="J116" s="89" t="s">
        <v>548</v>
      </c>
    </row>
    <row r="117" s="73" customFormat="1" ht="42" customHeight="1" spans="1:10">
      <c r="A117" s="215" t="s">
        <v>319</v>
      </c>
      <c r="B117" s="66" t="s">
        <v>549</v>
      </c>
      <c r="C117" s="66" t="s">
        <v>338</v>
      </c>
      <c r="D117" s="66" t="s">
        <v>339</v>
      </c>
      <c r="E117" s="89" t="s">
        <v>550</v>
      </c>
      <c r="F117" s="66" t="s">
        <v>348</v>
      </c>
      <c r="G117" s="89" t="s">
        <v>410</v>
      </c>
      <c r="H117" s="66" t="s">
        <v>350</v>
      </c>
      <c r="I117" s="66" t="s">
        <v>344</v>
      </c>
      <c r="J117" s="89" t="s">
        <v>551</v>
      </c>
    </row>
    <row r="118" s="73" customFormat="1" ht="65" customHeight="1" spans="1:10">
      <c r="A118" s="215" t="s">
        <v>319</v>
      </c>
      <c r="B118" s="66" t="s">
        <v>549</v>
      </c>
      <c r="C118" s="66" t="s">
        <v>338</v>
      </c>
      <c r="D118" s="66" t="s">
        <v>339</v>
      </c>
      <c r="E118" s="89" t="s">
        <v>552</v>
      </c>
      <c r="F118" s="66" t="s">
        <v>371</v>
      </c>
      <c r="G118" s="89" t="s">
        <v>372</v>
      </c>
      <c r="H118" s="66" t="s">
        <v>350</v>
      </c>
      <c r="I118" s="66" t="s">
        <v>344</v>
      </c>
      <c r="J118" s="89" t="s">
        <v>553</v>
      </c>
    </row>
    <row r="119" s="73" customFormat="1" ht="42" customHeight="1" spans="1:10">
      <c r="A119" s="215" t="s">
        <v>319</v>
      </c>
      <c r="B119" s="66" t="s">
        <v>549</v>
      </c>
      <c r="C119" s="66" t="s">
        <v>338</v>
      </c>
      <c r="D119" s="66" t="s">
        <v>346</v>
      </c>
      <c r="E119" s="89" t="s">
        <v>347</v>
      </c>
      <c r="F119" s="66" t="s">
        <v>348</v>
      </c>
      <c r="G119" s="89" t="s">
        <v>349</v>
      </c>
      <c r="H119" s="66" t="s">
        <v>350</v>
      </c>
      <c r="I119" s="66" t="s">
        <v>344</v>
      </c>
      <c r="J119" s="89" t="s">
        <v>416</v>
      </c>
    </row>
    <row r="120" s="73" customFormat="1" ht="42" customHeight="1" spans="1:10">
      <c r="A120" s="215" t="s">
        <v>319</v>
      </c>
      <c r="B120" s="66" t="s">
        <v>549</v>
      </c>
      <c r="C120" s="66" t="s">
        <v>338</v>
      </c>
      <c r="D120" s="66" t="s">
        <v>354</v>
      </c>
      <c r="E120" s="89" t="s">
        <v>554</v>
      </c>
      <c r="F120" s="66" t="s">
        <v>348</v>
      </c>
      <c r="G120" s="89" t="s">
        <v>349</v>
      </c>
      <c r="H120" s="66" t="s">
        <v>350</v>
      </c>
      <c r="I120" s="66" t="s">
        <v>344</v>
      </c>
      <c r="J120" s="89" t="s">
        <v>555</v>
      </c>
    </row>
    <row r="121" s="73" customFormat="1" ht="42" customHeight="1" spans="1:10">
      <c r="A121" s="215" t="s">
        <v>319</v>
      </c>
      <c r="B121" s="66" t="s">
        <v>549</v>
      </c>
      <c r="C121" s="66" t="s">
        <v>361</v>
      </c>
      <c r="D121" s="66" t="s">
        <v>362</v>
      </c>
      <c r="E121" s="89" t="s">
        <v>556</v>
      </c>
      <c r="F121" s="66" t="s">
        <v>348</v>
      </c>
      <c r="G121" s="89" t="s">
        <v>364</v>
      </c>
      <c r="H121" s="66"/>
      <c r="I121" s="66" t="s">
        <v>366</v>
      </c>
      <c r="J121" s="89" t="s">
        <v>557</v>
      </c>
    </row>
    <row r="122" s="73" customFormat="1" ht="42" customHeight="1" spans="1:10">
      <c r="A122" s="215" t="s">
        <v>319</v>
      </c>
      <c r="B122" s="66" t="s">
        <v>549</v>
      </c>
      <c r="C122" s="66" t="s">
        <v>368</v>
      </c>
      <c r="D122" s="66" t="s">
        <v>369</v>
      </c>
      <c r="E122" s="89" t="s">
        <v>558</v>
      </c>
      <c r="F122" s="66" t="s">
        <v>371</v>
      </c>
      <c r="G122" s="89" t="s">
        <v>372</v>
      </c>
      <c r="H122" s="66" t="s">
        <v>350</v>
      </c>
      <c r="I122" s="66" t="s">
        <v>344</v>
      </c>
      <c r="J122" s="89" t="s">
        <v>559</v>
      </c>
    </row>
    <row r="123" s="73" customFormat="1" ht="42" customHeight="1" spans="1:10">
      <c r="A123" s="215" t="s">
        <v>560</v>
      </c>
      <c r="B123" s="66" t="s">
        <v>561</v>
      </c>
      <c r="C123" s="66" t="s">
        <v>338</v>
      </c>
      <c r="D123" s="66" t="s">
        <v>339</v>
      </c>
      <c r="E123" s="89" t="s">
        <v>562</v>
      </c>
      <c r="F123" s="66" t="s">
        <v>348</v>
      </c>
      <c r="G123" s="89" t="s">
        <v>563</v>
      </c>
      <c r="H123" s="66" t="s">
        <v>465</v>
      </c>
      <c r="I123" s="66" t="s">
        <v>344</v>
      </c>
      <c r="J123" s="89" t="s">
        <v>564</v>
      </c>
    </row>
    <row r="124" s="73" customFormat="1" ht="42" customHeight="1" spans="1:10">
      <c r="A124" s="215" t="s">
        <v>560</v>
      </c>
      <c r="B124" s="66" t="s">
        <v>561</v>
      </c>
      <c r="C124" s="66" t="s">
        <v>338</v>
      </c>
      <c r="D124" s="66" t="s">
        <v>346</v>
      </c>
      <c r="E124" s="89" t="s">
        <v>347</v>
      </c>
      <c r="F124" s="66" t="s">
        <v>348</v>
      </c>
      <c r="G124" s="89" t="s">
        <v>349</v>
      </c>
      <c r="H124" s="66" t="s">
        <v>350</v>
      </c>
      <c r="I124" s="66" t="s">
        <v>344</v>
      </c>
      <c r="J124" s="89" t="s">
        <v>416</v>
      </c>
    </row>
    <row r="125" s="73" customFormat="1" ht="42" customHeight="1" spans="1:10">
      <c r="A125" s="215" t="s">
        <v>560</v>
      </c>
      <c r="B125" s="66" t="s">
        <v>561</v>
      </c>
      <c r="C125" s="66" t="s">
        <v>338</v>
      </c>
      <c r="D125" s="66" t="s">
        <v>354</v>
      </c>
      <c r="E125" s="89" t="s">
        <v>397</v>
      </c>
      <c r="F125" s="66" t="s">
        <v>348</v>
      </c>
      <c r="G125" s="89" t="s">
        <v>491</v>
      </c>
      <c r="H125" s="66"/>
      <c r="I125" s="66" t="s">
        <v>366</v>
      </c>
      <c r="J125" s="89" t="s">
        <v>565</v>
      </c>
    </row>
    <row r="126" s="73" customFormat="1" ht="42" customHeight="1" spans="1:10">
      <c r="A126" s="215" t="s">
        <v>560</v>
      </c>
      <c r="B126" s="66" t="s">
        <v>561</v>
      </c>
      <c r="C126" s="66" t="s">
        <v>338</v>
      </c>
      <c r="D126" s="66" t="s">
        <v>357</v>
      </c>
      <c r="E126" s="89" t="s">
        <v>358</v>
      </c>
      <c r="F126" s="66" t="s">
        <v>348</v>
      </c>
      <c r="G126" s="89" t="s">
        <v>566</v>
      </c>
      <c r="H126" s="66" t="s">
        <v>360</v>
      </c>
      <c r="I126" s="66" t="s">
        <v>344</v>
      </c>
      <c r="J126" s="89" t="s">
        <v>358</v>
      </c>
    </row>
    <row r="127" s="73" customFormat="1" ht="42" customHeight="1" spans="1:10">
      <c r="A127" s="215" t="s">
        <v>560</v>
      </c>
      <c r="B127" s="66" t="s">
        <v>561</v>
      </c>
      <c r="C127" s="66" t="s">
        <v>361</v>
      </c>
      <c r="D127" s="66" t="s">
        <v>362</v>
      </c>
      <c r="E127" s="89" t="s">
        <v>567</v>
      </c>
      <c r="F127" s="66" t="s">
        <v>348</v>
      </c>
      <c r="G127" s="89" t="s">
        <v>568</v>
      </c>
      <c r="H127" s="66"/>
      <c r="I127" s="66" t="s">
        <v>366</v>
      </c>
      <c r="J127" s="89" t="s">
        <v>569</v>
      </c>
    </row>
    <row r="128" s="73" customFormat="1" ht="42" customHeight="1" spans="1:10">
      <c r="A128" s="215" t="s">
        <v>560</v>
      </c>
      <c r="B128" s="66" t="s">
        <v>561</v>
      </c>
      <c r="C128" s="66" t="s">
        <v>361</v>
      </c>
      <c r="D128" s="66" t="s">
        <v>362</v>
      </c>
      <c r="E128" s="89" t="s">
        <v>570</v>
      </c>
      <c r="F128" s="66" t="s">
        <v>348</v>
      </c>
      <c r="G128" s="89" t="s">
        <v>568</v>
      </c>
      <c r="H128" s="66"/>
      <c r="I128" s="66" t="s">
        <v>366</v>
      </c>
      <c r="J128" s="89" t="s">
        <v>571</v>
      </c>
    </row>
    <row r="129" s="73" customFormat="1" ht="42" customHeight="1" spans="1:10">
      <c r="A129" s="215" t="s">
        <v>560</v>
      </c>
      <c r="B129" s="66" t="s">
        <v>561</v>
      </c>
      <c r="C129" s="66" t="s">
        <v>361</v>
      </c>
      <c r="D129" s="66" t="s">
        <v>362</v>
      </c>
      <c r="E129" s="89" t="s">
        <v>572</v>
      </c>
      <c r="F129" s="66" t="s">
        <v>348</v>
      </c>
      <c r="G129" s="89" t="s">
        <v>494</v>
      </c>
      <c r="H129" s="66"/>
      <c r="I129" s="66" t="s">
        <v>366</v>
      </c>
      <c r="J129" s="89" t="s">
        <v>573</v>
      </c>
    </row>
    <row r="130" s="73" customFormat="1" ht="42" customHeight="1" spans="1:10">
      <c r="A130" s="215" t="s">
        <v>560</v>
      </c>
      <c r="B130" s="66" t="s">
        <v>561</v>
      </c>
      <c r="C130" s="66" t="s">
        <v>368</v>
      </c>
      <c r="D130" s="66" t="s">
        <v>369</v>
      </c>
      <c r="E130" s="89" t="s">
        <v>574</v>
      </c>
      <c r="F130" s="66" t="s">
        <v>371</v>
      </c>
      <c r="G130" s="89" t="s">
        <v>372</v>
      </c>
      <c r="H130" s="66" t="s">
        <v>350</v>
      </c>
      <c r="I130" s="66" t="s">
        <v>344</v>
      </c>
      <c r="J130" s="89" t="s">
        <v>575</v>
      </c>
    </row>
    <row r="131" s="73" customFormat="1" ht="42" customHeight="1" spans="1:10">
      <c r="A131" s="215" t="s">
        <v>303</v>
      </c>
      <c r="B131" s="66" t="s">
        <v>576</v>
      </c>
      <c r="C131" s="66" t="s">
        <v>338</v>
      </c>
      <c r="D131" s="66" t="s">
        <v>339</v>
      </c>
      <c r="E131" s="89" t="s">
        <v>424</v>
      </c>
      <c r="F131" s="66" t="s">
        <v>348</v>
      </c>
      <c r="G131" s="89" t="s">
        <v>342</v>
      </c>
      <c r="H131" s="66" t="s">
        <v>343</v>
      </c>
      <c r="I131" s="66" t="s">
        <v>344</v>
      </c>
      <c r="J131" s="89" t="s">
        <v>424</v>
      </c>
    </row>
    <row r="132" s="73" customFormat="1" ht="42" customHeight="1" spans="1:10">
      <c r="A132" s="215" t="s">
        <v>303</v>
      </c>
      <c r="B132" s="66" t="s">
        <v>576</v>
      </c>
      <c r="C132" s="66" t="s">
        <v>338</v>
      </c>
      <c r="D132" s="66" t="s">
        <v>339</v>
      </c>
      <c r="E132" s="89" t="s">
        <v>384</v>
      </c>
      <c r="F132" s="66" t="s">
        <v>348</v>
      </c>
      <c r="G132" s="89" t="s">
        <v>349</v>
      </c>
      <c r="H132" s="66" t="s">
        <v>350</v>
      </c>
      <c r="I132" s="66" t="s">
        <v>344</v>
      </c>
      <c r="J132" s="89" t="s">
        <v>577</v>
      </c>
    </row>
    <row r="133" s="73" customFormat="1" ht="42" customHeight="1" spans="1:10">
      <c r="A133" s="215" t="s">
        <v>303</v>
      </c>
      <c r="B133" s="66" t="s">
        <v>576</v>
      </c>
      <c r="C133" s="66" t="s">
        <v>338</v>
      </c>
      <c r="D133" s="66" t="s">
        <v>346</v>
      </c>
      <c r="E133" s="89" t="s">
        <v>427</v>
      </c>
      <c r="F133" s="66" t="s">
        <v>348</v>
      </c>
      <c r="G133" s="89" t="s">
        <v>349</v>
      </c>
      <c r="H133" s="66" t="s">
        <v>350</v>
      </c>
      <c r="I133" s="66" t="s">
        <v>344</v>
      </c>
      <c r="J133" s="89" t="s">
        <v>427</v>
      </c>
    </row>
    <row r="134" s="73" customFormat="1" ht="42" customHeight="1" spans="1:10">
      <c r="A134" s="215" t="s">
        <v>303</v>
      </c>
      <c r="B134" s="66" t="s">
        <v>576</v>
      </c>
      <c r="C134" s="66" t="s">
        <v>338</v>
      </c>
      <c r="D134" s="66" t="s">
        <v>346</v>
      </c>
      <c r="E134" s="89" t="s">
        <v>429</v>
      </c>
      <c r="F134" s="66" t="s">
        <v>348</v>
      </c>
      <c r="G134" s="89" t="s">
        <v>349</v>
      </c>
      <c r="H134" s="66" t="s">
        <v>350</v>
      </c>
      <c r="I134" s="66" t="s">
        <v>344</v>
      </c>
      <c r="J134" s="89" t="s">
        <v>514</v>
      </c>
    </row>
    <row r="135" s="73" customFormat="1" ht="42" customHeight="1" spans="1:10">
      <c r="A135" s="215" t="s">
        <v>303</v>
      </c>
      <c r="B135" s="66" t="s">
        <v>576</v>
      </c>
      <c r="C135" s="66" t="s">
        <v>338</v>
      </c>
      <c r="D135" s="66" t="s">
        <v>354</v>
      </c>
      <c r="E135" s="89" t="s">
        <v>431</v>
      </c>
      <c r="F135" s="66" t="s">
        <v>348</v>
      </c>
      <c r="G135" s="89" t="s">
        <v>578</v>
      </c>
      <c r="H135" s="66"/>
      <c r="I135" s="66" t="s">
        <v>366</v>
      </c>
      <c r="J135" s="89" t="s">
        <v>579</v>
      </c>
    </row>
    <row r="136" s="73" customFormat="1" ht="42" customHeight="1" spans="1:10">
      <c r="A136" s="215" t="s">
        <v>303</v>
      </c>
      <c r="B136" s="66" t="s">
        <v>576</v>
      </c>
      <c r="C136" s="66" t="s">
        <v>338</v>
      </c>
      <c r="D136" s="66" t="s">
        <v>357</v>
      </c>
      <c r="E136" s="89" t="s">
        <v>358</v>
      </c>
      <c r="F136" s="66" t="s">
        <v>348</v>
      </c>
      <c r="G136" s="89" t="s">
        <v>580</v>
      </c>
      <c r="H136" s="66" t="s">
        <v>360</v>
      </c>
      <c r="I136" s="66" t="s">
        <v>344</v>
      </c>
      <c r="J136" s="89" t="s">
        <v>358</v>
      </c>
    </row>
    <row r="137" s="73" customFormat="1" ht="42" customHeight="1" spans="1:10">
      <c r="A137" s="215" t="s">
        <v>303</v>
      </c>
      <c r="B137" s="66" t="s">
        <v>576</v>
      </c>
      <c r="C137" s="66" t="s">
        <v>361</v>
      </c>
      <c r="D137" s="66" t="s">
        <v>362</v>
      </c>
      <c r="E137" s="89" t="s">
        <v>434</v>
      </c>
      <c r="F137" s="66" t="s">
        <v>348</v>
      </c>
      <c r="G137" s="89" t="s">
        <v>435</v>
      </c>
      <c r="H137" s="66"/>
      <c r="I137" s="66" t="s">
        <v>366</v>
      </c>
      <c r="J137" s="89" t="s">
        <v>517</v>
      </c>
    </row>
    <row r="138" s="73" customFormat="1" ht="42" customHeight="1" spans="1:10">
      <c r="A138" s="215" t="s">
        <v>303</v>
      </c>
      <c r="B138" s="66" t="s">
        <v>576</v>
      </c>
      <c r="C138" s="66" t="s">
        <v>361</v>
      </c>
      <c r="D138" s="66" t="s">
        <v>362</v>
      </c>
      <c r="E138" s="89" t="s">
        <v>437</v>
      </c>
      <c r="F138" s="66" t="s">
        <v>348</v>
      </c>
      <c r="G138" s="89" t="s">
        <v>364</v>
      </c>
      <c r="H138" s="66" t="s">
        <v>343</v>
      </c>
      <c r="I138" s="66" t="s">
        <v>366</v>
      </c>
      <c r="J138" s="89" t="s">
        <v>581</v>
      </c>
    </row>
    <row r="139" s="73" customFormat="1" ht="42" customHeight="1" spans="1:10">
      <c r="A139" s="215" t="s">
        <v>303</v>
      </c>
      <c r="B139" s="66" t="s">
        <v>576</v>
      </c>
      <c r="C139" s="66" t="s">
        <v>368</v>
      </c>
      <c r="D139" s="66" t="s">
        <v>369</v>
      </c>
      <c r="E139" s="89" t="s">
        <v>439</v>
      </c>
      <c r="F139" s="66" t="s">
        <v>371</v>
      </c>
      <c r="G139" s="89" t="s">
        <v>372</v>
      </c>
      <c r="H139" s="66" t="s">
        <v>350</v>
      </c>
      <c r="I139" s="66" t="s">
        <v>344</v>
      </c>
      <c r="J139" s="89" t="s">
        <v>582</v>
      </c>
    </row>
    <row r="140" s="73" customFormat="1" ht="42" customHeight="1" spans="1:10">
      <c r="A140" s="215" t="s">
        <v>295</v>
      </c>
      <c r="B140" s="66" t="s">
        <v>583</v>
      </c>
      <c r="C140" s="66" t="s">
        <v>338</v>
      </c>
      <c r="D140" s="66" t="s">
        <v>339</v>
      </c>
      <c r="E140" s="89" t="s">
        <v>538</v>
      </c>
      <c r="F140" s="66" t="s">
        <v>348</v>
      </c>
      <c r="G140" s="89" t="s">
        <v>460</v>
      </c>
      <c r="H140" s="66" t="s">
        <v>343</v>
      </c>
      <c r="I140" s="66" t="s">
        <v>344</v>
      </c>
      <c r="J140" s="89" t="s">
        <v>584</v>
      </c>
    </row>
    <row r="141" s="73" customFormat="1" ht="42" customHeight="1" spans="1:10">
      <c r="A141" s="215" t="s">
        <v>295</v>
      </c>
      <c r="B141" s="66" t="s">
        <v>583</v>
      </c>
      <c r="C141" s="66" t="s">
        <v>338</v>
      </c>
      <c r="D141" s="66" t="s">
        <v>339</v>
      </c>
      <c r="E141" s="89" t="s">
        <v>585</v>
      </c>
      <c r="F141" s="66" t="s">
        <v>341</v>
      </c>
      <c r="G141" s="89" t="s">
        <v>512</v>
      </c>
      <c r="H141" s="66" t="s">
        <v>343</v>
      </c>
      <c r="I141" s="66" t="s">
        <v>344</v>
      </c>
      <c r="J141" s="89" t="s">
        <v>585</v>
      </c>
    </row>
    <row r="142" s="73" customFormat="1" ht="42" customHeight="1" spans="1:10">
      <c r="A142" s="215" t="s">
        <v>295</v>
      </c>
      <c r="B142" s="66" t="s">
        <v>583</v>
      </c>
      <c r="C142" s="66" t="s">
        <v>338</v>
      </c>
      <c r="D142" s="66" t="s">
        <v>339</v>
      </c>
      <c r="E142" s="89" t="s">
        <v>586</v>
      </c>
      <c r="F142" s="66" t="s">
        <v>341</v>
      </c>
      <c r="G142" s="89" t="s">
        <v>97</v>
      </c>
      <c r="H142" s="66" t="s">
        <v>343</v>
      </c>
      <c r="I142" s="66" t="s">
        <v>344</v>
      </c>
      <c r="J142" s="89" t="s">
        <v>586</v>
      </c>
    </row>
    <row r="143" s="73" customFormat="1" ht="42" customHeight="1" spans="1:10">
      <c r="A143" s="215" t="s">
        <v>295</v>
      </c>
      <c r="B143" s="66" t="s">
        <v>583</v>
      </c>
      <c r="C143" s="66" t="s">
        <v>338</v>
      </c>
      <c r="D143" s="66" t="s">
        <v>339</v>
      </c>
      <c r="E143" s="89" t="s">
        <v>587</v>
      </c>
      <c r="F143" s="66" t="s">
        <v>348</v>
      </c>
      <c r="G143" s="89" t="s">
        <v>84</v>
      </c>
      <c r="H143" s="66" t="s">
        <v>343</v>
      </c>
      <c r="I143" s="66" t="s">
        <v>344</v>
      </c>
      <c r="J143" s="89" t="s">
        <v>587</v>
      </c>
    </row>
    <row r="144" s="73" customFormat="1" ht="42" customHeight="1" spans="1:10">
      <c r="A144" s="215" t="s">
        <v>295</v>
      </c>
      <c r="B144" s="66" t="s">
        <v>583</v>
      </c>
      <c r="C144" s="66" t="s">
        <v>338</v>
      </c>
      <c r="D144" s="66" t="s">
        <v>346</v>
      </c>
      <c r="E144" s="89" t="s">
        <v>347</v>
      </c>
      <c r="F144" s="66" t="s">
        <v>348</v>
      </c>
      <c r="G144" s="89" t="s">
        <v>349</v>
      </c>
      <c r="H144" s="66" t="s">
        <v>350</v>
      </c>
      <c r="I144" s="66" t="s">
        <v>344</v>
      </c>
      <c r="J144" s="89" t="s">
        <v>588</v>
      </c>
    </row>
    <row r="145" s="73" customFormat="1" ht="42" customHeight="1" spans="1:10">
      <c r="A145" s="215" t="s">
        <v>295</v>
      </c>
      <c r="B145" s="66" t="s">
        <v>583</v>
      </c>
      <c r="C145" s="66" t="s">
        <v>338</v>
      </c>
      <c r="D145" s="66" t="s">
        <v>346</v>
      </c>
      <c r="E145" s="89" t="s">
        <v>540</v>
      </c>
      <c r="F145" s="66" t="s">
        <v>348</v>
      </c>
      <c r="G145" s="89" t="s">
        <v>349</v>
      </c>
      <c r="H145" s="66" t="s">
        <v>350</v>
      </c>
      <c r="I145" s="66" t="s">
        <v>344</v>
      </c>
      <c r="J145" s="89" t="s">
        <v>540</v>
      </c>
    </row>
    <row r="146" s="73" customFormat="1" ht="42" customHeight="1" spans="1:10">
      <c r="A146" s="215" t="s">
        <v>295</v>
      </c>
      <c r="B146" s="66" t="s">
        <v>583</v>
      </c>
      <c r="C146" s="66" t="s">
        <v>338</v>
      </c>
      <c r="D146" s="66" t="s">
        <v>354</v>
      </c>
      <c r="E146" s="89" t="s">
        <v>427</v>
      </c>
      <c r="F146" s="66" t="s">
        <v>348</v>
      </c>
      <c r="G146" s="89" t="s">
        <v>349</v>
      </c>
      <c r="H146" s="66" t="s">
        <v>350</v>
      </c>
      <c r="I146" s="66" t="s">
        <v>344</v>
      </c>
      <c r="J146" s="89" t="s">
        <v>579</v>
      </c>
    </row>
    <row r="147" s="73" customFormat="1" ht="42" customHeight="1" spans="1:10">
      <c r="A147" s="215" t="s">
        <v>295</v>
      </c>
      <c r="B147" s="66" t="s">
        <v>583</v>
      </c>
      <c r="C147" s="66" t="s">
        <v>338</v>
      </c>
      <c r="D147" s="66" t="s">
        <v>357</v>
      </c>
      <c r="E147" s="89" t="s">
        <v>358</v>
      </c>
      <c r="F147" s="66" t="s">
        <v>348</v>
      </c>
      <c r="G147" s="89" t="s">
        <v>589</v>
      </c>
      <c r="H147" s="66" t="s">
        <v>360</v>
      </c>
      <c r="I147" s="66" t="s">
        <v>344</v>
      </c>
      <c r="J147" s="89" t="s">
        <v>358</v>
      </c>
    </row>
    <row r="148" s="73" customFormat="1" ht="42" customHeight="1" spans="1:10">
      <c r="A148" s="215" t="s">
        <v>295</v>
      </c>
      <c r="B148" s="66" t="s">
        <v>583</v>
      </c>
      <c r="C148" s="66" t="s">
        <v>361</v>
      </c>
      <c r="D148" s="66" t="s">
        <v>362</v>
      </c>
      <c r="E148" s="89" t="s">
        <v>543</v>
      </c>
      <c r="F148" s="66" t="s">
        <v>348</v>
      </c>
      <c r="G148" s="89" t="s">
        <v>544</v>
      </c>
      <c r="H148" s="66"/>
      <c r="I148" s="66" t="s">
        <v>366</v>
      </c>
      <c r="J148" s="89" t="s">
        <v>543</v>
      </c>
    </row>
    <row r="149" s="73" customFormat="1" ht="42" customHeight="1" spans="1:10">
      <c r="A149" s="215" t="s">
        <v>295</v>
      </c>
      <c r="B149" s="66" t="s">
        <v>583</v>
      </c>
      <c r="C149" s="66" t="s">
        <v>361</v>
      </c>
      <c r="D149" s="66" t="s">
        <v>362</v>
      </c>
      <c r="E149" s="89" t="s">
        <v>546</v>
      </c>
      <c r="F149" s="66" t="s">
        <v>348</v>
      </c>
      <c r="G149" s="89" t="s">
        <v>503</v>
      </c>
      <c r="H149" s="66"/>
      <c r="I149" s="66" t="s">
        <v>366</v>
      </c>
      <c r="J149" s="89" t="s">
        <v>546</v>
      </c>
    </row>
    <row r="150" s="73" customFormat="1" ht="42" customHeight="1" spans="1:10">
      <c r="A150" s="215" t="s">
        <v>295</v>
      </c>
      <c r="B150" s="66" t="s">
        <v>583</v>
      </c>
      <c r="C150" s="66" t="s">
        <v>368</v>
      </c>
      <c r="D150" s="66" t="s">
        <v>369</v>
      </c>
      <c r="E150" s="89" t="s">
        <v>506</v>
      </c>
      <c r="F150" s="66" t="s">
        <v>414</v>
      </c>
      <c r="G150" s="89" t="s">
        <v>372</v>
      </c>
      <c r="H150" s="66" t="s">
        <v>350</v>
      </c>
      <c r="I150" s="66" t="s">
        <v>344</v>
      </c>
      <c r="J150" s="89" t="s">
        <v>590</v>
      </c>
    </row>
    <row r="151" s="73" customFormat="1" ht="42" customHeight="1" spans="1:10">
      <c r="A151" s="215" t="s">
        <v>307</v>
      </c>
      <c r="B151" s="66" t="s">
        <v>591</v>
      </c>
      <c r="C151" s="66" t="s">
        <v>338</v>
      </c>
      <c r="D151" s="66" t="s">
        <v>339</v>
      </c>
      <c r="E151" s="89" t="s">
        <v>592</v>
      </c>
      <c r="F151" s="66" t="s">
        <v>348</v>
      </c>
      <c r="G151" s="89" t="s">
        <v>593</v>
      </c>
      <c r="H151" s="66" t="s">
        <v>594</v>
      </c>
      <c r="I151" s="66" t="s">
        <v>344</v>
      </c>
      <c r="J151" s="89" t="s">
        <v>595</v>
      </c>
    </row>
    <row r="152" s="73" customFormat="1" ht="42" customHeight="1" spans="1:10">
      <c r="A152" s="215" t="s">
        <v>307</v>
      </c>
      <c r="B152" s="66" t="s">
        <v>591</v>
      </c>
      <c r="C152" s="66" t="s">
        <v>338</v>
      </c>
      <c r="D152" s="66" t="s">
        <v>339</v>
      </c>
      <c r="E152" s="89" t="s">
        <v>596</v>
      </c>
      <c r="F152" s="66" t="s">
        <v>348</v>
      </c>
      <c r="G152" s="89" t="s">
        <v>88</v>
      </c>
      <c r="H152" s="66" t="s">
        <v>445</v>
      </c>
      <c r="I152" s="66" t="s">
        <v>344</v>
      </c>
      <c r="J152" s="89" t="s">
        <v>597</v>
      </c>
    </row>
    <row r="153" s="73" customFormat="1" ht="42" customHeight="1" spans="1:10">
      <c r="A153" s="215" t="s">
        <v>307</v>
      </c>
      <c r="B153" s="66" t="s">
        <v>591</v>
      </c>
      <c r="C153" s="66" t="s">
        <v>338</v>
      </c>
      <c r="D153" s="66" t="s">
        <v>346</v>
      </c>
      <c r="E153" s="89" t="s">
        <v>598</v>
      </c>
      <c r="F153" s="66" t="s">
        <v>348</v>
      </c>
      <c r="G153" s="89" t="s">
        <v>599</v>
      </c>
      <c r="H153" s="66" t="s">
        <v>600</v>
      </c>
      <c r="I153" s="66" t="s">
        <v>344</v>
      </c>
      <c r="J153" s="89" t="s">
        <v>598</v>
      </c>
    </row>
    <row r="154" s="73" customFormat="1" ht="42" customHeight="1" spans="1:10">
      <c r="A154" s="215" t="s">
        <v>307</v>
      </c>
      <c r="B154" s="66" t="s">
        <v>591</v>
      </c>
      <c r="C154" s="66" t="s">
        <v>338</v>
      </c>
      <c r="D154" s="66" t="s">
        <v>346</v>
      </c>
      <c r="E154" s="89" t="s">
        <v>601</v>
      </c>
      <c r="F154" s="66" t="s">
        <v>348</v>
      </c>
      <c r="G154" s="89" t="s">
        <v>602</v>
      </c>
      <c r="H154" s="66" t="s">
        <v>603</v>
      </c>
      <c r="I154" s="66" t="s">
        <v>344</v>
      </c>
      <c r="J154" s="89" t="s">
        <v>601</v>
      </c>
    </row>
    <row r="155" s="73" customFormat="1" ht="42" customHeight="1" spans="1:10">
      <c r="A155" s="215" t="s">
        <v>307</v>
      </c>
      <c r="B155" s="66" t="s">
        <v>591</v>
      </c>
      <c r="C155" s="66" t="s">
        <v>338</v>
      </c>
      <c r="D155" s="66" t="s">
        <v>346</v>
      </c>
      <c r="E155" s="89" t="s">
        <v>604</v>
      </c>
      <c r="F155" s="66" t="s">
        <v>348</v>
      </c>
      <c r="G155" s="89" t="s">
        <v>605</v>
      </c>
      <c r="H155" s="66" t="s">
        <v>360</v>
      </c>
      <c r="I155" s="66" t="s">
        <v>344</v>
      </c>
      <c r="J155" s="89" t="s">
        <v>606</v>
      </c>
    </row>
    <row r="156" s="73" customFormat="1" ht="42" customHeight="1" spans="1:10">
      <c r="A156" s="215" t="s">
        <v>307</v>
      </c>
      <c r="B156" s="66" t="s">
        <v>591</v>
      </c>
      <c r="C156" s="66" t="s">
        <v>338</v>
      </c>
      <c r="D156" s="66" t="s">
        <v>354</v>
      </c>
      <c r="E156" s="89" t="s">
        <v>607</v>
      </c>
      <c r="F156" s="66" t="s">
        <v>348</v>
      </c>
      <c r="G156" s="89" t="s">
        <v>349</v>
      </c>
      <c r="H156" s="66" t="s">
        <v>350</v>
      </c>
      <c r="I156" s="66" t="s">
        <v>344</v>
      </c>
      <c r="J156" s="89" t="s">
        <v>607</v>
      </c>
    </row>
    <row r="157" s="73" customFormat="1" ht="42" customHeight="1" spans="1:10">
      <c r="A157" s="215" t="s">
        <v>307</v>
      </c>
      <c r="B157" s="66" t="s">
        <v>591</v>
      </c>
      <c r="C157" s="66" t="s">
        <v>338</v>
      </c>
      <c r="D157" s="66" t="s">
        <v>354</v>
      </c>
      <c r="E157" s="89" t="s">
        <v>608</v>
      </c>
      <c r="F157" s="66" t="s">
        <v>348</v>
      </c>
      <c r="G157" s="89" t="s">
        <v>349</v>
      </c>
      <c r="H157" s="66" t="s">
        <v>350</v>
      </c>
      <c r="I157" s="66" t="s">
        <v>344</v>
      </c>
      <c r="J157" s="89" t="s">
        <v>608</v>
      </c>
    </row>
    <row r="158" s="73" customFormat="1" ht="42" customHeight="1" spans="1:10">
      <c r="A158" s="215" t="s">
        <v>307</v>
      </c>
      <c r="B158" s="66" t="s">
        <v>591</v>
      </c>
      <c r="C158" s="66" t="s">
        <v>338</v>
      </c>
      <c r="D158" s="66" t="s">
        <v>357</v>
      </c>
      <c r="E158" s="89" t="s">
        <v>358</v>
      </c>
      <c r="F158" s="66" t="s">
        <v>348</v>
      </c>
      <c r="G158" s="89" t="s">
        <v>609</v>
      </c>
      <c r="H158" s="66" t="s">
        <v>360</v>
      </c>
      <c r="I158" s="66" t="s">
        <v>344</v>
      </c>
      <c r="J158" s="89" t="s">
        <v>358</v>
      </c>
    </row>
    <row r="159" s="73" customFormat="1" ht="42" customHeight="1" spans="1:10">
      <c r="A159" s="215" t="s">
        <v>307</v>
      </c>
      <c r="B159" s="66" t="s">
        <v>591</v>
      </c>
      <c r="C159" s="66" t="s">
        <v>361</v>
      </c>
      <c r="D159" s="66" t="s">
        <v>362</v>
      </c>
      <c r="E159" s="89" t="s">
        <v>610</v>
      </c>
      <c r="F159" s="66" t="s">
        <v>414</v>
      </c>
      <c r="G159" s="89" t="s">
        <v>611</v>
      </c>
      <c r="H159" s="66" t="s">
        <v>350</v>
      </c>
      <c r="I159" s="66" t="s">
        <v>344</v>
      </c>
      <c r="J159" s="89" t="s">
        <v>612</v>
      </c>
    </row>
    <row r="160" s="73" customFormat="1" ht="42" customHeight="1" spans="1:10">
      <c r="A160" s="215" t="s">
        <v>307</v>
      </c>
      <c r="B160" s="66" t="s">
        <v>591</v>
      </c>
      <c r="C160" s="66" t="s">
        <v>368</v>
      </c>
      <c r="D160" s="66" t="s">
        <v>369</v>
      </c>
      <c r="E160" s="89" t="s">
        <v>613</v>
      </c>
      <c r="F160" s="66" t="s">
        <v>348</v>
      </c>
      <c r="G160" s="89" t="s">
        <v>349</v>
      </c>
      <c r="H160" s="66" t="s">
        <v>350</v>
      </c>
      <c r="I160" s="66" t="s">
        <v>344</v>
      </c>
      <c r="J160" s="89" t="s">
        <v>614</v>
      </c>
    </row>
  </sheetData>
  <mergeCells count="40">
    <mergeCell ref="A3:J3"/>
    <mergeCell ref="A4:H4"/>
    <mergeCell ref="A9:A15"/>
    <mergeCell ref="A16:A26"/>
    <mergeCell ref="A27:A33"/>
    <mergeCell ref="A34:A40"/>
    <mergeCell ref="A41:A49"/>
    <mergeCell ref="A50:A58"/>
    <mergeCell ref="A59:A64"/>
    <mergeCell ref="A65:A70"/>
    <mergeCell ref="A71:A76"/>
    <mergeCell ref="A77:A85"/>
    <mergeCell ref="A86:A96"/>
    <mergeCell ref="A97:A99"/>
    <mergeCell ref="A100:A108"/>
    <mergeCell ref="A109:A116"/>
    <mergeCell ref="A117:A122"/>
    <mergeCell ref="A123:A130"/>
    <mergeCell ref="A131:A139"/>
    <mergeCell ref="A140:A150"/>
    <mergeCell ref="A151:A160"/>
    <mergeCell ref="B9:B15"/>
    <mergeCell ref="B16:B26"/>
    <mergeCell ref="B27:B33"/>
    <mergeCell ref="B34:B40"/>
    <mergeCell ref="B41:B49"/>
    <mergeCell ref="B50:B58"/>
    <mergeCell ref="B59:B64"/>
    <mergeCell ref="B65:B70"/>
    <mergeCell ref="B71:B76"/>
    <mergeCell ref="B77:B85"/>
    <mergeCell ref="B86:B96"/>
    <mergeCell ref="B97:B99"/>
    <mergeCell ref="B100:B108"/>
    <mergeCell ref="B109:B116"/>
    <mergeCell ref="B117:B122"/>
    <mergeCell ref="B123:B130"/>
    <mergeCell ref="B131:B139"/>
    <mergeCell ref="B140:B150"/>
    <mergeCell ref="B151:B160"/>
  </mergeCells>
  <printOptions horizontalCentered="1"/>
  <pageMargins left="0.96" right="0.96" top="0.72" bottom="0.72" header="0" footer="0"/>
  <pageSetup paperSize="9" scale="1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珊珊宝贝</cp:lastModifiedBy>
  <dcterms:created xsi:type="dcterms:W3CDTF">2025-02-20T06:49:00Z</dcterms:created>
  <dcterms:modified xsi:type="dcterms:W3CDTF">2025-04-28T06:55:14Z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06FDED33153C4E9DABD684B56659D860_13</vt:lpwstr>
  </property>
  <property fmtid="{D5CDD505-2E9C-101B-9397-08002B2CF9AE}" pid="3" name="KSOProductBuildVer">
    <vt:lpwstr>2052-12.1.0.20784</vt:lpwstr>
  </property>
  <property fmtid="{D5CDD505-2E9C-101B-9397-08002B2CF9AE}" pid="4" name="KSOReadingLayout">
    <vt:bool>true</vt:bool>
  </property>
</Properties>
</file>