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00" windowHeight="12015" firstSheet="16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<sst xmlns="http://schemas.openxmlformats.org/spreadsheetml/2006/main" count="859" uniqueCount="391">
  <si>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</si>
  <si>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</si>
  <si>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</si>
  <si>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</si>
  <si>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</si>
  <si>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</si>
  <si>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</si>
  <si>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</si>
  <si>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</si>
  <si>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</si>
  <si>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</si>
  <si>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</si>
  <si>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</si>
  <si>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</si>
  <si>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</si>
  <si>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</si>
  <si>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</si>
  <si>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</si>
  <si>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</si>
  <si>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</si>
  <si>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</si>
  <si>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</si>
  <si>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</si>
  <si>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</si>
  <si>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</si>
  <si>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</si>
  <si>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</si>
  <si>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</si>
  <si>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</si>
  <si>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</si>
  <si>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</si>
  <si>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</si>
  <si>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</si>
  <si>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</si>
  <si>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</si>
  <si>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</si>
  <si>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</si>
  <si>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</si>
  <si>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</si>
  <si>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</si>
  <si>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</si>
  <si>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</si>
  <si>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</si>
  <si>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</si>
  <si>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</si>
  <si>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</si>
  <si>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</si>
  <si>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</si>
  <si>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</si>
  <si>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</si>
  <si>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</si>
  <si>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</si>
  <si>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</si>
  <si>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</si>
  <si>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</si>
  <si>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</si>
  <si>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</si>
  <si>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</si>
  <si>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</si>
  <si>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</si>
  <si>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</si>
  <si>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</si>
  <si>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</si>
  <si>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</si>
  <si>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</si>
  <si>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</si>
  <si>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</si>
  <si>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</si>
  <si>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</si>
  <si>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126009</t>
  </si>
  <si>
    <t>昆明市东川区团结渠管理所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</si>
  <si>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</si>
  <si>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</si>
  <si>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</si>
  <si>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</si>
  <si>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</si>
  <si>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</si>
  <si>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</si>
  <si>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</si>
  <si>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</si>
  <si>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</si>
  <si>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</si>
  <si>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</si>
  <si>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</si>
  <si>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</si>
  <si>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</si>
  <si>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</si>
  <si>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</si>
  <si>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</si>
  <si>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</si>
  <si>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</si>
  <si>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</si>
  <si>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</si>
  <si>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</si>
  <si>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</si>
  <si>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</si>
  <si>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</si>
  <si>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</si>
  <si>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</si>
  <si>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</si>
  <si>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</si>
  <si>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</si>
  <si>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</si>
  <si>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</si>
  <si>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</si>
  <si>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</si>
  <si>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</si>
  <si>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</si>
  <si>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</si>
  <si>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</si>
  <si>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</si>
  <si>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</si>
  <si>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</si>
  <si>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</si>
  <si>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</si>
  <si>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</si>
  <si>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</si>
  <si>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</si>
  <si>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</si>
  <si>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2130304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</si>
  <si>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</si>
  <si>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</si>
  <si>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</si>
  <si>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</si>
  <si>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</si>
  <si>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</si>
  <si>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</si>
  <si>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</si>
  <si>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</si>
  <si>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</si>
  <si>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</si>
  <si>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</si>
  <si>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</si>
  <si>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</si>
  <si>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</si>
  <si>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</si>
  <si>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</si>
  <si>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</si>
  <si>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</si>
  <si>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</si>
  <si>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</si>
  <si>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</si>
  <si>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</si>
  <si>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</si>
  <si>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</si>
  <si>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</si>
  <si>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</si>
  <si>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</si>
  <si>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</si>
  <si>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</si>
  <si>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</si>
  <si>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</si>
  <si>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</si>
  <si>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</si>
  <si>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</si>
  <si>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</si>
  <si>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</si>
  <si>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</si>
  <si>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</si>
  <si>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</si>
  <si>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</si>
  <si>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</si>
  <si>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</si>
  <si>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</si>
  <si>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</si>
  <si>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</si>
  <si>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</si>
  <si>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</si>
  <si>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</si>
  <si>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</si>
  <si>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</si>
  <si>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</si>
  <si>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</si>
  <si>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</si>
  <si>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</si>
  <si>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</si>
  <si>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</si>
  <si>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</si>
  <si>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</si>
  <si>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</si>
  <si>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</si>
  <si>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</si>
  <si>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</si>
  <si>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</si>
  <si>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</si>
  <si>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</si>
  <si>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</si>
  <si>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</si>
  <si>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</si>
  <si>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</si>
  <si>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</si>
  <si>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</si>
  <si>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昆明市东川区水务局</t>
  </si>
  <si>
    <t>530113210000000002397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</si>
  <si>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</si>
  <si>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</si>
  <si>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</si>
  <si>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</si>
  <si>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</si>
  <si>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</si>
  <si>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</si>
  <si>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</si>
  <si>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</si>
  <si>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530113210000000002398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</si>
  <si>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</si>
  <si>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</si>
  <si>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</si>
  <si>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</si>
  <si>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</si>
  <si>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</si>
  <si>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</si>
  <si>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</si>
  <si>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</si>
  <si>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530113210000000002399</t>
  </si>
  <si>
    <t>30113</t>
  </si>
  <si>
    <t>530113210000000003915</t>
  </si>
  <si>
    <t>30217</t>
  </si>
  <si>
    <t>530113210000000003918</t>
  </si>
  <si>
    <t>工会经费</t>
  </si>
  <si>
    <t>30228</t>
  </si>
  <si>
    <t>530113210000000003919</t>
  </si>
  <si>
    <t>离退休公用经费</t>
  </si>
  <si>
    <t>30299</t>
  </si>
  <si>
    <t>其他商品和服务支出</t>
  </si>
  <si>
    <t>530113210000000003921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</si>
  <si>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</si>
  <si>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</si>
  <si>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</si>
  <si>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</si>
  <si>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</si>
  <si>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</si>
  <si>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</si>
  <si>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</si>
  <si>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</si>
  <si>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</si>
  <si>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</si>
  <si>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</si>
  <si>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</si>
  <si>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</si>
  <si>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</si>
  <si>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</si>
  <si>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</si>
  <si>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</si>
  <si>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</si>
  <si>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530113221100000294923</t>
  </si>
  <si>
    <t>离退休生活补助</t>
  </si>
  <si>
    <t>30305</t>
  </si>
  <si>
    <t>生活补助</t>
  </si>
  <si>
    <t>530113231100001514802</t>
  </si>
  <si>
    <t>事业人员绩效奖励</t>
  </si>
  <si>
    <t>530113241100002200153</t>
  </si>
  <si>
    <t>编外聘用人员支出</t>
  </si>
  <si>
    <t>30199</t>
  </si>
  <si>
    <t>其他工资福利支出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</si>
  <si>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</si>
  <si>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</si>
  <si>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</si>
  <si>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</si>
  <si>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</si>
  <si>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</si>
  <si>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</si>
  <si>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备注：昆明市东川区团结渠管理所2025年度无部门项目支出情况，此表无数据。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</si>
  <si>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</si>
  <si>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</si>
  <si>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</si>
  <si>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</si>
  <si>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</si>
  <si>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</si>
  <si>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</si>
  <si>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</si>
  <si>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</si>
  <si>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</si>
  <si>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备注：昆明市东川区团结渠管理所2025年度无项目支出情况，此表无数据。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</si>
  <si>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</si>
  <si>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</si>
  <si>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</si>
  <si>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</si>
  <si>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备注：昆明市东川区团结渠管理所2025年度无政府性基金预算支出情况，此表无数据。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</si>
  <si>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</si>
  <si>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</si>
  <si>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</si>
  <si>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</si>
  <si>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</si>
  <si>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</si>
  <si>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</si>
  <si>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</si>
  <si>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</si>
  <si>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</si>
  <si>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</si>
  <si>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备注：昆明市东川区团结渠管理所2024年度无部门政府采购支出情况，此表无数据。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</si>
  <si>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</si>
  <si>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</si>
  <si>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</si>
  <si>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</si>
  <si>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</si>
  <si>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</si>
  <si>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</si>
  <si>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备注：昆明市东川区团结渠管理所2025年度无政府购买服务支出情况，此表无数据。</t>
  </si>
  <si>
    <t>09-1表</t>
  </si>
  <si>
    <t>单位名称（项目）</t>
  </si>
  <si>
    <t>地区</t>
  </si>
  <si>
    <t>备注：昆明市东川区团结渠管理所2025年度无对下转移支付支出情况，此表无数据。</t>
  </si>
  <si>
    <t>09-2表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</si>
  <si>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</si>
  <si>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</si>
  <si>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</si>
  <si>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</si>
  <si>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</si>
  <si>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</si>
  <si>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</si>
  <si>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</si>
  <si>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34"/>
      </rPr>
      <t>备注：昆明市东川区团结渠管理所</t>
    </r>
    <r>
      <rPr>
        <sz val="11"/>
        <rFont val="Microsoft Sans Serif"/>
        <charset val="134"/>
      </rPr>
      <t>2025</t>
    </r>
    <r>
      <rPr>
        <sz val="11"/>
        <rFont val="宋体"/>
        <charset val="134"/>
      </rPr>
      <t>年度无新增资产配置支出情况，此表无数据。</t>
    </r>
  </si>
  <si>
    <t>11表</t>
  </si>
  <si>
    <t>上级补助</t>
  </si>
  <si>
    <t>备注：昆明市东川区团结渠管理所2025年度无上级补助项目支出情况，此表无数据。</t>
  </si>
  <si>
    <t>12表</t>
  </si>
  <si>
    <t>项目级次</t>
  </si>
  <si>
    <t/>
  </si>
  <si>
    <t>备注：昆明市东川区团结渠管理所2025年度无部门项目中期规划支出情况，此表无数据。</t>
  </si>
  <si>
    <t>13表</t>
  </si>
  <si>
    <t>2025年部门整体支出绩效目标</t>
  </si>
  <si>
    <t>单位名称：昆明市东川区团结渠管理所</t>
  </si>
  <si>
    <t>部门编码</t>
  </si>
  <si>
    <t>部门名称</t>
  </si>
  <si>
    <t>内容</t>
  </si>
  <si>
    <t>说明</t>
  </si>
  <si>
    <t>部门总体目标</t>
  </si>
  <si>
    <t>部门职责</t>
  </si>
  <si>
    <t>全面扎实做好供水、水量调配、灌溉管理、水费收缴、监测水流、检修闸室、防汛抗旱等日常工作。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</si>
  <si>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</si>
  <si>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</si>
  <si>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做好供水、水源调配、灌溉管理、水费收缴、准确统计水量、勘测水流、检修闸室等日常管理工作，加强各闸点管理和水情信息传递，坚持以灌为主，灌溉与发电结合，高效利用、效益最佳的用水原则，确保水资源得到优化配置。</t>
  </si>
  <si>
    <t>根据部门职责，中长期规划，省委，省政府要求归纳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</si>
  <si>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</si>
  <si>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</si>
  <si>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</si>
  <si>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</si>
  <si>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</si>
  <si>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</si>
  <si>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</si>
  <si>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</si>
  <si>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</si>
  <si>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</si>
  <si>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</si>
  <si>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供水、水源调配、灌溉管理、水费收缴、准确统计水量、勘测水流、检修闸室等日常管理工作。</t>
  </si>
  <si>
    <t>基本支出项目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</si>
  <si>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</si>
  <si>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</si>
  <si>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</si>
  <si>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</si>
  <si>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</si>
  <si>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</si>
  <si>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</si>
  <si>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农业供水</t>
  </si>
  <si>
    <t>≧1100万立方</t>
  </si>
  <si>
    <t>立方</t>
  </si>
  <si>
    <t>定量指标</t>
  </si>
  <si>
    <t>东川区团结渠管理所2024年工作总结</t>
  </si>
  <si>
    <t>工业用水供水</t>
  </si>
  <si>
    <t>≧5200万立方</t>
  </si>
  <si>
    <t>企事业单位景观用水</t>
  </si>
  <si>
    <t>≧900万立方</t>
  </si>
  <si>
    <t>沟渠清淤</t>
  </si>
  <si>
    <t>≧1000立方</t>
  </si>
  <si>
    <t>检修闸室</t>
  </si>
  <si>
    <t>≧15个</t>
  </si>
  <si>
    <t>个</t>
  </si>
  <si>
    <t>汛前检查</t>
  </si>
  <si>
    <t>≧25次</t>
  </si>
  <si>
    <t>次</t>
  </si>
  <si>
    <t>质量指标</t>
  </si>
  <si>
    <t>沟渠安全畅通率</t>
  </si>
  <si>
    <t>≧98%</t>
  </si>
  <si>
    <t>%</t>
  </si>
  <si>
    <t>定性指标</t>
  </si>
  <si>
    <t>供水保证率</t>
  </si>
  <si>
    <t>≧96%</t>
  </si>
  <si>
    <t>效益指标</t>
  </si>
  <si>
    <t>经济效益</t>
  </si>
  <si>
    <t>收缴水费</t>
  </si>
  <si>
    <t>≧136万元</t>
  </si>
  <si>
    <t>元</t>
  </si>
  <si>
    <t>社会效益</t>
  </si>
  <si>
    <t>保障团结渠沿线农田的正常需水</t>
  </si>
  <si>
    <t>≧3.5万亩</t>
  </si>
  <si>
    <t>亩</t>
  </si>
  <si>
    <r>
      <rPr>
        <sz val="9"/>
        <rFont val="宋体"/>
        <charset val="134"/>
      </rPr>
      <t>城区机关事业单位近</t>
    </r>
    <r>
      <rPr>
        <sz val="9"/>
        <rFont val="Arial"/>
        <charset val="0"/>
      </rPr>
      <t>30</t>
    </r>
    <r>
      <rPr>
        <sz val="9"/>
        <rFont val="宋体"/>
        <charset val="134"/>
      </rPr>
      <t>家绿化景观用水</t>
    </r>
  </si>
  <si>
    <t>有效保障</t>
  </si>
  <si>
    <t>满意度指标</t>
  </si>
  <si>
    <t>服务对象满意度</t>
  </si>
  <si>
    <t>用水对象满意度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</si>
</sst>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##,###,###,###,##0.00;[=0]&quot;&quot;"/>
  </numFmts>
  <fonts count="4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name val="Microsoft Sans Serif"/>
      <charset val="134"/>
    </font>
    <font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30" applyNumberFormat="0" applyAlignment="0" applyProtection="0">
      <alignment vertical="center"/>
    </xf>
    <xf numFmtId="0" fontId="33" fillId="5" borderId="31" applyNumberFormat="0" applyAlignment="0" applyProtection="0">
      <alignment vertical="center"/>
    </xf>
    <xf numFmtId="0" fontId="34" fillId="5" borderId="30" applyNumberFormat="0" applyAlignment="0" applyProtection="0">
      <alignment vertical="center"/>
    </xf>
    <xf numFmtId="0" fontId="35" fillId="6" borderId="32" applyNumberFormat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22">
      <alignment horizontal="right" vertical="center"/>
    </xf>
    <xf numFmtId="49" fontId="10" fillId="0" borderId="22">
      <alignment horizontal="left" vertical="center" wrapText="1"/>
    </xf>
    <xf numFmtId="176" fontId="10" fillId="0" borderId="22">
      <alignment horizontal="right" vertical="center"/>
    </xf>
    <xf numFmtId="177" fontId="10" fillId="0" borderId="22">
      <alignment horizontal="right" vertical="center"/>
    </xf>
    <xf numFmtId="178" fontId="10" fillId="0" borderId="22">
      <alignment horizontal="right" vertical="center"/>
    </xf>
    <xf numFmtId="179" fontId="10" fillId="0" borderId="22">
      <alignment horizontal="right" vertical="center"/>
    </xf>
    <xf numFmtId="10" fontId="10" fillId="0" borderId="22">
      <alignment horizontal="right" vertical="center"/>
    </xf>
    <xf numFmtId="180" fontId="10" fillId="0" borderId="22">
      <alignment horizontal="right" vertical="center"/>
    </xf>
    <xf numFmtId="0" fontId="43" fillId="0" borderId="0"/>
    <xf numFmtId="0" fontId="43" fillId="0" borderId="0"/>
    <xf numFmtId="0" fontId="10" fillId="0" borderId="0">
      <alignment vertical="top"/>
      <protection locked="0"/>
    </xf>
  </cellStyleXfs>
  <cellXfs count="254">
    <xf numFmtId="0" fontId="0" fillId="0" borderId="0" xfId="0" applyFont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vertical="center"/>
    </xf>
    <xf numFmtId="0" fontId="2" fillId="0" borderId="0" xfId="5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181" fontId="4" fillId="0" borderId="7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 wrapText="1"/>
    </xf>
    <xf numFmtId="49" fontId="2" fillId="0" borderId="7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vertical="center" wrapText="1"/>
    </xf>
    <xf numFmtId="49" fontId="9" fillId="0" borderId="1" xfId="57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 readingOrder="1"/>
      <protection locked="0"/>
    </xf>
    <xf numFmtId="49" fontId="9" fillId="0" borderId="7" xfId="57" applyNumberFormat="1" applyFont="1" applyFill="1" applyBorder="1" applyAlignment="1">
      <alignment horizontal="left" vertical="center" wrapText="1"/>
    </xf>
    <xf numFmtId="49" fontId="9" fillId="0" borderId="15" xfId="57" applyNumberFormat="1" applyFont="1" applyFill="1" applyBorder="1" applyAlignment="1">
      <alignment horizontal="center" vertical="center"/>
    </xf>
    <xf numFmtId="49" fontId="9" fillId="0" borderId="16" xfId="57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/>
    </xf>
    <xf numFmtId="49" fontId="9" fillId="0" borderId="7" xfId="57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49" fontId="9" fillId="0" borderId="7" xfId="57" applyNumberFormat="1" applyFont="1" applyFill="1" applyBorder="1" applyAlignment="1">
      <alignment horizontal="center" vertical="center" wrapText="1"/>
    </xf>
    <xf numFmtId="0" fontId="6" fillId="0" borderId="0" xfId="58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9" fillId="0" borderId="7" xfId="57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4" fontId="4" fillId="0" borderId="22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12" fillId="0" borderId="0" xfId="59" applyFont="1" applyFill="1" applyBorder="1" applyAlignment="1" applyProtection="1"/>
    <xf numFmtId="0" fontId="1" fillId="2" borderId="1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4" fontId="13" fillId="0" borderId="22" xfId="51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>
      <alignment horizontal="left" vertical="center" wrapText="1"/>
    </xf>
    <xf numFmtId="3" fontId="4" fillId="2" borderId="22" xfId="0" applyNumberFormat="1" applyFont="1" applyFill="1" applyBorder="1" applyAlignment="1" applyProtection="1">
      <alignment horizontal="right" vertical="center"/>
      <protection locked="0"/>
    </xf>
    <xf numFmtId="4" fontId="4" fillId="0" borderId="22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2" xfId="0" applyFont="1" applyBorder="1" applyAlignment="1">
      <alignment horizontal="left"/>
    </xf>
    <xf numFmtId="0" fontId="4" fillId="2" borderId="22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vertical="center" wrapText="1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12" fillId="0" borderId="0" xfId="59" applyFont="1" applyFill="1" applyBorder="1" applyAlignment="1" applyProtection="1">
      <alignment vertical="center"/>
    </xf>
    <xf numFmtId="0" fontId="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right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3" fillId="0" borderId="22" xfId="56" applyNumberFormat="1" applyFont="1" applyBorder="1" applyAlignment="1">
      <alignment horizontal="center" vertical="center"/>
    </xf>
    <xf numFmtId="180" fontId="13" fillId="0" borderId="2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left" vertical="center"/>
    </xf>
    <xf numFmtId="176" fontId="17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12" fillId="0" borderId="26" xfId="59" applyFont="1" applyFill="1" applyBorder="1" applyAlignment="1" applyProtection="1">
      <alignment horizontal="left" vertical="center" wrapText="1"/>
    </xf>
    <xf numFmtId="0" fontId="12" fillId="0" borderId="0" xfId="59" applyFont="1" applyFill="1" applyAlignment="1" applyProtection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49" fontId="13" fillId="0" borderId="22" xfId="50" applyNumberFormat="1" applyFont="1" applyBorder="1">
      <alignment horizontal="left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vertical="top" wrapText="1"/>
      <protection locked="0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22" fillId="0" borderId="22" xfId="0" applyFont="1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76" fontId="23" fillId="0" borderId="22" xfId="0" applyNumberFormat="1" applyFont="1" applyBorder="1" applyAlignment="1">
      <alignment horizontal="right" vertical="center"/>
    </xf>
    <xf numFmtId="0" fontId="21" fillId="2" borderId="17" xfId="0" applyFont="1" applyFill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wrapText="1" indent="2"/>
    </xf>
    <xf numFmtId="0" fontId="4" fillId="2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14" fillId="0" borderId="22" xfId="0" applyFont="1" applyBorder="1" applyAlignment="1" applyProtection="1">
      <alignment vertical="top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56"/>
      <c r="B1" s="56"/>
      <c r="C1" s="56"/>
      <c r="D1" s="56"/>
    </row>
    <row r="2" ht="15" customHeight="1" spans="1:4">
      <c r="A2" s="101"/>
      <c r="B2" s="101"/>
      <c r="C2" s="101"/>
      <c r="D2" s="118" t="s">
        <v>0</v>
      </c>
    </row>
    <row r="3" ht="41.25" customHeight="1" spans="1:1">
      <c r="A3" s="96" t="str">
        <f>"2025"&amp;"年部门财务收支预算总表"</f>
        <v>2025年部门财务收支预算总表</v>
      </c>
    </row>
    <row r="4" ht="17.25" customHeight="1" spans="1:4">
      <c r="A4" s="99" t="str">
        <f>"单位名称："&amp;"昆明市东川区团结渠管理所"</f>
        <v>单位名称：昆明市东川区团结渠管理所</v>
      </c>
      <c r="B4" s="219"/>
      <c r="D4" s="196" t="s">
        <v>1</v>
      </c>
    </row>
    <row r="5" ht="23.25" customHeight="1" spans="1:4">
      <c r="A5" s="220" t="s">
        <v>2</v>
      </c>
      <c r="B5" s="221"/>
      <c r="C5" s="220" t="s">
        <v>3</v>
      </c>
      <c r="D5" s="221"/>
    </row>
    <row r="6" ht="24" customHeight="1" spans="1:4">
      <c r="A6" s="220" t="s">
        <v>4</v>
      </c>
      <c r="B6" s="220" t="s">
        <v>5</v>
      </c>
      <c r="C6" s="220" t="s">
        <v>6</v>
      </c>
      <c r="D6" s="220" t="s">
        <v>5</v>
      </c>
    </row>
    <row r="7" ht="17.25" customHeight="1" spans="1:4">
      <c r="A7" s="222" t="s">
        <v>7</v>
      </c>
      <c r="B7" s="134">
        <v>3651142</v>
      </c>
      <c r="C7" s="222" t="s">
        <v>8</v>
      </c>
      <c r="D7" s="134"/>
    </row>
    <row r="8" ht="17.25" customHeight="1" spans="1:4">
      <c r="A8" s="222" t="s">
        <v>9</v>
      </c>
      <c r="B8" s="134"/>
      <c r="C8" s="222" t="s">
        <v>10</v>
      </c>
      <c r="D8" s="134"/>
    </row>
    <row r="9" ht="17.25" customHeight="1" spans="1:4">
      <c r="A9" s="222" t="s">
        <v>11</v>
      </c>
      <c r="B9" s="134"/>
      <c r="C9" s="253" t="s">
        <v>12</v>
      </c>
      <c r="D9" s="134"/>
    </row>
    <row r="10" ht="17.25" customHeight="1" spans="1:4">
      <c r="A10" s="222" t="s">
        <v>13</v>
      </c>
      <c r="B10" s="134"/>
      <c r="C10" s="253" t="s">
        <v>14</v>
      </c>
      <c r="D10" s="134"/>
    </row>
    <row r="11" ht="17.25" customHeight="1" spans="1:4">
      <c r="A11" s="222" t="s">
        <v>15</v>
      </c>
      <c r="B11" s="134"/>
      <c r="C11" s="253" t="s">
        <v>16</v>
      </c>
      <c r="D11" s="134"/>
    </row>
    <row r="12" ht="17.25" customHeight="1" spans="1:4">
      <c r="A12" s="222" t="s">
        <v>17</v>
      </c>
      <c r="B12" s="134"/>
      <c r="C12" s="253" t="s">
        <v>18</v>
      </c>
      <c r="D12" s="134"/>
    </row>
    <row r="13" ht="17.25" customHeight="1" spans="1:4">
      <c r="A13" s="222" t="s">
        <v>19</v>
      </c>
      <c r="B13" s="134"/>
      <c r="C13" s="87" t="s">
        <v>20</v>
      </c>
      <c r="D13" s="134"/>
    </row>
    <row r="14" ht="17.25" customHeight="1" spans="1:4">
      <c r="A14" s="222" t="s">
        <v>21</v>
      </c>
      <c r="B14" s="134"/>
      <c r="C14" s="87" t="s">
        <v>22</v>
      </c>
      <c r="D14" s="134">
        <v>468664.32</v>
      </c>
    </row>
    <row r="15" ht="17.25" customHeight="1" spans="1:4">
      <c r="A15" s="222" t="s">
        <v>23</v>
      </c>
      <c r="B15" s="134"/>
      <c r="C15" s="87" t="s">
        <v>24</v>
      </c>
      <c r="D15" s="134">
        <v>305351.16</v>
      </c>
    </row>
    <row r="16" ht="17.25" customHeight="1" spans="1:4">
      <c r="A16" s="222" t="s">
        <v>25</v>
      </c>
      <c r="B16" s="134"/>
      <c r="C16" s="87" t="s">
        <v>26</v>
      </c>
      <c r="D16" s="134"/>
    </row>
    <row r="17" ht="17.25" customHeight="1" spans="1:4">
      <c r="A17" s="200"/>
      <c r="B17" s="134"/>
      <c r="C17" s="87" t="s">
        <v>27</v>
      </c>
      <c r="D17" s="134"/>
    </row>
    <row r="18" ht="17.25" customHeight="1" spans="1:4">
      <c r="A18" s="223"/>
      <c r="B18" s="134"/>
      <c r="C18" s="87" t="s">
        <v>28</v>
      </c>
      <c r="D18" s="134">
        <v>2637055.52</v>
      </c>
    </row>
    <row r="19" ht="17.25" customHeight="1" spans="1:4">
      <c r="A19" s="223"/>
      <c r="B19" s="134"/>
      <c r="C19" s="87" t="s">
        <v>29</v>
      </c>
      <c r="D19" s="134"/>
    </row>
    <row r="20" ht="17.25" customHeight="1" spans="1:4">
      <c r="A20" s="223"/>
      <c r="B20" s="134"/>
      <c r="C20" s="87" t="s">
        <v>30</v>
      </c>
      <c r="D20" s="134"/>
    </row>
    <row r="21" ht="17.25" customHeight="1" spans="1:4">
      <c r="A21" s="223"/>
      <c r="B21" s="134"/>
      <c r="C21" s="87" t="s">
        <v>31</v>
      </c>
      <c r="D21" s="134"/>
    </row>
    <row r="22" ht="17.25" customHeight="1" spans="1:4">
      <c r="A22" s="223"/>
      <c r="B22" s="134"/>
      <c r="C22" s="87" t="s">
        <v>32</v>
      </c>
      <c r="D22" s="134"/>
    </row>
    <row r="23" ht="17.25" customHeight="1" spans="1:4">
      <c r="A23" s="223"/>
      <c r="B23" s="134"/>
      <c r="C23" s="87" t="s">
        <v>33</v>
      </c>
      <c r="D23" s="134"/>
    </row>
    <row r="24" ht="17.25" customHeight="1" spans="1:4">
      <c r="A24" s="223"/>
      <c r="B24" s="134"/>
      <c r="C24" s="87" t="s">
        <v>34</v>
      </c>
      <c r="D24" s="134"/>
    </row>
    <row r="25" ht="17.25" customHeight="1" spans="1:4">
      <c r="A25" s="223"/>
      <c r="B25" s="134"/>
      <c r="C25" s="87" t="s">
        <v>35</v>
      </c>
      <c r="D25" s="134">
        <v>240071</v>
      </c>
    </row>
    <row r="26" ht="17.25" customHeight="1" spans="1:4">
      <c r="A26" s="223"/>
      <c r="B26" s="134"/>
      <c r="C26" s="87" t="s">
        <v>36</v>
      </c>
      <c r="D26" s="134"/>
    </row>
    <row r="27" ht="17.25" customHeight="1" spans="1:4">
      <c r="A27" s="223"/>
      <c r="B27" s="134"/>
      <c r="C27" s="200" t="s">
        <v>37</v>
      </c>
      <c r="D27" s="134"/>
    </row>
    <row r="28" ht="17.25" customHeight="1" spans="1:4">
      <c r="A28" s="223"/>
      <c r="B28" s="134"/>
      <c r="C28" s="87" t="s">
        <v>38</v>
      </c>
      <c r="D28" s="134"/>
    </row>
    <row r="29" ht="16.5" customHeight="1" spans="1:4">
      <c r="A29" s="223"/>
      <c r="B29" s="134"/>
      <c r="C29" s="87" t="s">
        <v>39</v>
      </c>
      <c r="D29" s="134"/>
    </row>
    <row r="30" ht="16.5" customHeight="1" spans="1:4">
      <c r="A30" s="223"/>
      <c r="B30" s="134"/>
      <c r="C30" s="200" t="s">
        <v>40</v>
      </c>
      <c r="D30" s="134"/>
    </row>
    <row r="31" ht="17.25" customHeight="1" spans="1:4">
      <c r="A31" s="223"/>
      <c r="B31" s="134"/>
      <c r="C31" s="200" t="s">
        <v>41</v>
      </c>
      <c r="D31" s="134"/>
    </row>
    <row r="32" ht="17.25" customHeight="1" spans="1:4">
      <c r="A32" s="223"/>
      <c r="B32" s="134"/>
      <c r="C32" s="87" t="s">
        <v>42</v>
      </c>
      <c r="D32" s="134"/>
    </row>
    <row r="33" ht="16.5" customHeight="1" spans="1:4">
      <c r="A33" s="223" t="s">
        <v>43</v>
      </c>
      <c r="B33" s="134">
        <v>3651142</v>
      </c>
      <c r="C33" s="223" t="s">
        <v>44</v>
      </c>
      <c r="D33" s="134">
        <v>3651142</v>
      </c>
    </row>
    <row r="34" ht="16.5" customHeight="1" spans="1:4">
      <c r="A34" s="200" t="s">
        <v>45</v>
      </c>
      <c r="B34" s="134"/>
      <c r="C34" s="200" t="s">
        <v>46</v>
      </c>
      <c r="D34" s="134"/>
    </row>
    <row r="35" ht="16.5" customHeight="1" spans="1:4">
      <c r="A35" s="87" t="s">
        <v>47</v>
      </c>
      <c r="B35" s="134"/>
      <c r="C35" s="87" t="s">
        <v>47</v>
      </c>
      <c r="D35" s="134"/>
    </row>
    <row r="36" ht="16.5" customHeight="1" spans="1:4">
      <c r="A36" s="87" t="s">
        <v>48</v>
      </c>
      <c r="B36" s="134"/>
      <c r="C36" s="87" t="s">
        <v>49</v>
      </c>
      <c r="D36" s="134"/>
    </row>
    <row r="37" ht="16.5" customHeight="1" spans="1:4">
      <c r="A37" s="224" t="s">
        <v>50</v>
      </c>
      <c r="B37" s="134">
        <v>3651142</v>
      </c>
      <c r="C37" s="224" t="s">
        <v>51</v>
      </c>
      <c r="D37" s="134">
        <v>3651142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Q1" workbookViewId="0">
      <pane ySplit="1" topLeftCell="A2" activePane="bottomLeft" state="frozen"/>
      <selection/>
      <selection pane="bottomLeft" activeCell="D32" sqref="D3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ht="17.25" customHeight="1" spans="1:1">
      <c r="A2" s="118" t="s">
        <v>52</v>
      </c>
    </row>
    <row r="3" ht="41.25" customHeight="1" spans="1:1">
      <c r="A3" s="96" t="str">
        <f>"2025"&amp;"年部门收入预算表"</f>
        <v>2025年部门收入预算表</v>
      </c>
    </row>
    <row r="4" ht="17.25" customHeight="1" spans="1:19">
      <c r="A4" s="99" t="str">
        <f>"单位名称："&amp;"昆明市东川区团结渠管理所"</f>
        <v>单位名称：昆明市东川区团结渠管理所</v>
      </c>
      <c r="S4" s="101" t="s">
        <v>1</v>
      </c>
    </row>
    <row r="5" ht="21.75" customHeight="1" spans="1:19">
      <c r="A5" s="240" t="s">
        <v>53</v>
      </c>
      <c r="B5" s="241" t="s">
        <v>54</v>
      </c>
      <c r="C5" s="241" t="s">
        <v>55</v>
      </c>
      <c r="D5" s="242" t="s">
        <v>56</v>
      </c>
      <c r="E5" s="242"/>
      <c r="F5" s="242"/>
      <c r="G5" s="242"/>
      <c r="H5" s="242"/>
      <c r="I5" s="186"/>
      <c r="J5" s="242"/>
      <c r="K5" s="242"/>
      <c r="L5" s="242"/>
      <c r="M5" s="242"/>
      <c r="N5" s="248"/>
      <c r="O5" s="242" t="s">
        <v>45</v>
      </c>
      <c r="P5" s="242"/>
      <c r="Q5" s="242"/>
      <c r="R5" s="242"/>
      <c r="S5" s="248"/>
    </row>
    <row r="6" ht="27" customHeight="1" spans="1:19">
      <c r="A6" s="243"/>
      <c r="B6" s="244"/>
      <c r="C6" s="244"/>
      <c r="D6" s="244" t="s">
        <v>57</v>
      </c>
      <c r="E6" s="244" t="s">
        <v>58</v>
      </c>
      <c r="F6" s="244" t="s">
        <v>59</v>
      </c>
      <c r="G6" s="244" t="s">
        <v>60</v>
      </c>
      <c r="H6" s="244" t="s">
        <v>61</v>
      </c>
      <c r="I6" s="249" t="s">
        <v>62</v>
      </c>
      <c r="J6" s="250"/>
      <c r="K6" s="250"/>
      <c r="L6" s="250"/>
      <c r="M6" s="250"/>
      <c r="N6" s="251"/>
      <c r="O6" s="244" t="s">
        <v>57</v>
      </c>
      <c r="P6" s="244" t="s">
        <v>58</v>
      </c>
      <c r="Q6" s="244" t="s">
        <v>59</v>
      </c>
      <c r="R6" s="244" t="s">
        <v>60</v>
      </c>
      <c r="S6" s="244" t="s">
        <v>63</v>
      </c>
    </row>
    <row r="7" ht="30" customHeight="1" spans="1:19">
      <c r="A7" s="245"/>
      <c r="B7" s="159"/>
      <c r="C7" s="169"/>
      <c r="D7" s="169"/>
      <c r="E7" s="169"/>
      <c r="F7" s="169"/>
      <c r="G7" s="169"/>
      <c r="H7" s="169"/>
      <c r="I7" s="124" t="s">
        <v>57</v>
      </c>
      <c r="J7" s="251" t="s">
        <v>64</v>
      </c>
      <c r="K7" s="251" t="s">
        <v>65</v>
      </c>
      <c r="L7" s="251" t="s">
        <v>66</v>
      </c>
      <c r="M7" s="251" t="s">
        <v>67</v>
      </c>
      <c r="N7" s="251" t="s">
        <v>68</v>
      </c>
      <c r="O7" s="252"/>
      <c r="P7" s="252"/>
      <c r="Q7" s="252"/>
      <c r="R7" s="252"/>
      <c r="S7" s="169"/>
    </row>
    <row r="8" ht="15" customHeight="1" spans="1:19">
      <c r="A8" s="246">
        <v>1</v>
      </c>
      <c r="B8" s="246">
        <v>2</v>
      </c>
      <c r="C8" s="246">
        <v>3</v>
      </c>
      <c r="D8" s="246">
        <v>4</v>
      </c>
      <c r="E8" s="246">
        <v>5</v>
      </c>
      <c r="F8" s="246">
        <v>6</v>
      </c>
      <c r="G8" s="246">
        <v>7</v>
      </c>
      <c r="H8" s="246">
        <v>8</v>
      </c>
      <c r="I8" s="124">
        <v>9</v>
      </c>
      <c r="J8" s="246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  <c r="S8" s="246">
        <v>19</v>
      </c>
    </row>
    <row r="9" ht="18" customHeight="1" spans="1:19">
      <c r="A9" s="76" t="s">
        <v>69</v>
      </c>
      <c r="B9" s="76" t="s">
        <v>70</v>
      </c>
      <c r="C9" s="134">
        <v>3651142</v>
      </c>
      <c r="D9" s="134">
        <v>3651142</v>
      </c>
      <c r="E9" s="134">
        <v>3651142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ht="18" customHeight="1" spans="1:19">
      <c r="A10" s="104" t="s">
        <v>55</v>
      </c>
      <c r="B10" s="247"/>
      <c r="C10" s="134">
        <v>3651142</v>
      </c>
      <c r="D10" s="134">
        <v>3651142</v>
      </c>
      <c r="E10" s="134">
        <v>3651142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zoomScale="80" zoomScaleNormal="80" topLeftCell="J1" workbookViewId="0">
      <pane ySplit="1" topLeftCell="A2" activePane="bottomLeft" state="frozen"/>
      <selection/>
      <selection pane="bottomLeft" activeCell="L33" sqref="L3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17.25" customHeight="1" spans="1:1">
      <c r="A2" s="101" t="s">
        <v>71</v>
      </c>
    </row>
    <row r="3" ht="41.25" customHeight="1" spans="1:1">
      <c r="A3" s="96" t="str">
        <f>"2025"&amp;"年部门支出预算表"</f>
        <v>2025年部门支出预算表</v>
      </c>
    </row>
    <row r="4" ht="17.25" customHeight="1" spans="1:15">
      <c r="A4" s="99" t="str">
        <f>"单位名称："&amp;"昆明市东川区团结渠管理所"</f>
        <v>单位名称：昆明市东川区团结渠管理所</v>
      </c>
      <c r="O4" s="101" t="s">
        <v>1</v>
      </c>
    </row>
    <row r="5" ht="27" customHeight="1" spans="1:15">
      <c r="A5" s="226" t="s">
        <v>72</v>
      </c>
      <c r="B5" s="226" t="s">
        <v>73</v>
      </c>
      <c r="C5" s="226" t="s">
        <v>55</v>
      </c>
      <c r="D5" s="227" t="s">
        <v>58</v>
      </c>
      <c r="E5" s="228"/>
      <c r="F5" s="229"/>
      <c r="G5" s="230" t="s">
        <v>59</v>
      </c>
      <c r="H5" s="230" t="s">
        <v>60</v>
      </c>
      <c r="I5" s="230" t="s">
        <v>74</v>
      </c>
      <c r="J5" s="227" t="s">
        <v>62</v>
      </c>
      <c r="K5" s="228"/>
      <c r="L5" s="228"/>
      <c r="M5" s="228"/>
      <c r="N5" s="237"/>
      <c r="O5" s="238"/>
    </row>
    <row r="6" ht="42" customHeight="1" spans="1:15">
      <c r="A6" s="231"/>
      <c r="B6" s="231"/>
      <c r="C6" s="232"/>
      <c r="D6" s="233" t="s">
        <v>57</v>
      </c>
      <c r="E6" s="233" t="s">
        <v>75</v>
      </c>
      <c r="F6" s="233" t="s">
        <v>76</v>
      </c>
      <c r="G6" s="232"/>
      <c r="H6" s="232"/>
      <c r="I6" s="239"/>
      <c r="J6" s="233" t="s">
        <v>57</v>
      </c>
      <c r="K6" s="220" t="s">
        <v>77</v>
      </c>
      <c r="L6" s="220" t="s">
        <v>78</v>
      </c>
      <c r="M6" s="220" t="s">
        <v>79</v>
      </c>
      <c r="N6" s="220" t="s">
        <v>80</v>
      </c>
      <c r="O6" s="220" t="s">
        <v>81</v>
      </c>
    </row>
    <row r="7" ht="18" customHeight="1" spans="1:15">
      <c r="A7" s="107" t="s">
        <v>82</v>
      </c>
      <c r="B7" s="107" t="s">
        <v>83</v>
      </c>
      <c r="C7" s="107" t="s">
        <v>84</v>
      </c>
      <c r="D7" s="110" t="s">
        <v>85</v>
      </c>
      <c r="E7" s="110" t="s">
        <v>86</v>
      </c>
      <c r="F7" s="110" t="s">
        <v>87</v>
      </c>
      <c r="G7" s="110" t="s">
        <v>88</v>
      </c>
      <c r="H7" s="110" t="s">
        <v>89</v>
      </c>
      <c r="I7" s="110" t="s">
        <v>90</v>
      </c>
      <c r="J7" s="110" t="s">
        <v>91</v>
      </c>
      <c r="K7" s="110" t="s">
        <v>92</v>
      </c>
      <c r="L7" s="110" t="s">
        <v>93</v>
      </c>
      <c r="M7" s="110" t="s">
        <v>94</v>
      </c>
      <c r="N7" s="107" t="s">
        <v>95</v>
      </c>
      <c r="O7" s="110" t="s">
        <v>96</v>
      </c>
    </row>
    <row r="8" ht="21" customHeight="1" spans="1:15">
      <c r="A8" s="111" t="s">
        <v>97</v>
      </c>
      <c r="B8" s="111" t="s">
        <v>98</v>
      </c>
      <c r="C8" s="134">
        <v>468664.32</v>
      </c>
      <c r="D8" s="134">
        <v>468664.32</v>
      </c>
      <c r="E8" s="134">
        <v>468664.32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ht="21" customHeight="1" spans="1:15">
      <c r="A9" s="234" t="s">
        <v>99</v>
      </c>
      <c r="B9" s="234" t="s">
        <v>100</v>
      </c>
      <c r="C9" s="134">
        <v>468664.32</v>
      </c>
      <c r="D9" s="134">
        <v>468664.32</v>
      </c>
      <c r="E9" s="134">
        <v>468664.32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ht="21" customHeight="1" spans="1:15">
      <c r="A10" s="235" t="s">
        <v>101</v>
      </c>
      <c r="B10" s="235" t="s">
        <v>102</v>
      </c>
      <c r="C10" s="134">
        <v>150000</v>
      </c>
      <c r="D10" s="134">
        <v>150000</v>
      </c>
      <c r="E10" s="134">
        <v>150000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ht="21" customHeight="1" spans="1:15">
      <c r="A11" s="235" t="s">
        <v>103</v>
      </c>
      <c r="B11" s="235" t="s">
        <v>104</v>
      </c>
      <c r="C11" s="134">
        <v>318664.32</v>
      </c>
      <c r="D11" s="134">
        <v>318664.32</v>
      </c>
      <c r="E11" s="134">
        <v>318664.32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ht="21" customHeight="1" spans="1:15">
      <c r="A12" s="111" t="s">
        <v>105</v>
      </c>
      <c r="B12" s="111" t="s">
        <v>106</v>
      </c>
      <c r="C12" s="134">
        <v>305351.16</v>
      </c>
      <c r="D12" s="134">
        <v>305351.16</v>
      </c>
      <c r="E12" s="134">
        <v>305351.16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ht="21" customHeight="1" spans="1:15">
      <c r="A13" s="234" t="s">
        <v>107</v>
      </c>
      <c r="B13" s="234" t="s">
        <v>108</v>
      </c>
      <c r="C13" s="134">
        <v>305351.16</v>
      </c>
      <c r="D13" s="134">
        <v>305351.16</v>
      </c>
      <c r="E13" s="134">
        <v>305351.16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ht="21" customHeight="1" spans="1:15">
      <c r="A14" s="235" t="s">
        <v>109</v>
      </c>
      <c r="B14" s="235" t="s">
        <v>110</v>
      </c>
      <c r="C14" s="134">
        <v>159866</v>
      </c>
      <c r="D14" s="134">
        <v>159866</v>
      </c>
      <c r="E14" s="134">
        <v>159866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ht="21" customHeight="1" spans="1:15">
      <c r="A15" s="235" t="s">
        <v>111</v>
      </c>
      <c r="B15" s="235" t="s">
        <v>112</v>
      </c>
      <c r="C15" s="134">
        <v>132602</v>
      </c>
      <c r="D15" s="134">
        <v>132602</v>
      </c>
      <c r="E15" s="134">
        <v>132602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ht="21" customHeight="1" spans="1:15">
      <c r="A16" s="235" t="s">
        <v>113</v>
      </c>
      <c r="B16" s="235" t="s">
        <v>114</v>
      </c>
      <c r="C16" s="134">
        <v>12883.16</v>
      </c>
      <c r="D16" s="134">
        <v>12883.16</v>
      </c>
      <c r="E16" s="134">
        <v>12883.16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ht="21" customHeight="1" spans="1:15">
      <c r="A17" s="111" t="s">
        <v>115</v>
      </c>
      <c r="B17" s="111" t="s">
        <v>116</v>
      </c>
      <c r="C17" s="134">
        <v>2637055.52</v>
      </c>
      <c r="D17" s="134">
        <v>2637055.52</v>
      </c>
      <c r="E17" s="134">
        <v>2637055.52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ht="21" customHeight="1" spans="1:15">
      <c r="A18" s="234" t="s">
        <v>117</v>
      </c>
      <c r="B18" s="234" t="s">
        <v>118</v>
      </c>
      <c r="C18" s="134">
        <v>2637055.52</v>
      </c>
      <c r="D18" s="134">
        <v>2637055.52</v>
      </c>
      <c r="E18" s="134">
        <v>2637055.52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ht="21" customHeight="1" spans="1:15">
      <c r="A19" s="235" t="s">
        <v>119</v>
      </c>
      <c r="B19" s="235" t="s">
        <v>120</v>
      </c>
      <c r="C19" s="134">
        <v>2637055.52</v>
      </c>
      <c r="D19" s="134">
        <v>2637055.52</v>
      </c>
      <c r="E19" s="134">
        <v>2637055.52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ht="21" customHeight="1" spans="1:15">
      <c r="A20" s="111" t="s">
        <v>121</v>
      </c>
      <c r="B20" s="111" t="s">
        <v>122</v>
      </c>
      <c r="C20" s="134">
        <v>240071</v>
      </c>
      <c r="D20" s="134">
        <v>240071</v>
      </c>
      <c r="E20" s="134">
        <v>240071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ht="21" customHeight="1" spans="1:15">
      <c r="A21" s="234" t="s">
        <v>123</v>
      </c>
      <c r="B21" s="234" t="s">
        <v>124</v>
      </c>
      <c r="C21" s="134">
        <v>240071</v>
      </c>
      <c r="D21" s="134">
        <v>240071</v>
      </c>
      <c r="E21" s="134">
        <v>240071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ht="21" customHeight="1" spans="1:15">
      <c r="A22" s="235" t="s">
        <v>125</v>
      </c>
      <c r="B22" s="235" t="s">
        <v>126</v>
      </c>
      <c r="C22" s="134">
        <v>240071</v>
      </c>
      <c r="D22" s="134">
        <v>240071</v>
      </c>
      <c r="E22" s="134">
        <v>240071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ht="21" customHeight="1" spans="1:15">
      <c r="A23" s="236" t="s">
        <v>55</v>
      </c>
      <c r="B23" s="90"/>
      <c r="C23" s="134">
        <v>3651142</v>
      </c>
      <c r="D23" s="134">
        <v>3651142</v>
      </c>
      <c r="E23" s="134">
        <v>3651142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zoomScale="90" zoomScaleNormal="90" workbookViewId="0">
      <pane ySplit="1" topLeftCell="A2" activePane="bottomLeft" state="frozen"/>
      <selection/>
      <selection pane="bottomLeft" activeCell="B46" sqref="B4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6"/>
      <c r="B1" s="56"/>
      <c r="C1" s="56"/>
      <c r="D1" s="56"/>
    </row>
    <row r="2" ht="15" customHeight="1" spans="1:4">
      <c r="A2" s="97"/>
      <c r="B2" s="101"/>
      <c r="C2" s="101"/>
      <c r="D2" s="101" t="s">
        <v>0</v>
      </c>
    </row>
    <row r="3" ht="41.25" customHeight="1" spans="1:1">
      <c r="A3" s="96" t="str">
        <f>"2025"&amp;"年部门财政拨款收支预算总表"</f>
        <v>2025年部门财政拨款收支预算总表</v>
      </c>
    </row>
    <row r="4" ht="17.25" customHeight="1" spans="1:4">
      <c r="A4" s="99" t="str">
        <f>"单位名称："&amp;"昆明市东川区团结渠管理所"</f>
        <v>单位名称：昆明市东川区团结渠管理所</v>
      </c>
      <c r="B4" s="219"/>
      <c r="D4" s="101" t="s">
        <v>1</v>
      </c>
    </row>
    <row r="5" ht="17.25" customHeight="1" spans="1:4">
      <c r="A5" s="220" t="s">
        <v>2</v>
      </c>
      <c r="B5" s="221"/>
      <c r="C5" s="220" t="s">
        <v>3</v>
      </c>
      <c r="D5" s="221"/>
    </row>
    <row r="6" ht="18.75" customHeight="1" spans="1:4">
      <c r="A6" s="220" t="s">
        <v>4</v>
      </c>
      <c r="B6" s="220" t="s">
        <v>5</v>
      </c>
      <c r="C6" s="220" t="s">
        <v>6</v>
      </c>
      <c r="D6" s="220" t="s">
        <v>5</v>
      </c>
    </row>
    <row r="7" ht="16.5" customHeight="1" spans="1:4">
      <c r="A7" s="222" t="s">
        <v>127</v>
      </c>
      <c r="B7" s="134">
        <v>3651142</v>
      </c>
      <c r="C7" s="222" t="s">
        <v>128</v>
      </c>
      <c r="D7" s="134">
        <v>3651142</v>
      </c>
    </row>
    <row r="8" ht="16.5" customHeight="1" spans="1:4">
      <c r="A8" s="222" t="s">
        <v>129</v>
      </c>
      <c r="B8" s="134">
        <v>3651142</v>
      </c>
      <c r="C8" s="222" t="s">
        <v>130</v>
      </c>
      <c r="D8" s="134"/>
    </row>
    <row r="9" ht="16.5" customHeight="1" spans="1:4">
      <c r="A9" s="222" t="s">
        <v>131</v>
      </c>
      <c r="B9" s="134"/>
      <c r="C9" s="222" t="s">
        <v>132</v>
      </c>
      <c r="D9" s="134"/>
    </row>
    <row r="10" ht="16.5" customHeight="1" spans="1:4">
      <c r="A10" s="222" t="s">
        <v>133</v>
      </c>
      <c r="B10" s="134"/>
      <c r="C10" s="222" t="s">
        <v>134</v>
      </c>
      <c r="D10" s="134"/>
    </row>
    <row r="11" ht="16.5" customHeight="1" spans="1:4">
      <c r="A11" s="222" t="s">
        <v>135</v>
      </c>
      <c r="B11" s="134"/>
      <c r="C11" s="222" t="s">
        <v>136</v>
      </c>
      <c r="D11" s="134"/>
    </row>
    <row r="12" ht="16.5" customHeight="1" spans="1:4">
      <c r="A12" s="222" t="s">
        <v>129</v>
      </c>
      <c r="B12" s="134"/>
      <c r="C12" s="222" t="s">
        <v>137</v>
      </c>
      <c r="D12" s="134"/>
    </row>
    <row r="13" ht="16.5" customHeight="1" spans="1:4">
      <c r="A13" s="200" t="s">
        <v>131</v>
      </c>
      <c r="B13" s="134"/>
      <c r="C13" s="123" t="s">
        <v>138</v>
      </c>
      <c r="D13" s="134"/>
    </row>
    <row r="14" ht="16.5" customHeight="1" spans="1:4">
      <c r="A14" s="200" t="s">
        <v>133</v>
      </c>
      <c r="B14" s="134"/>
      <c r="C14" s="123" t="s">
        <v>139</v>
      </c>
      <c r="D14" s="134"/>
    </row>
    <row r="15" ht="16.5" customHeight="1" spans="1:4">
      <c r="A15" s="223"/>
      <c r="B15" s="134"/>
      <c r="C15" s="123" t="s">
        <v>140</v>
      </c>
      <c r="D15" s="134">
        <v>468664.32</v>
      </c>
    </row>
    <row r="16" ht="16.5" customHeight="1" spans="1:4">
      <c r="A16" s="223"/>
      <c r="B16" s="134"/>
      <c r="C16" s="123" t="s">
        <v>141</v>
      </c>
      <c r="D16" s="134">
        <v>305351.16</v>
      </c>
    </row>
    <row r="17" ht="16.5" customHeight="1" spans="1:4">
      <c r="A17" s="223"/>
      <c r="B17" s="134"/>
      <c r="C17" s="123" t="s">
        <v>142</v>
      </c>
      <c r="D17" s="134"/>
    </row>
    <row r="18" ht="16.5" customHeight="1" spans="1:4">
      <c r="A18" s="223"/>
      <c r="B18" s="134"/>
      <c r="C18" s="123" t="s">
        <v>143</v>
      </c>
      <c r="D18" s="134"/>
    </row>
    <row r="19" ht="16.5" customHeight="1" spans="1:4">
      <c r="A19" s="223"/>
      <c r="B19" s="134"/>
      <c r="C19" s="123" t="s">
        <v>144</v>
      </c>
      <c r="D19" s="134">
        <v>2637055.52</v>
      </c>
    </row>
    <row r="20" ht="16.5" customHeight="1" spans="1:4">
      <c r="A20" s="223"/>
      <c r="B20" s="134"/>
      <c r="C20" s="123" t="s">
        <v>145</v>
      </c>
      <c r="D20" s="134"/>
    </row>
    <row r="21" ht="16.5" customHeight="1" spans="1:4">
      <c r="A21" s="223"/>
      <c r="B21" s="134"/>
      <c r="C21" s="123" t="s">
        <v>146</v>
      </c>
      <c r="D21" s="134"/>
    </row>
    <row r="22" ht="16.5" customHeight="1" spans="1:4">
      <c r="A22" s="223"/>
      <c r="B22" s="134"/>
      <c r="C22" s="123" t="s">
        <v>147</v>
      </c>
      <c r="D22" s="134"/>
    </row>
    <row r="23" ht="16.5" customHeight="1" spans="1:4">
      <c r="A23" s="223"/>
      <c r="B23" s="134"/>
      <c r="C23" s="123" t="s">
        <v>148</v>
      </c>
      <c r="D23" s="134"/>
    </row>
    <row r="24" ht="16.5" customHeight="1" spans="1:4">
      <c r="A24" s="223"/>
      <c r="B24" s="134"/>
      <c r="C24" s="123" t="s">
        <v>149</v>
      </c>
      <c r="D24" s="134"/>
    </row>
    <row r="25" ht="16.5" customHeight="1" spans="1:4">
      <c r="A25" s="223"/>
      <c r="B25" s="134"/>
      <c r="C25" s="123" t="s">
        <v>150</v>
      </c>
      <c r="D25" s="134"/>
    </row>
    <row r="26" ht="16.5" customHeight="1" spans="1:4">
      <c r="A26" s="223"/>
      <c r="B26" s="134"/>
      <c r="C26" s="123" t="s">
        <v>151</v>
      </c>
      <c r="D26" s="134">
        <v>240071</v>
      </c>
    </row>
    <row r="27" ht="16.5" customHeight="1" spans="1:4">
      <c r="A27" s="223"/>
      <c r="B27" s="134"/>
      <c r="C27" s="123" t="s">
        <v>152</v>
      </c>
      <c r="D27" s="134"/>
    </row>
    <row r="28" ht="16.5" customHeight="1" spans="1:4">
      <c r="A28" s="223"/>
      <c r="B28" s="134"/>
      <c r="C28" s="123" t="s">
        <v>153</v>
      </c>
      <c r="D28" s="134"/>
    </row>
    <row r="29" ht="16.5" customHeight="1" spans="1:4">
      <c r="A29" s="223"/>
      <c r="B29" s="134"/>
      <c r="C29" s="123" t="s">
        <v>154</v>
      </c>
      <c r="D29" s="134"/>
    </row>
    <row r="30" ht="16.5" customHeight="1" spans="1:4">
      <c r="A30" s="223"/>
      <c r="B30" s="134"/>
      <c r="C30" s="123" t="s">
        <v>155</v>
      </c>
      <c r="D30" s="134"/>
    </row>
    <row r="31" ht="16.5" customHeight="1" spans="1:4">
      <c r="A31" s="223"/>
      <c r="B31" s="134"/>
      <c r="C31" s="123" t="s">
        <v>156</v>
      </c>
      <c r="D31" s="134"/>
    </row>
    <row r="32" ht="16.5" customHeight="1" spans="1:4">
      <c r="A32" s="223"/>
      <c r="B32" s="134"/>
      <c r="C32" s="200" t="s">
        <v>157</v>
      </c>
      <c r="D32" s="134"/>
    </row>
    <row r="33" ht="16.5" customHeight="1" spans="1:4">
      <c r="A33" s="223"/>
      <c r="B33" s="134"/>
      <c r="C33" s="200" t="s">
        <v>158</v>
      </c>
      <c r="D33" s="134"/>
    </row>
    <row r="34" ht="16.5" customHeight="1" spans="1:4">
      <c r="A34" s="223"/>
      <c r="B34" s="134"/>
      <c r="C34" s="85" t="s">
        <v>159</v>
      </c>
      <c r="D34" s="134"/>
    </row>
    <row r="35" ht="15" customHeight="1" spans="1:4">
      <c r="A35" s="224" t="s">
        <v>50</v>
      </c>
      <c r="B35" s="225">
        <v>3651142</v>
      </c>
      <c r="C35" s="224" t="s">
        <v>51</v>
      </c>
      <c r="D35" s="225">
        <v>3651142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zoomScale="120" zoomScaleNormal="120" topLeftCell="E1" workbookViewId="0">
      <pane ySplit="1" topLeftCell="A2" activePane="bottomLeft" state="frozen"/>
      <selection/>
      <selection pane="bottomLeft" activeCell="A14" sqref="$A14:$XFD1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56"/>
      <c r="B1" s="56"/>
      <c r="C1" s="56"/>
      <c r="D1" s="56"/>
      <c r="E1" s="56"/>
      <c r="F1" s="56"/>
      <c r="G1" s="56"/>
    </row>
    <row r="2" customHeight="1" spans="4:7">
      <c r="D2" s="189"/>
      <c r="F2" s="126"/>
      <c r="G2" s="196" t="s">
        <v>160</v>
      </c>
    </row>
    <row r="3" ht="41.25" customHeight="1" spans="1:7">
      <c r="A3" s="179" t="str">
        <f>"2025"&amp;"年一般公共预算支出预算表（按功能科目分类）"</f>
        <v>2025年一般公共预算支出预算表（按功能科目分类）</v>
      </c>
      <c r="B3" s="179"/>
      <c r="C3" s="179"/>
      <c r="D3" s="179"/>
      <c r="E3" s="179"/>
      <c r="F3" s="179"/>
      <c r="G3" s="179"/>
    </row>
    <row r="4" ht="18" customHeight="1" spans="1:7">
      <c r="A4" s="60" t="str">
        <f>"单位名称："&amp;"昆明市东川区团结渠管理所"</f>
        <v>单位名称：昆明市东川区团结渠管理所</v>
      </c>
      <c r="F4" s="176"/>
      <c r="G4" s="196" t="s">
        <v>1</v>
      </c>
    </row>
    <row r="5" ht="20.25" customHeight="1" spans="1:7">
      <c r="A5" s="213" t="s">
        <v>161</v>
      </c>
      <c r="B5" s="214"/>
      <c r="C5" s="180" t="s">
        <v>55</v>
      </c>
      <c r="D5" s="203" t="s">
        <v>75</v>
      </c>
      <c r="E5" s="67"/>
      <c r="F5" s="68"/>
      <c r="G5" s="193" t="s">
        <v>76</v>
      </c>
    </row>
    <row r="6" ht="20.25" customHeight="1" spans="1:7">
      <c r="A6" s="215" t="s">
        <v>72</v>
      </c>
      <c r="B6" s="215" t="s">
        <v>73</v>
      </c>
      <c r="C6" s="74"/>
      <c r="D6" s="185" t="s">
        <v>57</v>
      </c>
      <c r="E6" s="185" t="s">
        <v>162</v>
      </c>
      <c r="F6" s="185" t="s">
        <v>163</v>
      </c>
      <c r="G6" s="195"/>
    </row>
    <row r="7" ht="15" customHeight="1" spans="1:7">
      <c r="A7" s="114" t="s">
        <v>82</v>
      </c>
      <c r="B7" s="114" t="s">
        <v>83</v>
      </c>
      <c r="C7" s="114" t="s">
        <v>84</v>
      </c>
      <c r="D7" s="114" t="s">
        <v>85</v>
      </c>
      <c r="E7" s="114" t="s">
        <v>86</v>
      </c>
      <c r="F7" s="114" t="s">
        <v>87</v>
      </c>
      <c r="G7" s="114" t="s">
        <v>88</v>
      </c>
    </row>
    <row r="8" ht="18" customHeight="1" spans="1:7">
      <c r="A8" s="85" t="s">
        <v>97</v>
      </c>
      <c r="B8" s="85" t="s">
        <v>98</v>
      </c>
      <c r="C8" s="134">
        <v>468664.32</v>
      </c>
      <c r="D8" s="134">
        <v>468664.32</v>
      </c>
      <c r="E8" s="134">
        <v>462664.32</v>
      </c>
      <c r="F8" s="134">
        <v>6000</v>
      </c>
      <c r="G8" s="134"/>
    </row>
    <row r="9" ht="18" customHeight="1" spans="1:7">
      <c r="A9" s="216" t="s">
        <v>99</v>
      </c>
      <c r="B9" s="216" t="s">
        <v>100</v>
      </c>
      <c r="C9" s="134">
        <v>468664.32</v>
      </c>
      <c r="D9" s="134">
        <v>468664.32</v>
      </c>
      <c r="E9" s="134">
        <v>462664.32</v>
      </c>
      <c r="F9" s="134">
        <v>6000</v>
      </c>
      <c r="G9" s="134"/>
    </row>
    <row r="10" ht="18" customHeight="1" spans="1:7">
      <c r="A10" s="217" t="s">
        <v>101</v>
      </c>
      <c r="B10" s="217" t="s">
        <v>102</v>
      </c>
      <c r="C10" s="134">
        <v>150000</v>
      </c>
      <c r="D10" s="134">
        <v>150000</v>
      </c>
      <c r="E10" s="134">
        <v>144000</v>
      </c>
      <c r="F10" s="134">
        <v>6000</v>
      </c>
      <c r="G10" s="134"/>
    </row>
    <row r="11" ht="18" customHeight="1" spans="1:7">
      <c r="A11" s="217" t="s">
        <v>103</v>
      </c>
      <c r="B11" s="217" t="s">
        <v>104</v>
      </c>
      <c r="C11" s="134">
        <v>318664.32</v>
      </c>
      <c r="D11" s="134">
        <v>318664.32</v>
      </c>
      <c r="E11" s="134">
        <v>318664.32</v>
      </c>
      <c r="F11" s="134"/>
      <c r="G11" s="134"/>
    </row>
    <row r="12" ht="18" customHeight="1" spans="1:7">
      <c r="A12" s="85" t="s">
        <v>105</v>
      </c>
      <c r="B12" s="85" t="s">
        <v>106</v>
      </c>
      <c r="C12" s="134">
        <v>305351.16</v>
      </c>
      <c r="D12" s="134">
        <v>305351.16</v>
      </c>
      <c r="E12" s="134">
        <v>305351.16</v>
      </c>
      <c r="F12" s="134"/>
      <c r="G12" s="134"/>
    </row>
    <row r="13" ht="18" customHeight="1" spans="1:7">
      <c r="A13" s="216" t="s">
        <v>107</v>
      </c>
      <c r="B13" s="216" t="s">
        <v>108</v>
      </c>
      <c r="C13" s="134">
        <v>305351.16</v>
      </c>
      <c r="D13" s="134">
        <v>305351.16</v>
      </c>
      <c r="E13" s="134">
        <v>305351.16</v>
      </c>
      <c r="F13" s="134"/>
      <c r="G13" s="134"/>
    </row>
    <row r="14" ht="18" customHeight="1" spans="1:7">
      <c r="A14" s="217" t="s">
        <v>109</v>
      </c>
      <c r="B14" s="217" t="s">
        <v>110</v>
      </c>
      <c r="C14" s="134">
        <v>159866</v>
      </c>
      <c r="D14" s="134">
        <v>159866</v>
      </c>
      <c r="E14" s="134">
        <v>159866</v>
      </c>
      <c r="F14" s="134"/>
      <c r="G14" s="134"/>
    </row>
    <row r="15" ht="18" customHeight="1" spans="1:7">
      <c r="A15" s="217" t="s">
        <v>111</v>
      </c>
      <c r="B15" s="217" t="s">
        <v>112</v>
      </c>
      <c r="C15" s="134">
        <v>132602</v>
      </c>
      <c r="D15" s="134">
        <v>132602</v>
      </c>
      <c r="E15" s="134">
        <v>132602</v>
      </c>
      <c r="F15" s="134"/>
      <c r="G15" s="134"/>
    </row>
    <row r="16" ht="18" customHeight="1" spans="1:7">
      <c r="A16" s="217" t="s">
        <v>113</v>
      </c>
      <c r="B16" s="217" t="s">
        <v>114</v>
      </c>
      <c r="C16" s="134">
        <v>12883.16</v>
      </c>
      <c r="D16" s="134">
        <v>12883.16</v>
      </c>
      <c r="E16" s="134">
        <v>12883.16</v>
      </c>
      <c r="F16" s="134"/>
      <c r="G16" s="134"/>
    </row>
    <row r="17" ht="18" customHeight="1" spans="1:7">
      <c r="A17" s="85" t="s">
        <v>115</v>
      </c>
      <c r="B17" s="85" t="s">
        <v>116</v>
      </c>
      <c r="C17" s="134">
        <v>2637055.52</v>
      </c>
      <c r="D17" s="134">
        <v>2637055.52</v>
      </c>
      <c r="E17" s="134">
        <v>2521315.52</v>
      </c>
      <c r="F17" s="134">
        <v>115740</v>
      </c>
      <c r="G17" s="134"/>
    </row>
    <row r="18" ht="18" customHeight="1" spans="1:7">
      <c r="A18" s="216" t="s">
        <v>117</v>
      </c>
      <c r="B18" s="216" t="s">
        <v>118</v>
      </c>
      <c r="C18" s="134">
        <v>2637055.52</v>
      </c>
      <c r="D18" s="134">
        <v>2637055.52</v>
      </c>
      <c r="E18" s="134">
        <v>2521315.52</v>
      </c>
      <c r="F18" s="134">
        <v>115740</v>
      </c>
      <c r="G18" s="134"/>
    </row>
    <row r="19" ht="18" customHeight="1" spans="1:7">
      <c r="A19" s="217" t="s">
        <v>119</v>
      </c>
      <c r="B19" s="217" t="s">
        <v>120</v>
      </c>
      <c r="C19" s="134">
        <v>2637055.52</v>
      </c>
      <c r="D19" s="134">
        <v>2637055.52</v>
      </c>
      <c r="E19" s="134">
        <v>2521315.52</v>
      </c>
      <c r="F19" s="134">
        <v>115740</v>
      </c>
      <c r="G19" s="134"/>
    </row>
    <row r="20" ht="18" customHeight="1" spans="1:7">
      <c r="A20" s="85" t="s">
        <v>121</v>
      </c>
      <c r="B20" s="85" t="s">
        <v>122</v>
      </c>
      <c r="C20" s="134">
        <v>240071</v>
      </c>
      <c r="D20" s="134">
        <v>240071</v>
      </c>
      <c r="E20" s="134">
        <v>240071</v>
      </c>
      <c r="F20" s="134"/>
      <c r="G20" s="134"/>
    </row>
    <row r="21" ht="18" customHeight="1" spans="1:7">
      <c r="A21" s="216" t="s">
        <v>123</v>
      </c>
      <c r="B21" s="216" t="s">
        <v>124</v>
      </c>
      <c r="C21" s="134">
        <v>240071</v>
      </c>
      <c r="D21" s="134">
        <v>240071</v>
      </c>
      <c r="E21" s="134">
        <v>240071</v>
      </c>
      <c r="F21" s="134"/>
      <c r="G21" s="134"/>
    </row>
    <row r="22" ht="18" customHeight="1" spans="1:7">
      <c r="A22" s="217" t="s">
        <v>125</v>
      </c>
      <c r="B22" s="217" t="s">
        <v>126</v>
      </c>
      <c r="C22" s="134">
        <v>240071</v>
      </c>
      <c r="D22" s="134">
        <v>240071</v>
      </c>
      <c r="E22" s="134">
        <v>240071</v>
      </c>
      <c r="F22" s="134"/>
      <c r="G22" s="134"/>
    </row>
    <row r="23" ht="18" customHeight="1" spans="1:7">
      <c r="A23" s="133" t="s">
        <v>164</v>
      </c>
      <c r="B23" s="218" t="s">
        <v>164</v>
      </c>
      <c r="C23" s="134">
        <v>3651142</v>
      </c>
      <c r="D23" s="134">
        <v>3651142</v>
      </c>
      <c r="E23" s="134">
        <v>3529402</v>
      </c>
      <c r="F23" s="134">
        <v>121740</v>
      </c>
      <c r="G23" s="134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zoomScale="110" zoomScaleNormal="110" topLeftCell="D1" workbookViewId="0">
      <pane ySplit="1" topLeftCell="A2" activePane="bottomLeft" state="frozen"/>
      <selection/>
      <selection pane="bottomLeft" activeCell="F2" sqref="F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56"/>
      <c r="B1" s="56"/>
      <c r="C1" s="56"/>
      <c r="D1" s="56"/>
      <c r="E1" s="56"/>
      <c r="F1" s="56"/>
    </row>
    <row r="2" customHeight="1" spans="1:6">
      <c r="A2" s="98"/>
      <c r="B2" s="98"/>
      <c r="C2" s="98"/>
      <c r="D2" s="98"/>
      <c r="E2" s="97"/>
      <c r="F2" s="209" t="s">
        <v>165</v>
      </c>
    </row>
    <row r="3" ht="41.25" customHeight="1" spans="1:6">
      <c r="A3" s="210" t="str">
        <f>"2025"&amp;"年一般公共预算“三公”经费支出预算表"</f>
        <v>2025年一般公共预算“三公”经费支出预算表</v>
      </c>
      <c r="B3" s="98"/>
      <c r="C3" s="98"/>
      <c r="D3" s="98"/>
      <c r="E3" s="97"/>
      <c r="F3" s="98"/>
    </row>
    <row r="4" customHeight="1" spans="1:6">
      <c r="A4" s="165" t="str">
        <f>"单位名称："&amp;"昆明市东川区团结渠管理所"</f>
        <v>单位名称：昆明市东川区团结渠管理所</v>
      </c>
      <c r="B4" s="211"/>
      <c r="D4" s="98"/>
      <c r="E4" s="97"/>
      <c r="F4" s="118" t="s">
        <v>1</v>
      </c>
    </row>
    <row r="5" ht="27" customHeight="1" spans="1:6">
      <c r="A5" s="102" t="s">
        <v>166</v>
      </c>
      <c r="B5" s="102" t="s">
        <v>167</v>
      </c>
      <c r="C5" s="104" t="s">
        <v>168</v>
      </c>
      <c r="D5" s="102"/>
      <c r="E5" s="103"/>
      <c r="F5" s="102" t="s">
        <v>169</v>
      </c>
    </row>
    <row r="6" ht="28.5" customHeight="1" spans="1:6">
      <c r="A6" s="212"/>
      <c r="B6" s="106"/>
      <c r="C6" s="103" t="s">
        <v>57</v>
      </c>
      <c r="D6" s="103" t="s">
        <v>170</v>
      </c>
      <c r="E6" s="103" t="s">
        <v>171</v>
      </c>
      <c r="F6" s="105"/>
    </row>
    <row r="7" ht="17.25" customHeight="1" spans="1:6">
      <c r="A7" s="110" t="s">
        <v>82</v>
      </c>
      <c r="B7" s="110" t="s">
        <v>83</v>
      </c>
      <c r="C7" s="110" t="s">
        <v>84</v>
      </c>
      <c r="D7" s="110" t="s">
        <v>85</v>
      </c>
      <c r="E7" s="110" t="s">
        <v>86</v>
      </c>
      <c r="F7" s="110" t="s">
        <v>87</v>
      </c>
    </row>
    <row r="8" ht="17.25" customHeight="1" spans="1:6">
      <c r="A8" s="134">
        <v>3600</v>
      </c>
      <c r="B8" s="134"/>
      <c r="C8" s="134"/>
      <c r="D8" s="134"/>
      <c r="E8" s="134"/>
      <c r="F8" s="134">
        <v>3600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1"/>
  <sheetViews>
    <sheetView showZeros="0" zoomScale="80" zoomScaleNormal="80" workbookViewId="0">
      <pane ySplit="1" topLeftCell="A2" activePane="bottomLeft" state="frozen"/>
      <selection/>
      <selection pane="bottomLeft" activeCell="W13" sqref="W1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ht="13.5" customHeight="1" spans="2:25">
      <c r="B2" s="189"/>
      <c r="C2" s="197"/>
      <c r="E2" s="198"/>
      <c r="F2" s="198"/>
      <c r="G2" s="198"/>
      <c r="H2" s="198"/>
      <c r="I2" s="137"/>
      <c r="J2" s="137"/>
      <c r="K2" s="137"/>
      <c r="L2" s="137"/>
      <c r="M2" s="137"/>
      <c r="N2" s="137"/>
      <c r="O2" s="137"/>
      <c r="S2" s="137"/>
      <c r="W2" s="197"/>
      <c r="Y2" s="58" t="s">
        <v>172</v>
      </c>
    </row>
    <row r="3" ht="45.75" customHeight="1" spans="1:25">
      <c r="A3" s="120" t="str">
        <f>"2025"&amp;"年部门基本支出预算表"</f>
        <v>2025年部门基本支出预算表</v>
      </c>
      <c r="B3" s="5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59"/>
      <c r="Q3" s="59"/>
      <c r="R3" s="59"/>
      <c r="S3" s="120"/>
      <c r="T3" s="120"/>
      <c r="U3" s="120"/>
      <c r="V3" s="120"/>
      <c r="W3" s="120"/>
      <c r="X3" s="120"/>
      <c r="Y3" s="120"/>
    </row>
    <row r="4" ht="18.75" customHeight="1" spans="1:25">
      <c r="A4" s="60" t="str">
        <f>"单位名称："&amp;"昆明市东川区团结渠管理所"</f>
        <v>单位名称：昆明市东川区团结渠管理所</v>
      </c>
      <c r="B4" s="61"/>
      <c r="C4" s="170"/>
      <c r="D4" s="170"/>
      <c r="E4" s="170"/>
      <c r="F4" s="170"/>
      <c r="G4" s="170"/>
      <c r="H4" s="170"/>
      <c r="I4" s="139"/>
      <c r="J4" s="139"/>
      <c r="K4" s="139"/>
      <c r="L4" s="139"/>
      <c r="M4" s="139"/>
      <c r="N4" s="139"/>
      <c r="O4" s="139"/>
      <c r="P4" s="62"/>
      <c r="Q4" s="62"/>
      <c r="R4" s="62"/>
      <c r="S4" s="139"/>
      <c r="W4" s="197"/>
      <c r="Y4" s="58" t="s">
        <v>1</v>
      </c>
    </row>
    <row r="5" ht="18" customHeight="1" spans="1:25">
      <c r="A5" s="64" t="s">
        <v>173</v>
      </c>
      <c r="B5" s="64" t="s">
        <v>174</v>
      </c>
      <c r="C5" s="64" t="s">
        <v>175</v>
      </c>
      <c r="D5" s="64" t="s">
        <v>176</v>
      </c>
      <c r="E5" s="64" t="s">
        <v>177</v>
      </c>
      <c r="F5" s="64" t="s">
        <v>178</v>
      </c>
      <c r="G5" s="64" t="s">
        <v>179</v>
      </c>
      <c r="H5" s="64" t="s">
        <v>180</v>
      </c>
      <c r="I5" s="203" t="s">
        <v>181</v>
      </c>
      <c r="J5" s="162" t="s">
        <v>181</v>
      </c>
      <c r="K5" s="162"/>
      <c r="L5" s="162"/>
      <c r="M5" s="162"/>
      <c r="N5" s="162"/>
      <c r="O5" s="162"/>
      <c r="P5" s="67"/>
      <c r="Q5" s="67"/>
      <c r="R5" s="67"/>
      <c r="S5" s="155" t="s">
        <v>61</v>
      </c>
      <c r="T5" s="162" t="s">
        <v>62</v>
      </c>
      <c r="U5" s="162"/>
      <c r="V5" s="162"/>
      <c r="W5" s="162"/>
      <c r="X5" s="162"/>
      <c r="Y5" s="135"/>
    </row>
    <row r="6" ht="18" customHeight="1" spans="1:25">
      <c r="A6" s="69"/>
      <c r="B6" s="84"/>
      <c r="C6" s="182"/>
      <c r="D6" s="69"/>
      <c r="E6" s="69"/>
      <c r="F6" s="69"/>
      <c r="G6" s="69"/>
      <c r="H6" s="69"/>
      <c r="I6" s="180" t="s">
        <v>182</v>
      </c>
      <c r="J6" s="203" t="s">
        <v>58</v>
      </c>
      <c r="K6" s="162"/>
      <c r="L6" s="162"/>
      <c r="M6" s="162"/>
      <c r="N6" s="162"/>
      <c r="O6" s="135"/>
      <c r="P6" s="66" t="s">
        <v>183</v>
      </c>
      <c r="Q6" s="67"/>
      <c r="R6" s="68"/>
      <c r="S6" s="64" t="s">
        <v>61</v>
      </c>
      <c r="T6" s="203" t="s">
        <v>62</v>
      </c>
      <c r="U6" s="155" t="s">
        <v>64</v>
      </c>
      <c r="V6" s="162" t="s">
        <v>62</v>
      </c>
      <c r="W6" s="155" t="s">
        <v>66</v>
      </c>
      <c r="X6" s="155" t="s">
        <v>67</v>
      </c>
      <c r="Y6" s="208" t="s">
        <v>68</v>
      </c>
    </row>
    <row r="7" ht="19.5" customHeight="1" spans="1:25">
      <c r="A7" s="84"/>
      <c r="B7" s="84"/>
      <c r="C7" s="84"/>
      <c r="D7" s="84"/>
      <c r="E7" s="84"/>
      <c r="F7" s="84"/>
      <c r="G7" s="84"/>
      <c r="H7" s="84"/>
      <c r="I7" s="84"/>
      <c r="J7" s="204" t="s">
        <v>184</v>
      </c>
      <c r="K7" s="64"/>
      <c r="L7" s="64" t="s">
        <v>185</v>
      </c>
      <c r="M7" s="64" t="s">
        <v>186</v>
      </c>
      <c r="N7" s="64" t="s">
        <v>187</v>
      </c>
      <c r="O7" s="64" t="s">
        <v>188</v>
      </c>
      <c r="P7" s="64" t="s">
        <v>58</v>
      </c>
      <c r="Q7" s="64" t="s">
        <v>59</v>
      </c>
      <c r="R7" s="64" t="s">
        <v>60</v>
      </c>
      <c r="S7" s="84"/>
      <c r="T7" s="64" t="s">
        <v>57</v>
      </c>
      <c r="U7" s="64" t="s">
        <v>64</v>
      </c>
      <c r="V7" s="64" t="s">
        <v>189</v>
      </c>
      <c r="W7" s="64" t="s">
        <v>66</v>
      </c>
      <c r="X7" s="64" t="s">
        <v>67</v>
      </c>
      <c r="Y7" s="64" t="s">
        <v>68</v>
      </c>
    </row>
    <row r="8" ht="37.5" customHeight="1" spans="1:25">
      <c r="A8" s="199"/>
      <c r="B8" s="74"/>
      <c r="C8" s="199"/>
      <c r="D8" s="199"/>
      <c r="E8" s="199"/>
      <c r="F8" s="199"/>
      <c r="G8" s="199"/>
      <c r="H8" s="199"/>
      <c r="I8" s="199"/>
      <c r="J8" s="205" t="s">
        <v>57</v>
      </c>
      <c r="K8" s="206" t="s">
        <v>190</v>
      </c>
      <c r="L8" s="72" t="s">
        <v>191</v>
      </c>
      <c r="M8" s="72" t="s">
        <v>186</v>
      </c>
      <c r="N8" s="72" t="s">
        <v>187</v>
      </c>
      <c r="O8" s="72" t="s">
        <v>188</v>
      </c>
      <c r="P8" s="72" t="s">
        <v>186</v>
      </c>
      <c r="Q8" s="72" t="s">
        <v>187</v>
      </c>
      <c r="R8" s="72" t="s">
        <v>188</v>
      </c>
      <c r="S8" s="72" t="s">
        <v>61</v>
      </c>
      <c r="T8" s="72" t="s">
        <v>57</v>
      </c>
      <c r="U8" s="72" t="s">
        <v>64</v>
      </c>
      <c r="V8" s="72" t="s">
        <v>189</v>
      </c>
      <c r="W8" s="72" t="s">
        <v>66</v>
      </c>
      <c r="X8" s="72" t="s">
        <v>67</v>
      </c>
      <c r="Y8" s="72" t="s">
        <v>68</v>
      </c>
    </row>
    <row r="9" customHeight="1" spans="1:25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  <c r="N9" s="91">
        <v>14</v>
      </c>
      <c r="O9" s="91">
        <v>15</v>
      </c>
      <c r="P9" s="91">
        <v>16</v>
      </c>
      <c r="Q9" s="91">
        <v>17</v>
      </c>
      <c r="R9" s="91">
        <v>18</v>
      </c>
      <c r="S9" s="91">
        <v>19</v>
      </c>
      <c r="T9" s="91">
        <v>20</v>
      </c>
      <c r="U9" s="91">
        <v>21</v>
      </c>
      <c r="V9" s="91">
        <v>22</v>
      </c>
      <c r="W9" s="91">
        <v>23</v>
      </c>
      <c r="X9" s="91">
        <v>24</v>
      </c>
      <c r="Y9" s="91">
        <v>25</v>
      </c>
    </row>
    <row r="10" ht="20.25" customHeight="1" spans="1:25">
      <c r="A10" s="200" t="s">
        <v>192</v>
      </c>
      <c r="B10" s="200" t="s">
        <v>70</v>
      </c>
      <c r="C10" s="200" t="s">
        <v>193</v>
      </c>
      <c r="D10" s="200" t="s">
        <v>194</v>
      </c>
      <c r="E10" s="200" t="s">
        <v>119</v>
      </c>
      <c r="F10" s="200" t="s">
        <v>120</v>
      </c>
      <c r="G10" s="200" t="s">
        <v>195</v>
      </c>
      <c r="H10" s="200" t="s">
        <v>196</v>
      </c>
      <c r="I10" s="134">
        <v>841692</v>
      </c>
      <c r="J10" s="134">
        <v>841692</v>
      </c>
      <c r="K10" s="134"/>
      <c r="L10" s="134"/>
      <c r="M10" s="134"/>
      <c r="N10" s="134">
        <v>841692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ht="20.25" customHeight="1" spans="1:25">
      <c r="A11" s="200" t="s">
        <v>192</v>
      </c>
      <c r="B11" s="200" t="s">
        <v>70</v>
      </c>
      <c r="C11" s="200" t="s">
        <v>193</v>
      </c>
      <c r="D11" s="200" t="s">
        <v>194</v>
      </c>
      <c r="E11" s="200" t="s">
        <v>119</v>
      </c>
      <c r="F11" s="200" t="s">
        <v>120</v>
      </c>
      <c r="G11" s="200" t="s">
        <v>197</v>
      </c>
      <c r="H11" s="200" t="s">
        <v>198</v>
      </c>
      <c r="I11" s="134">
        <v>58440</v>
      </c>
      <c r="J11" s="134">
        <v>58440</v>
      </c>
      <c r="K11" s="207"/>
      <c r="L11" s="207"/>
      <c r="M11" s="207"/>
      <c r="N11" s="134">
        <v>58440</v>
      </c>
      <c r="O11" s="207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ht="20.25" customHeight="1" spans="1:25">
      <c r="A12" s="200" t="s">
        <v>192</v>
      </c>
      <c r="B12" s="200" t="s">
        <v>70</v>
      </c>
      <c r="C12" s="200" t="s">
        <v>193</v>
      </c>
      <c r="D12" s="200" t="s">
        <v>194</v>
      </c>
      <c r="E12" s="200" t="s">
        <v>119</v>
      </c>
      <c r="F12" s="200" t="s">
        <v>120</v>
      </c>
      <c r="G12" s="200" t="s">
        <v>199</v>
      </c>
      <c r="H12" s="200" t="s">
        <v>200</v>
      </c>
      <c r="I12" s="134">
        <v>70141</v>
      </c>
      <c r="J12" s="134">
        <v>70141</v>
      </c>
      <c r="K12" s="207"/>
      <c r="L12" s="207"/>
      <c r="M12" s="207"/>
      <c r="N12" s="134">
        <v>70141</v>
      </c>
      <c r="O12" s="207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ht="20.25" customHeight="1" spans="1:25">
      <c r="A13" s="200" t="s">
        <v>192</v>
      </c>
      <c r="B13" s="200" t="s">
        <v>70</v>
      </c>
      <c r="C13" s="200" t="s">
        <v>193</v>
      </c>
      <c r="D13" s="200" t="s">
        <v>194</v>
      </c>
      <c r="E13" s="200" t="s">
        <v>119</v>
      </c>
      <c r="F13" s="200" t="s">
        <v>120</v>
      </c>
      <c r="G13" s="200" t="s">
        <v>199</v>
      </c>
      <c r="H13" s="200" t="s">
        <v>200</v>
      </c>
      <c r="I13" s="134">
        <v>1392</v>
      </c>
      <c r="J13" s="134">
        <v>1392</v>
      </c>
      <c r="K13" s="207"/>
      <c r="L13" s="207"/>
      <c r="M13" s="207"/>
      <c r="N13" s="134">
        <v>1392</v>
      </c>
      <c r="O13" s="207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ht="20.25" customHeight="1" spans="1:25">
      <c r="A14" s="200" t="s">
        <v>192</v>
      </c>
      <c r="B14" s="200" t="s">
        <v>70</v>
      </c>
      <c r="C14" s="200" t="s">
        <v>193</v>
      </c>
      <c r="D14" s="200" t="s">
        <v>194</v>
      </c>
      <c r="E14" s="200" t="s">
        <v>119</v>
      </c>
      <c r="F14" s="200" t="s">
        <v>120</v>
      </c>
      <c r="G14" s="200" t="s">
        <v>201</v>
      </c>
      <c r="H14" s="200" t="s">
        <v>202</v>
      </c>
      <c r="I14" s="134">
        <v>3368</v>
      </c>
      <c r="J14" s="134">
        <v>3368</v>
      </c>
      <c r="K14" s="207"/>
      <c r="L14" s="207"/>
      <c r="M14" s="207"/>
      <c r="N14" s="134">
        <v>3368</v>
      </c>
      <c r="O14" s="207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ht="20.25" customHeight="1" spans="1:25">
      <c r="A15" s="200" t="s">
        <v>192</v>
      </c>
      <c r="B15" s="200" t="s">
        <v>70</v>
      </c>
      <c r="C15" s="200" t="s">
        <v>193</v>
      </c>
      <c r="D15" s="200" t="s">
        <v>194</v>
      </c>
      <c r="E15" s="200" t="s">
        <v>119</v>
      </c>
      <c r="F15" s="200" t="s">
        <v>120</v>
      </c>
      <c r="G15" s="200" t="s">
        <v>201</v>
      </c>
      <c r="H15" s="200" t="s">
        <v>202</v>
      </c>
      <c r="I15" s="134">
        <v>183876</v>
      </c>
      <c r="J15" s="134">
        <v>183876</v>
      </c>
      <c r="K15" s="207"/>
      <c r="L15" s="207"/>
      <c r="M15" s="207"/>
      <c r="N15" s="134">
        <v>183876</v>
      </c>
      <c r="O15" s="207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ht="20.25" customHeight="1" spans="1:25">
      <c r="A16" s="200" t="s">
        <v>192</v>
      </c>
      <c r="B16" s="200" t="s">
        <v>70</v>
      </c>
      <c r="C16" s="200" t="s">
        <v>193</v>
      </c>
      <c r="D16" s="200" t="s">
        <v>194</v>
      </c>
      <c r="E16" s="200" t="s">
        <v>119</v>
      </c>
      <c r="F16" s="200" t="s">
        <v>120</v>
      </c>
      <c r="G16" s="200" t="s">
        <v>201</v>
      </c>
      <c r="H16" s="200" t="s">
        <v>202</v>
      </c>
      <c r="I16" s="134">
        <v>699636</v>
      </c>
      <c r="J16" s="134">
        <v>699636</v>
      </c>
      <c r="K16" s="207"/>
      <c r="L16" s="207"/>
      <c r="M16" s="207"/>
      <c r="N16" s="134">
        <v>699636</v>
      </c>
      <c r="O16" s="207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ht="20.25" customHeight="1" spans="1:25">
      <c r="A17" s="200" t="s">
        <v>192</v>
      </c>
      <c r="B17" s="200" t="s">
        <v>70</v>
      </c>
      <c r="C17" s="200" t="s">
        <v>203</v>
      </c>
      <c r="D17" s="200" t="s">
        <v>204</v>
      </c>
      <c r="E17" s="200" t="s">
        <v>103</v>
      </c>
      <c r="F17" s="200" t="s">
        <v>104</v>
      </c>
      <c r="G17" s="200" t="s">
        <v>205</v>
      </c>
      <c r="H17" s="200" t="s">
        <v>206</v>
      </c>
      <c r="I17" s="134">
        <v>318664.32</v>
      </c>
      <c r="J17" s="134">
        <v>318664.32</v>
      </c>
      <c r="K17" s="207"/>
      <c r="L17" s="207"/>
      <c r="M17" s="207"/>
      <c r="N17" s="134">
        <v>318664.32</v>
      </c>
      <c r="O17" s="207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ht="20.25" customHeight="1" spans="1:25">
      <c r="A18" s="200" t="s">
        <v>192</v>
      </c>
      <c r="B18" s="200" t="s">
        <v>70</v>
      </c>
      <c r="C18" s="200" t="s">
        <v>203</v>
      </c>
      <c r="D18" s="200" t="s">
        <v>204</v>
      </c>
      <c r="E18" s="200" t="s">
        <v>109</v>
      </c>
      <c r="F18" s="200" t="s">
        <v>110</v>
      </c>
      <c r="G18" s="200" t="s">
        <v>207</v>
      </c>
      <c r="H18" s="200" t="s">
        <v>208</v>
      </c>
      <c r="I18" s="134">
        <v>5168</v>
      </c>
      <c r="J18" s="134">
        <v>5168</v>
      </c>
      <c r="K18" s="207"/>
      <c r="L18" s="207"/>
      <c r="M18" s="207"/>
      <c r="N18" s="134">
        <v>5168</v>
      </c>
      <c r="O18" s="207"/>
      <c r="P18" s="134"/>
      <c r="Q18" s="134"/>
      <c r="R18" s="134"/>
      <c r="S18" s="134"/>
      <c r="T18" s="134"/>
      <c r="U18" s="134"/>
      <c r="V18" s="134"/>
      <c r="W18" s="134"/>
      <c r="X18" s="134"/>
      <c r="Y18" s="134"/>
    </row>
    <row r="19" ht="20.25" customHeight="1" spans="1:25">
      <c r="A19" s="200" t="s">
        <v>192</v>
      </c>
      <c r="B19" s="200" t="s">
        <v>70</v>
      </c>
      <c r="C19" s="200" t="s">
        <v>203</v>
      </c>
      <c r="D19" s="200" t="s">
        <v>204</v>
      </c>
      <c r="E19" s="200" t="s">
        <v>109</v>
      </c>
      <c r="F19" s="200" t="s">
        <v>110</v>
      </c>
      <c r="G19" s="200" t="s">
        <v>207</v>
      </c>
      <c r="H19" s="200" t="s">
        <v>208</v>
      </c>
      <c r="I19" s="134">
        <v>154698</v>
      </c>
      <c r="J19" s="134">
        <v>154698</v>
      </c>
      <c r="K19" s="207"/>
      <c r="L19" s="207"/>
      <c r="M19" s="207"/>
      <c r="N19" s="134">
        <v>154698</v>
      </c>
      <c r="O19" s="207"/>
      <c r="P19" s="134"/>
      <c r="Q19" s="134"/>
      <c r="R19" s="134"/>
      <c r="S19" s="134"/>
      <c r="T19" s="134"/>
      <c r="U19" s="134"/>
      <c r="V19" s="134"/>
      <c r="W19" s="134"/>
      <c r="X19" s="134"/>
      <c r="Y19" s="134"/>
    </row>
    <row r="20" ht="20.25" customHeight="1" spans="1:25">
      <c r="A20" s="200" t="s">
        <v>192</v>
      </c>
      <c r="B20" s="200" t="s">
        <v>70</v>
      </c>
      <c r="C20" s="200" t="s">
        <v>203</v>
      </c>
      <c r="D20" s="200" t="s">
        <v>204</v>
      </c>
      <c r="E20" s="200" t="s">
        <v>111</v>
      </c>
      <c r="F20" s="200" t="s">
        <v>112</v>
      </c>
      <c r="G20" s="200" t="s">
        <v>209</v>
      </c>
      <c r="H20" s="200" t="s">
        <v>210</v>
      </c>
      <c r="I20" s="134">
        <v>92023</v>
      </c>
      <c r="J20" s="134">
        <v>92023</v>
      </c>
      <c r="K20" s="207"/>
      <c r="L20" s="207"/>
      <c r="M20" s="207"/>
      <c r="N20" s="134">
        <v>92023</v>
      </c>
      <c r="O20" s="207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ht="20.25" customHeight="1" spans="1:25">
      <c r="A21" s="200" t="s">
        <v>192</v>
      </c>
      <c r="B21" s="200" t="s">
        <v>70</v>
      </c>
      <c r="C21" s="200" t="s">
        <v>203</v>
      </c>
      <c r="D21" s="200" t="s">
        <v>204</v>
      </c>
      <c r="E21" s="200" t="s">
        <v>111</v>
      </c>
      <c r="F21" s="200" t="s">
        <v>112</v>
      </c>
      <c r="G21" s="200" t="s">
        <v>209</v>
      </c>
      <c r="H21" s="200" t="s">
        <v>210</v>
      </c>
      <c r="I21" s="134">
        <v>40579</v>
      </c>
      <c r="J21" s="134">
        <v>40579</v>
      </c>
      <c r="K21" s="207"/>
      <c r="L21" s="207"/>
      <c r="M21" s="207"/>
      <c r="N21" s="134">
        <v>40579</v>
      </c>
      <c r="O21" s="207"/>
      <c r="P21" s="134"/>
      <c r="Q21" s="134"/>
      <c r="R21" s="134"/>
      <c r="S21" s="134"/>
      <c r="T21" s="134"/>
      <c r="U21" s="134"/>
      <c r="V21" s="134"/>
      <c r="W21" s="134"/>
      <c r="X21" s="134"/>
      <c r="Y21" s="134"/>
    </row>
    <row r="22" ht="20.25" customHeight="1" spans="1:25">
      <c r="A22" s="200" t="s">
        <v>192</v>
      </c>
      <c r="B22" s="200" t="s">
        <v>70</v>
      </c>
      <c r="C22" s="200" t="s">
        <v>203</v>
      </c>
      <c r="D22" s="200" t="s">
        <v>204</v>
      </c>
      <c r="E22" s="200" t="s">
        <v>113</v>
      </c>
      <c r="F22" s="200" t="s">
        <v>114</v>
      </c>
      <c r="G22" s="200" t="s">
        <v>211</v>
      </c>
      <c r="H22" s="200" t="s">
        <v>212</v>
      </c>
      <c r="I22" s="134">
        <v>12883.16</v>
      </c>
      <c r="J22" s="134">
        <v>12883.16</v>
      </c>
      <c r="K22" s="207"/>
      <c r="L22" s="207"/>
      <c r="M22" s="207"/>
      <c r="N22" s="134">
        <v>12883.16</v>
      </c>
      <c r="O22" s="207"/>
      <c r="P22" s="134"/>
      <c r="Q22" s="134"/>
      <c r="R22" s="134"/>
      <c r="S22" s="134"/>
      <c r="T22" s="134"/>
      <c r="U22" s="134"/>
      <c r="V22" s="134"/>
      <c r="W22" s="134"/>
      <c r="X22" s="134"/>
      <c r="Y22" s="134"/>
    </row>
    <row r="23" ht="20.25" customHeight="1" spans="1:25">
      <c r="A23" s="200" t="s">
        <v>192</v>
      </c>
      <c r="B23" s="200" t="s">
        <v>70</v>
      </c>
      <c r="C23" s="200" t="s">
        <v>203</v>
      </c>
      <c r="D23" s="200" t="s">
        <v>204</v>
      </c>
      <c r="E23" s="200" t="s">
        <v>119</v>
      </c>
      <c r="F23" s="200" t="s">
        <v>120</v>
      </c>
      <c r="G23" s="200" t="s">
        <v>211</v>
      </c>
      <c r="H23" s="200" t="s">
        <v>212</v>
      </c>
      <c r="I23" s="134">
        <v>12883.16</v>
      </c>
      <c r="J23" s="134">
        <v>12883.16</v>
      </c>
      <c r="K23" s="207"/>
      <c r="L23" s="207"/>
      <c r="M23" s="207"/>
      <c r="N23" s="134">
        <v>12883.16</v>
      </c>
      <c r="O23" s="207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ht="20.25" customHeight="1" spans="1:25">
      <c r="A24" s="200" t="s">
        <v>192</v>
      </c>
      <c r="B24" s="200" t="s">
        <v>70</v>
      </c>
      <c r="C24" s="200" t="s">
        <v>213</v>
      </c>
      <c r="D24" s="200" t="s">
        <v>126</v>
      </c>
      <c r="E24" s="200" t="s">
        <v>125</v>
      </c>
      <c r="F24" s="200" t="s">
        <v>126</v>
      </c>
      <c r="G24" s="200" t="s">
        <v>214</v>
      </c>
      <c r="H24" s="200" t="s">
        <v>126</v>
      </c>
      <c r="I24" s="134">
        <v>240071</v>
      </c>
      <c r="J24" s="134">
        <v>240071</v>
      </c>
      <c r="K24" s="207"/>
      <c r="L24" s="207"/>
      <c r="M24" s="207"/>
      <c r="N24" s="134">
        <v>240071</v>
      </c>
      <c r="O24" s="207"/>
      <c r="P24" s="134"/>
      <c r="Q24" s="134"/>
      <c r="R24" s="134"/>
      <c r="S24" s="134"/>
      <c r="T24" s="134"/>
      <c r="U24" s="134"/>
      <c r="V24" s="134"/>
      <c r="W24" s="134"/>
      <c r="X24" s="134"/>
      <c r="Y24" s="134"/>
    </row>
    <row r="25" ht="20.25" customHeight="1" spans="1:25">
      <c r="A25" s="200" t="s">
        <v>192</v>
      </c>
      <c r="B25" s="200" t="s">
        <v>70</v>
      </c>
      <c r="C25" s="200" t="s">
        <v>215</v>
      </c>
      <c r="D25" s="200" t="s">
        <v>169</v>
      </c>
      <c r="E25" s="200" t="s">
        <v>119</v>
      </c>
      <c r="F25" s="200" t="s">
        <v>120</v>
      </c>
      <c r="G25" s="200" t="s">
        <v>216</v>
      </c>
      <c r="H25" s="200" t="s">
        <v>169</v>
      </c>
      <c r="I25" s="134">
        <v>3600</v>
      </c>
      <c r="J25" s="134">
        <v>3600</v>
      </c>
      <c r="K25" s="207"/>
      <c r="L25" s="207"/>
      <c r="M25" s="207"/>
      <c r="N25" s="134">
        <v>3600</v>
      </c>
      <c r="O25" s="207"/>
      <c r="P25" s="134"/>
      <c r="Q25" s="134"/>
      <c r="R25" s="134"/>
      <c r="S25" s="134"/>
      <c r="T25" s="134"/>
      <c r="U25" s="134"/>
      <c r="V25" s="134"/>
      <c r="W25" s="134"/>
      <c r="X25" s="134"/>
      <c r="Y25" s="134"/>
    </row>
    <row r="26" ht="20.25" customHeight="1" spans="1:25">
      <c r="A26" s="200" t="s">
        <v>192</v>
      </c>
      <c r="B26" s="200" t="s">
        <v>70</v>
      </c>
      <c r="C26" s="200" t="s">
        <v>217</v>
      </c>
      <c r="D26" s="200" t="s">
        <v>218</v>
      </c>
      <c r="E26" s="200" t="s">
        <v>119</v>
      </c>
      <c r="F26" s="200" t="s">
        <v>120</v>
      </c>
      <c r="G26" s="200" t="s">
        <v>219</v>
      </c>
      <c r="H26" s="200" t="s">
        <v>218</v>
      </c>
      <c r="I26" s="134">
        <v>5400</v>
      </c>
      <c r="J26" s="134">
        <v>5400</v>
      </c>
      <c r="K26" s="207"/>
      <c r="L26" s="207"/>
      <c r="M26" s="207"/>
      <c r="N26" s="134">
        <v>5400</v>
      </c>
      <c r="O26" s="207"/>
      <c r="P26" s="134"/>
      <c r="Q26" s="134"/>
      <c r="R26" s="134"/>
      <c r="S26" s="134"/>
      <c r="T26" s="134"/>
      <c r="U26" s="134"/>
      <c r="V26" s="134"/>
      <c r="W26" s="134"/>
      <c r="X26" s="134"/>
      <c r="Y26" s="134"/>
    </row>
    <row r="27" ht="20.25" customHeight="1" spans="1:25">
      <c r="A27" s="200" t="s">
        <v>192</v>
      </c>
      <c r="B27" s="200" t="s">
        <v>70</v>
      </c>
      <c r="C27" s="200" t="s">
        <v>220</v>
      </c>
      <c r="D27" s="200" t="s">
        <v>221</v>
      </c>
      <c r="E27" s="200" t="s">
        <v>101</v>
      </c>
      <c r="F27" s="200" t="s">
        <v>102</v>
      </c>
      <c r="G27" s="200" t="s">
        <v>222</v>
      </c>
      <c r="H27" s="200" t="s">
        <v>223</v>
      </c>
      <c r="I27" s="134">
        <v>6000</v>
      </c>
      <c r="J27" s="134">
        <v>6000</v>
      </c>
      <c r="K27" s="207"/>
      <c r="L27" s="207"/>
      <c r="M27" s="207"/>
      <c r="N27" s="134">
        <v>6000</v>
      </c>
      <c r="O27" s="207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ht="20.25" customHeight="1" spans="1:25">
      <c r="A28" s="200" t="s">
        <v>192</v>
      </c>
      <c r="B28" s="200" t="s">
        <v>70</v>
      </c>
      <c r="C28" s="200" t="s">
        <v>224</v>
      </c>
      <c r="D28" s="200" t="s">
        <v>225</v>
      </c>
      <c r="E28" s="200" t="s">
        <v>119</v>
      </c>
      <c r="F28" s="200" t="s">
        <v>120</v>
      </c>
      <c r="G28" s="200" t="s">
        <v>226</v>
      </c>
      <c r="H28" s="200" t="s">
        <v>227</v>
      </c>
      <c r="I28" s="134">
        <v>16200</v>
      </c>
      <c r="J28" s="134">
        <v>16200</v>
      </c>
      <c r="K28" s="207"/>
      <c r="L28" s="207"/>
      <c r="M28" s="207"/>
      <c r="N28" s="134">
        <v>16200</v>
      </c>
      <c r="O28" s="207"/>
      <c r="P28" s="134"/>
      <c r="Q28" s="134"/>
      <c r="R28" s="134"/>
      <c r="S28" s="134"/>
      <c r="T28" s="134"/>
      <c r="U28" s="134"/>
      <c r="V28" s="134"/>
      <c r="W28" s="134"/>
      <c r="X28" s="134"/>
      <c r="Y28" s="134"/>
    </row>
    <row r="29" ht="20.25" customHeight="1" spans="1:25">
      <c r="A29" s="200" t="s">
        <v>192</v>
      </c>
      <c r="B29" s="200" t="s">
        <v>70</v>
      </c>
      <c r="C29" s="200" t="s">
        <v>224</v>
      </c>
      <c r="D29" s="200" t="s">
        <v>225</v>
      </c>
      <c r="E29" s="200" t="s">
        <v>119</v>
      </c>
      <c r="F29" s="200" t="s">
        <v>120</v>
      </c>
      <c r="G29" s="200" t="s">
        <v>228</v>
      </c>
      <c r="H29" s="200" t="s">
        <v>229</v>
      </c>
      <c r="I29" s="134">
        <v>3600</v>
      </c>
      <c r="J29" s="134">
        <v>3600</v>
      </c>
      <c r="K29" s="207"/>
      <c r="L29" s="207"/>
      <c r="M29" s="207"/>
      <c r="N29" s="134">
        <v>3600</v>
      </c>
      <c r="O29" s="207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ht="20.25" customHeight="1" spans="1:25">
      <c r="A30" s="200" t="s">
        <v>192</v>
      </c>
      <c r="B30" s="200" t="s">
        <v>70</v>
      </c>
      <c r="C30" s="200" t="s">
        <v>224</v>
      </c>
      <c r="D30" s="200" t="s">
        <v>225</v>
      </c>
      <c r="E30" s="200" t="s">
        <v>119</v>
      </c>
      <c r="F30" s="200" t="s">
        <v>120</v>
      </c>
      <c r="G30" s="200" t="s">
        <v>230</v>
      </c>
      <c r="H30" s="200" t="s">
        <v>231</v>
      </c>
      <c r="I30" s="134">
        <v>3600</v>
      </c>
      <c r="J30" s="134">
        <v>3600</v>
      </c>
      <c r="K30" s="207"/>
      <c r="L30" s="207"/>
      <c r="M30" s="207"/>
      <c r="N30" s="134">
        <v>3600</v>
      </c>
      <c r="O30" s="207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ht="20.25" customHeight="1" spans="1:25">
      <c r="A31" s="200" t="s">
        <v>192</v>
      </c>
      <c r="B31" s="200" t="s">
        <v>70</v>
      </c>
      <c r="C31" s="200" t="s">
        <v>224</v>
      </c>
      <c r="D31" s="200" t="s">
        <v>225</v>
      </c>
      <c r="E31" s="200" t="s">
        <v>119</v>
      </c>
      <c r="F31" s="200" t="s">
        <v>120</v>
      </c>
      <c r="G31" s="200" t="s">
        <v>232</v>
      </c>
      <c r="H31" s="200" t="s">
        <v>233</v>
      </c>
      <c r="I31" s="134">
        <v>12600</v>
      </c>
      <c r="J31" s="134">
        <v>12600</v>
      </c>
      <c r="K31" s="207"/>
      <c r="L31" s="207"/>
      <c r="M31" s="207"/>
      <c r="N31" s="134">
        <v>12600</v>
      </c>
      <c r="O31" s="207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ht="20.25" customHeight="1" spans="1:25">
      <c r="A32" s="200" t="s">
        <v>192</v>
      </c>
      <c r="B32" s="200" t="s">
        <v>70</v>
      </c>
      <c r="C32" s="200" t="s">
        <v>224</v>
      </c>
      <c r="D32" s="200" t="s">
        <v>225</v>
      </c>
      <c r="E32" s="200" t="s">
        <v>119</v>
      </c>
      <c r="F32" s="200" t="s">
        <v>120</v>
      </c>
      <c r="G32" s="200" t="s">
        <v>234</v>
      </c>
      <c r="H32" s="200" t="s">
        <v>235</v>
      </c>
      <c r="I32" s="134">
        <v>23040</v>
      </c>
      <c r="J32" s="134">
        <v>23040</v>
      </c>
      <c r="K32" s="207"/>
      <c r="L32" s="207"/>
      <c r="M32" s="207"/>
      <c r="N32" s="134">
        <v>23040</v>
      </c>
      <c r="O32" s="207"/>
      <c r="P32" s="134"/>
      <c r="Q32" s="134"/>
      <c r="R32" s="134"/>
      <c r="S32" s="134"/>
      <c r="T32" s="134"/>
      <c r="U32" s="134"/>
      <c r="V32" s="134"/>
      <c r="W32" s="134"/>
      <c r="X32" s="134"/>
      <c r="Y32" s="134"/>
    </row>
    <row r="33" ht="20.25" customHeight="1" spans="1:25">
      <c r="A33" s="200" t="s">
        <v>192</v>
      </c>
      <c r="B33" s="200" t="s">
        <v>70</v>
      </c>
      <c r="C33" s="200" t="s">
        <v>224</v>
      </c>
      <c r="D33" s="200" t="s">
        <v>225</v>
      </c>
      <c r="E33" s="200" t="s">
        <v>119</v>
      </c>
      <c r="F33" s="200" t="s">
        <v>120</v>
      </c>
      <c r="G33" s="200" t="s">
        <v>236</v>
      </c>
      <c r="H33" s="200" t="s">
        <v>237</v>
      </c>
      <c r="I33" s="134">
        <v>2700</v>
      </c>
      <c r="J33" s="134">
        <v>2700</v>
      </c>
      <c r="K33" s="207"/>
      <c r="L33" s="207"/>
      <c r="M33" s="207"/>
      <c r="N33" s="134">
        <v>2700</v>
      </c>
      <c r="O33" s="207"/>
      <c r="P33" s="134"/>
      <c r="Q33" s="134"/>
      <c r="R33" s="134"/>
      <c r="S33" s="134"/>
      <c r="T33" s="134"/>
      <c r="U33" s="134"/>
      <c r="V33" s="134"/>
      <c r="W33" s="134"/>
      <c r="X33" s="134"/>
      <c r="Y33" s="134"/>
    </row>
    <row r="34" ht="20.25" customHeight="1" spans="1:25">
      <c r="A34" s="200" t="s">
        <v>192</v>
      </c>
      <c r="B34" s="200" t="s">
        <v>70</v>
      </c>
      <c r="C34" s="200" t="s">
        <v>224</v>
      </c>
      <c r="D34" s="200" t="s">
        <v>225</v>
      </c>
      <c r="E34" s="200" t="s">
        <v>119</v>
      </c>
      <c r="F34" s="200" t="s">
        <v>120</v>
      </c>
      <c r="G34" s="200" t="s">
        <v>238</v>
      </c>
      <c r="H34" s="200" t="s">
        <v>239</v>
      </c>
      <c r="I34" s="134">
        <v>900</v>
      </c>
      <c r="J34" s="134">
        <v>900</v>
      </c>
      <c r="K34" s="207"/>
      <c r="L34" s="207"/>
      <c r="M34" s="207"/>
      <c r="N34" s="134">
        <v>900</v>
      </c>
      <c r="O34" s="207"/>
      <c r="P34" s="134"/>
      <c r="Q34" s="134"/>
      <c r="R34" s="134"/>
      <c r="S34" s="134"/>
      <c r="T34" s="134"/>
      <c r="U34" s="134"/>
      <c r="V34" s="134"/>
      <c r="W34" s="134"/>
      <c r="X34" s="134"/>
      <c r="Y34" s="134"/>
    </row>
    <row r="35" ht="20.25" customHeight="1" spans="1:25">
      <c r="A35" s="200" t="s">
        <v>192</v>
      </c>
      <c r="B35" s="200" t="s">
        <v>70</v>
      </c>
      <c r="C35" s="200" t="s">
        <v>224</v>
      </c>
      <c r="D35" s="200" t="s">
        <v>225</v>
      </c>
      <c r="E35" s="200" t="s">
        <v>119</v>
      </c>
      <c r="F35" s="200" t="s">
        <v>120</v>
      </c>
      <c r="G35" s="200" t="s">
        <v>240</v>
      </c>
      <c r="H35" s="200" t="s">
        <v>241</v>
      </c>
      <c r="I35" s="134">
        <v>900</v>
      </c>
      <c r="J35" s="134">
        <v>900</v>
      </c>
      <c r="K35" s="207"/>
      <c r="L35" s="207"/>
      <c r="M35" s="207"/>
      <c r="N35" s="134">
        <v>900</v>
      </c>
      <c r="O35" s="207"/>
      <c r="P35" s="134"/>
      <c r="Q35" s="134"/>
      <c r="R35" s="134"/>
      <c r="S35" s="134"/>
      <c r="T35" s="134"/>
      <c r="U35" s="134"/>
      <c r="V35" s="134"/>
      <c r="W35" s="134"/>
      <c r="X35" s="134"/>
      <c r="Y35" s="134"/>
    </row>
    <row r="36" ht="20.25" customHeight="1" spans="1:25">
      <c r="A36" s="200" t="s">
        <v>192</v>
      </c>
      <c r="B36" s="200" t="s">
        <v>70</v>
      </c>
      <c r="C36" s="200" t="s">
        <v>224</v>
      </c>
      <c r="D36" s="200" t="s">
        <v>225</v>
      </c>
      <c r="E36" s="200" t="s">
        <v>119</v>
      </c>
      <c r="F36" s="200" t="s">
        <v>120</v>
      </c>
      <c r="G36" s="200" t="s">
        <v>242</v>
      </c>
      <c r="H36" s="200" t="s">
        <v>243</v>
      </c>
      <c r="I36" s="134">
        <v>43200</v>
      </c>
      <c r="J36" s="134">
        <v>43200</v>
      </c>
      <c r="K36" s="207"/>
      <c r="L36" s="207"/>
      <c r="M36" s="207"/>
      <c r="N36" s="134">
        <v>43200</v>
      </c>
      <c r="O36" s="207"/>
      <c r="P36" s="134"/>
      <c r="Q36" s="134"/>
      <c r="R36" s="134"/>
      <c r="S36" s="134"/>
      <c r="T36" s="134"/>
      <c r="U36" s="134"/>
      <c r="V36" s="134"/>
      <c r="W36" s="134"/>
      <c r="X36" s="134"/>
      <c r="Y36" s="134"/>
    </row>
    <row r="37" ht="20.25" customHeight="1" spans="1:25">
      <c r="A37" s="200" t="s">
        <v>192</v>
      </c>
      <c r="B37" s="200" t="s">
        <v>70</v>
      </c>
      <c r="C37" s="200" t="s">
        <v>244</v>
      </c>
      <c r="D37" s="200" t="s">
        <v>245</v>
      </c>
      <c r="E37" s="200" t="s">
        <v>101</v>
      </c>
      <c r="F37" s="200" t="s">
        <v>102</v>
      </c>
      <c r="G37" s="200" t="s">
        <v>246</v>
      </c>
      <c r="H37" s="200" t="s">
        <v>247</v>
      </c>
      <c r="I37" s="134">
        <v>144000</v>
      </c>
      <c r="J37" s="134">
        <v>144000</v>
      </c>
      <c r="K37" s="207"/>
      <c r="L37" s="207"/>
      <c r="M37" s="207"/>
      <c r="N37" s="134">
        <v>144000</v>
      </c>
      <c r="O37" s="207"/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ht="20.25" customHeight="1" spans="1:25">
      <c r="A38" s="200" t="s">
        <v>192</v>
      </c>
      <c r="B38" s="200" t="s">
        <v>70</v>
      </c>
      <c r="C38" s="200" t="s">
        <v>248</v>
      </c>
      <c r="D38" s="200" t="s">
        <v>249</v>
      </c>
      <c r="E38" s="200" t="s">
        <v>119</v>
      </c>
      <c r="F38" s="200" t="s">
        <v>120</v>
      </c>
      <c r="G38" s="200" t="s">
        <v>201</v>
      </c>
      <c r="H38" s="200" t="s">
        <v>202</v>
      </c>
      <c r="I38" s="134">
        <v>151200</v>
      </c>
      <c r="J38" s="134">
        <v>151200</v>
      </c>
      <c r="K38" s="207"/>
      <c r="L38" s="207"/>
      <c r="M38" s="207"/>
      <c r="N38" s="134">
        <v>151200</v>
      </c>
      <c r="O38" s="207"/>
      <c r="P38" s="134"/>
      <c r="Q38" s="134"/>
      <c r="R38" s="134"/>
      <c r="S38" s="134"/>
      <c r="T38" s="134"/>
      <c r="U38" s="134"/>
      <c r="V38" s="134"/>
      <c r="W38" s="134"/>
      <c r="X38" s="134"/>
      <c r="Y38" s="134"/>
    </row>
    <row r="39" ht="20.25" customHeight="1" spans="1:25">
      <c r="A39" s="200" t="s">
        <v>192</v>
      </c>
      <c r="B39" s="200" t="s">
        <v>70</v>
      </c>
      <c r="C39" s="200" t="s">
        <v>250</v>
      </c>
      <c r="D39" s="200" t="s">
        <v>251</v>
      </c>
      <c r="E39" s="200" t="s">
        <v>119</v>
      </c>
      <c r="F39" s="200" t="s">
        <v>120</v>
      </c>
      <c r="G39" s="200" t="s">
        <v>252</v>
      </c>
      <c r="H39" s="200" t="s">
        <v>253</v>
      </c>
      <c r="I39" s="134">
        <v>37043.14</v>
      </c>
      <c r="J39" s="134">
        <v>37043.14</v>
      </c>
      <c r="K39" s="207"/>
      <c r="L39" s="207"/>
      <c r="M39" s="207"/>
      <c r="N39" s="134">
        <v>37043.14</v>
      </c>
      <c r="O39" s="207"/>
      <c r="P39" s="134"/>
      <c r="Q39" s="134"/>
      <c r="R39" s="134"/>
      <c r="S39" s="134"/>
      <c r="T39" s="134"/>
      <c r="U39" s="134"/>
      <c r="V39" s="134"/>
      <c r="W39" s="134"/>
      <c r="X39" s="134"/>
      <c r="Y39" s="134"/>
    </row>
    <row r="40" ht="20.25" customHeight="1" spans="1:25">
      <c r="A40" s="200" t="s">
        <v>192</v>
      </c>
      <c r="B40" s="200" t="s">
        <v>70</v>
      </c>
      <c r="C40" s="200" t="s">
        <v>250</v>
      </c>
      <c r="D40" s="200" t="s">
        <v>251</v>
      </c>
      <c r="E40" s="200" t="s">
        <v>119</v>
      </c>
      <c r="F40" s="200" t="s">
        <v>120</v>
      </c>
      <c r="G40" s="200" t="s">
        <v>252</v>
      </c>
      <c r="H40" s="200" t="s">
        <v>253</v>
      </c>
      <c r="I40" s="134">
        <v>461644.22</v>
      </c>
      <c r="J40" s="134">
        <v>461644.22</v>
      </c>
      <c r="K40" s="207"/>
      <c r="L40" s="207"/>
      <c r="M40" s="207"/>
      <c r="N40" s="134">
        <v>461644.22</v>
      </c>
      <c r="O40" s="207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ht="17.25" customHeight="1" spans="1:25">
      <c r="A41" s="88" t="s">
        <v>164</v>
      </c>
      <c r="B41" s="89"/>
      <c r="C41" s="201"/>
      <c r="D41" s="201"/>
      <c r="E41" s="201"/>
      <c r="F41" s="201"/>
      <c r="G41" s="201"/>
      <c r="H41" s="202"/>
      <c r="I41" s="134">
        <v>3651142</v>
      </c>
      <c r="J41" s="134">
        <v>3651142</v>
      </c>
      <c r="K41" s="134"/>
      <c r="L41" s="134"/>
      <c r="M41" s="134"/>
      <c r="N41" s="134">
        <v>3651142</v>
      </c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zoomScale="90" zoomScaleNormal="90" topLeftCell="N1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13.5" customHeight="1" spans="2:23">
      <c r="B2" s="189"/>
      <c r="E2" s="57"/>
      <c r="F2" s="57"/>
      <c r="G2" s="57"/>
      <c r="H2" s="57"/>
      <c r="U2" s="189"/>
      <c r="W2" s="196" t="s">
        <v>254</v>
      </c>
    </row>
    <row r="3" ht="46.5" customHeight="1" spans="1:23">
      <c r="A3" s="59" t="str">
        <f>"2025"&amp;"年部门项目支出预算表"</f>
        <v>2025年部门项目支出预算表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ht="13.5" customHeight="1" spans="1:23">
      <c r="A4" s="60" t="str">
        <f>"单位名称："&amp;"昆明市东川区团结渠管理所"</f>
        <v>单位名称：昆明市东川区团结渠管理所</v>
      </c>
      <c r="B4" s="61"/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U4" s="189"/>
      <c r="W4" s="173" t="s">
        <v>1</v>
      </c>
    </row>
    <row r="5" ht="21.75" customHeight="1" spans="1:23">
      <c r="A5" s="64" t="s">
        <v>255</v>
      </c>
      <c r="B5" s="65" t="s">
        <v>175</v>
      </c>
      <c r="C5" s="64" t="s">
        <v>176</v>
      </c>
      <c r="D5" s="64" t="s">
        <v>256</v>
      </c>
      <c r="E5" s="65" t="s">
        <v>177</v>
      </c>
      <c r="F5" s="65" t="s">
        <v>178</v>
      </c>
      <c r="G5" s="65" t="s">
        <v>257</v>
      </c>
      <c r="H5" s="65" t="s">
        <v>258</v>
      </c>
      <c r="I5" s="83" t="s">
        <v>55</v>
      </c>
      <c r="J5" s="66" t="s">
        <v>259</v>
      </c>
      <c r="K5" s="67"/>
      <c r="L5" s="67"/>
      <c r="M5" s="68"/>
      <c r="N5" s="66" t="s">
        <v>183</v>
      </c>
      <c r="O5" s="67"/>
      <c r="P5" s="68"/>
      <c r="Q5" s="65" t="s">
        <v>61</v>
      </c>
      <c r="R5" s="66" t="s">
        <v>62</v>
      </c>
      <c r="S5" s="67"/>
      <c r="T5" s="67"/>
      <c r="U5" s="67"/>
      <c r="V5" s="67"/>
      <c r="W5" s="68"/>
    </row>
    <row r="6" ht="21.75" customHeight="1" spans="1:23">
      <c r="A6" s="69"/>
      <c r="B6" s="84"/>
      <c r="C6" s="69"/>
      <c r="D6" s="69"/>
      <c r="E6" s="70"/>
      <c r="F6" s="70"/>
      <c r="G6" s="70"/>
      <c r="H6" s="70"/>
      <c r="I6" s="84"/>
      <c r="J6" s="192" t="s">
        <v>58</v>
      </c>
      <c r="K6" s="193"/>
      <c r="L6" s="65" t="s">
        <v>59</v>
      </c>
      <c r="M6" s="65" t="s">
        <v>60</v>
      </c>
      <c r="N6" s="65" t="s">
        <v>58</v>
      </c>
      <c r="O6" s="65" t="s">
        <v>59</v>
      </c>
      <c r="P6" s="65" t="s">
        <v>60</v>
      </c>
      <c r="Q6" s="70"/>
      <c r="R6" s="65" t="s">
        <v>57</v>
      </c>
      <c r="S6" s="65" t="s">
        <v>64</v>
      </c>
      <c r="T6" s="65" t="s">
        <v>189</v>
      </c>
      <c r="U6" s="65" t="s">
        <v>66</v>
      </c>
      <c r="V6" s="65" t="s">
        <v>67</v>
      </c>
      <c r="W6" s="65" t="s">
        <v>68</v>
      </c>
    </row>
    <row r="7" ht="21" customHeight="1" spans="1:23">
      <c r="A7" s="84"/>
      <c r="B7" s="84"/>
      <c r="C7" s="84"/>
      <c r="D7" s="84"/>
      <c r="E7" s="84"/>
      <c r="F7" s="84"/>
      <c r="G7" s="84"/>
      <c r="H7" s="84"/>
      <c r="I7" s="84"/>
      <c r="J7" s="194" t="s">
        <v>57</v>
      </c>
      <c r="K7" s="195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ht="39.75" customHeight="1" spans="1:23">
      <c r="A8" s="72"/>
      <c r="B8" s="74"/>
      <c r="C8" s="72"/>
      <c r="D8" s="72"/>
      <c r="E8" s="73"/>
      <c r="F8" s="73"/>
      <c r="G8" s="73"/>
      <c r="H8" s="73"/>
      <c r="I8" s="74"/>
      <c r="J8" s="121" t="s">
        <v>57</v>
      </c>
      <c r="K8" s="121" t="s">
        <v>260</v>
      </c>
      <c r="L8" s="73"/>
      <c r="M8" s="73"/>
      <c r="N8" s="73"/>
      <c r="O8" s="73"/>
      <c r="P8" s="73"/>
      <c r="Q8" s="73"/>
      <c r="R8" s="73"/>
      <c r="S8" s="73"/>
      <c r="T8" s="73"/>
      <c r="U8" s="74"/>
      <c r="V8" s="73"/>
      <c r="W8" s="73"/>
    </row>
    <row r="9" ht="15" customHeight="1" spans="1:23">
      <c r="A9" s="75">
        <v>1</v>
      </c>
      <c r="B9" s="75">
        <v>2</v>
      </c>
      <c r="C9" s="75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  <c r="L9" s="91">
        <v>12</v>
      </c>
      <c r="M9" s="91">
        <v>13</v>
      </c>
      <c r="N9" s="91">
        <v>14</v>
      </c>
      <c r="O9" s="91">
        <v>15</v>
      </c>
      <c r="P9" s="91">
        <v>16</v>
      </c>
      <c r="Q9" s="91">
        <v>17</v>
      </c>
      <c r="R9" s="91">
        <v>18</v>
      </c>
      <c r="S9" s="91">
        <v>19</v>
      </c>
      <c r="T9" s="91">
        <v>20</v>
      </c>
      <c r="U9" s="75">
        <v>21</v>
      </c>
      <c r="V9" s="91">
        <v>22</v>
      </c>
      <c r="W9" s="75">
        <v>23</v>
      </c>
    </row>
    <row r="10" ht="21.75" customHeight="1" spans="1:23">
      <c r="A10" s="123"/>
      <c r="B10" s="123"/>
      <c r="C10" s="123"/>
      <c r="D10" s="123"/>
      <c r="E10" s="123"/>
      <c r="F10" s="123"/>
      <c r="G10" s="123"/>
      <c r="H10" s="12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</row>
    <row r="11" ht="18.75" customHeight="1" spans="1:23">
      <c r="A11" s="88" t="s">
        <v>164</v>
      </c>
      <c r="B11" s="89"/>
      <c r="C11" s="89"/>
      <c r="D11" s="89"/>
      <c r="E11" s="89"/>
      <c r="F11" s="89"/>
      <c r="G11" s="89"/>
      <c r="H11" s="90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</row>
    <row r="12" customHeight="1" spans="1:9">
      <c r="A12" s="190" t="s">
        <v>261</v>
      </c>
      <c r="B12" s="191"/>
      <c r="C12" s="191"/>
      <c r="D12" s="191"/>
      <c r="E12" s="191"/>
      <c r="F12" s="191"/>
      <c r="G12" s="191"/>
      <c r="H12" s="191"/>
      <c r="I12" s="191"/>
    </row>
  </sheetData>
  <mergeCells count="29">
    <mergeCell ref="A3:W3"/>
    <mergeCell ref="A4:H4"/>
    <mergeCell ref="J5:M5"/>
    <mergeCell ref="N5:P5"/>
    <mergeCell ref="R5:W5"/>
    <mergeCell ref="A11:H11"/>
    <mergeCell ref="A12:I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zoomScale="90" zoomScaleNormal="90" topLeftCell="D1" workbookViewId="0">
      <pane ySplit="1" topLeftCell="A2" activePane="bottomLeft" state="frozen"/>
      <selection/>
      <selection pane="bottomLeft" activeCell="D27" sqref="D2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6"/>
      <c r="B1" s="56"/>
      <c r="C1" s="56"/>
      <c r="D1" s="56"/>
      <c r="E1" s="56"/>
      <c r="F1" s="56"/>
      <c r="G1" s="56"/>
      <c r="H1" s="56"/>
      <c r="I1" s="56"/>
      <c r="J1" s="56"/>
    </row>
    <row r="2" ht="18" customHeight="1" spans="10:10">
      <c r="J2" s="58" t="s">
        <v>262</v>
      </c>
    </row>
    <row r="3" ht="39.75" customHeight="1" spans="1:10">
      <c r="A3" s="119" t="str">
        <f>"2025"&amp;"年部门项目支出绩效目标表"</f>
        <v>2025年部门项目支出绩效目标表</v>
      </c>
      <c r="B3" s="59"/>
      <c r="C3" s="59"/>
      <c r="D3" s="59"/>
      <c r="E3" s="59"/>
      <c r="F3" s="120"/>
      <c r="G3" s="59"/>
      <c r="H3" s="120"/>
      <c r="I3" s="120"/>
      <c r="J3" s="59"/>
    </row>
    <row r="4" ht="17.25" customHeight="1" spans="1:1">
      <c r="A4" s="60" t="str">
        <f>"单位名称："&amp;"昆明市东川区团结渠管理所"</f>
        <v>单位名称：昆明市东川区团结渠管理所</v>
      </c>
    </row>
    <row r="5" ht="44.25" customHeight="1" spans="1:10">
      <c r="A5" s="121" t="s">
        <v>176</v>
      </c>
      <c r="B5" s="121" t="s">
        <v>263</v>
      </c>
      <c r="C5" s="121" t="s">
        <v>264</v>
      </c>
      <c r="D5" s="121" t="s">
        <v>265</v>
      </c>
      <c r="E5" s="121" t="s">
        <v>266</v>
      </c>
      <c r="F5" s="122" t="s">
        <v>267</v>
      </c>
      <c r="G5" s="121" t="s">
        <v>268</v>
      </c>
      <c r="H5" s="122" t="s">
        <v>269</v>
      </c>
      <c r="I5" s="122" t="s">
        <v>270</v>
      </c>
      <c r="J5" s="121" t="s">
        <v>271</v>
      </c>
    </row>
    <row r="6" ht="18.75" customHeight="1" spans="1:10">
      <c r="A6" s="188">
        <v>1</v>
      </c>
      <c r="B6" s="188">
        <v>2</v>
      </c>
      <c r="C6" s="188">
        <v>3</v>
      </c>
      <c r="D6" s="188">
        <v>4</v>
      </c>
      <c r="E6" s="188">
        <v>5</v>
      </c>
      <c r="F6" s="91">
        <v>6</v>
      </c>
      <c r="G6" s="188">
        <v>7</v>
      </c>
      <c r="H6" s="91">
        <v>8</v>
      </c>
      <c r="I6" s="91">
        <v>9</v>
      </c>
      <c r="J6" s="188">
        <v>10</v>
      </c>
    </row>
    <row r="7" ht="42" customHeight="1" spans="1:10">
      <c r="A7" s="85"/>
      <c r="B7" s="123"/>
      <c r="C7" s="123"/>
      <c r="D7" s="123"/>
      <c r="E7" s="109"/>
      <c r="F7" s="124"/>
      <c r="G7" s="109"/>
      <c r="H7" s="124"/>
      <c r="I7" s="124"/>
      <c r="J7" s="109"/>
    </row>
    <row r="8" ht="42" customHeight="1" spans="1:10">
      <c r="A8" s="85"/>
      <c r="B8" s="76"/>
      <c r="C8" s="76"/>
      <c r="D8" s="76"/>
      <c r="E8" s="85"/>
      <c r="F8" s="76"/>
      <c r="G8" s="85"/>
      <c r="H8" s="76"/>
      <c r="I8" s="76"/>
      <c r="J8" s="85"/>
    </row>
    <row r="9" ht="16" customHeight="1" spans="1:1">
      <c r="A9" s="125" t="s">
        <v>272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opLeftCell="E1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6"/>
      <c r="B1" s="56"/>
      <c r="C1" s="56"/>
      <c r="D1" s="56"/>
      <c r="E1" s="56"/>
      <c r="F1" s="56"/>
    </row>
    <row r="2" ht="12" customHeight="1" spans="1:6">
      <c r="A2" s="174">
        <v>1</v>
      </c>
      <c r="B2" s="175">
        <v>0</v>
      </c>
      <c r="C2" s="174">
        <v>1</v>
      </c>
      <c r="D2" s="176"/>
      <c r="E2" s="176"/>
      <c r="F2" s="173" t="s">
        <v>273</v>
      </c>
    </row>
    <row r="3" ht="42" customHeight="1" spans="1:6">
      <c r="A3" s="177" t="str">
        <f>"2025"&amp;"年部门政府性基金预算支出预算表"</f>
        <v>2025年部门政府性基金预算支出预算表</v>
      </c>
      <c r="B3" s="177" t="s">
        <v>274</v>
      </c>
      <c r="C3" s="178"/>
      <c r="D3" s="179"/>
      <c r="E3" s="179"/>
      <c r="F3" s="179"/>
    </row>
    <row r="4" ht="13.5" customHeight="1" spans="1:6">
      <c r="A4" s="60" t="str">
        <f>"单位名称："&amp;"昆明市东川区团结渠管理所"</f>
        <v>单位名称：昆明市东川区团结渠管理所</v>
      </c>
      <c r="B4" s="60" t="s">
        <v>275</v>
      </c>
      <c r="C4" s="174"/>
      <c r="D4" s="176"/>
      <c r="E4" s="176"/>
      <c r="F4" s="173" t="s">
        <v>1</v>
      </c>
    </row>
    <row r="5" ht="19.5" customHeight="1" spans="1:6">
      <c r="A5" s="180" t="s">
        <v>174</v>
      </c>
      <c r="B5" s="181" t="s">
        <v>72</v>
      </c>
      <c r="C5" s="180" t="s">
        <v>73</v>
      </c>
      <c r="D5" s="66" t="s">
        <v>276</v>
      </c>
      <c r="E5" s="67"/>
      <c r="F5" s="68"/>
    </row>
    <row r="6" ht="18.75" customHeight="1" spans="1:6">
      <c r="A6" s="182"/>
      <c r="B6" s="183"/>
      <c r="C6" s="182"/>
      <c r="D6" s="71" t="s">
        <v>55</v>
      </c>
      <c r="E6" s="66" t="s">
        <v>75</v>
      </c>
      <c r="F6" s="71" t="s">
        <v>76</v>
      </c>
    </row>
    <row r="7" ht="18.75" customHeight="1" spans="1:6">
      <c r="A7" s="122">
        <v>1</v>
      </c>
      <c r="B7" s="184" t="s">
        <v>83</v>
      </c>
      <c r="C7" s="122">
        <v>3</v>
      </c>
      <c r="D7" s="185">
        <v>4</v>
      </c>
      <c r="E7" s="185">
        <v>5</v>
      </c>
      <c r="F7" s="185">
        <v>6</v>
      </c>
    </row>
    <row r="8" ht="21" customHeight="1" spans="1:6">
      <c r="A8" s="76"/>
      <c r="B8" s="76"/>
      <c r="C8" s="76"/>
      <c r="D8" s="134"/>
      <c r="E8" s="134"/>
      <c r="F8" s="134"/>
    </row>
    <row r="9" ht="21" customHeight="1" spans="1:6">
      <c r="A9" s="76"/>
      <c r="B9" s="76"/>
      <c r="C9" s="76"/>
      <c r="D9" s="134"/>
      <c r="E9" s="134"/>
      <c r="F9" s="134"/>
    </row>
    <row r="10" ht="18.75" customHeight="1" spans="1:6">
      <c r="A10" s="186" t="s">
        <v>164</v>
      </c>
      <c r="B10" s="186" t="s">
        <v>164</v>
      </c>
      <c r="C10" s="187" t="s">
        <v>164</v>
      </c>
      <c r="D10" s="134"/>
      <c r="E10" s="134"/>
      <c r="F10" s="134"/>
    </row>
    <row r="11" customHeight="1" spans="1:1">
      <c r="A11" s="82" t="s">
        <v>277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zoomScale="90" zoomScaleNormal="90" topLeftCell="N1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ht="15.75" customHeight="1" spans="2:19">
      <c r="B2" s="137"/>
      <c r="C2" s="137"/>
      <c r="R2" s="58"/>
      <c r="S2" s="58" t="s">
        <v>278</v>
      </c>
    </row>
    <row r="3" ht="41.25" customHeight="1" spans="1:19">
      <c r="A3" s="127" t="str">
        <f>"2025"&amp;"年部门政府采购预算表"</f>
        <v>2025年部门政府采购预算表</v>
      </c>
      <c r="B3" s="120"/>
      <c r="C3" s="120"/>
      <c r="D3" s="59"/>
      <c r="E3" s="59"/>
      <c r="F3" s="59"/>
      <c r="G3" s="59"/>
      <c r="H3" s="59"/>
      <c r="I3" s="59"/>
      <c r="J3" s="59"/>
      <c r="K3" s="59"/>
      <c r="L3" s="59"/>
      <c r="M3" s="120"/>
      <c r="N3" s="59"/>
      <c r="O3" s="59"/>
      <c r="P3" s="120"/>
      <c r="Q3" s="59"/>
      <c r="R3" s="120"/>
      <c r="S3" s="120"/>
    </row>
    <row r="4" ht="18.75" customHeight="1" spans="1:19">
      <c r="A4" s="165" t="str">
        <f>"单位名称："&amp;"昆明市东川区团结渠管理所"</f>
        <v>单位名称：昆明市东川区团结渠管理所</v>
      </c>
      <c r="B4" s="139"/>
      <c r="C4" s="139"/>
      <c r="D4" s="62"/>
      <c r="E4" s="62"/>
      <c r="F4" s="62"/>
      <c r="G4" s="62"/>
      <c r="H4" s="62"/>
      <c r="I4" s="62"/>
      <c r="J4" s="62"/>
      <c r="K4" s="62"/>
      <c r="L4" s="62"/>
      <c r="R4" s="63"/>
      <c r="S4" s="173" t="s">
        <v>1</v>
      </c>
    </row>
    <row r="5" ht="15.75" customHeight="1" spans="1:19">
      <c r="A5" s="65" t="s">
        <v>173</v>
      </c>
      <c r="B5" s="140" t="s">
        <v>174</v>
      </c>
      <c r="C5" s="140" t="s">
        <v>279</v>
      </c>
      <c r="D5" s="141" t="s">
        <v>280</v>
      </c>
      <c r="E5" s="141" t="s">
        <v>281</v>
      </c>
      <c r="F5" s="141" t="s">
        <v>282</v>
      </c>
      <c r="G5" s="141" t="s">
        <v>283</v>
      </c>
      <c r="H5" s="141" t="s">
        <v>284</v>
      </c>
      <c r="I5" s="154" t="s">
        <v>181</v>
      </c>
      <c r="J5" s="154"/>
      <c r="K5" s="154"/>
      <c r="L5" s="154"/>
      <c r="M5" s="155"/>
      <c r="N5" s="154"/>
      <c r="O5" s="154"/>
      <c r="P5" s="162"/>
      <c r="Q5" s="154"/>
      <c r="R5" s="155"/>
      <c r="S5" s="135"/>
    </row>
    <row r="6" ht="17.25" customHeight="1" spans="1:19">
      <c r="A6" s="70"/>
      <c r="B6" s="142"/>
      <c r="C6" s="142"/>
      <c r="D6" s="143"/>
      <c r="E6" s="143"/>
      <c r="F6" s="143"/>
      <c r="G6" s="143"/>
      <c r="H6" s="143"/>
      <c r="I6" s="143" t="s">
        <v>55</v>
      </c>
      <c r="J6" s="143" t="s">
        <v>58</v>
      </c>
      <c r="K6" s="143" t="s">
        <v>285</v>
      </c>
      <c r="L6" s="143" t="s">
        <v>286</v>
      </c>
      <c r="M6" s="156" t="s">
        <v>287</v>
      </c>
      <c r="N6" s="157" t="s">
        <v>288</v>
      </c>
      <c r="O6" s="157"/>
      <c r="P6" s="163"/>
      <c r="Q6" s="157"/>
      <c r="R6" s="164"/>
      <c r="S6" s="144"/>
    </row>
    <row r="7" ht="54" customHeight="1" spans="1:19">
      <c r="A7" s="73"/>
      <c r="B7" s="144"/>
      <c r="C7" s="144"/>
      <c r="D7" s="145"/>
      <c r="E7" s="145"/>
      <c r="F7" s="145"/>
      <c r="G7" s="145"/>
      <c r="H7" s="145"/>
      <c r="I7" s="145"/>
      <c r="J7" s="145" t="s">
        <v>57</v>
      </c>
      <c r="K7" s="145"/>
      <c r="L7" s="145"/>
      <c r="M7" s="158"/>
      <c r="N7" s="145" t="s">
        <v>57</v>
      </c>
      <c r="O7" s="145" t="s">
        <v>64</v>
      </c>
      <c r="P7" s="144" t="s">
        <v>65</v>
      </c>
      <c r="Q7" s="145" t="s">
        <v>66</v>
      </c>
      <c r="R7" s="158" t="s">
        <v>67</v>
      </c>
      <c r="S7" s="144" t="s">
        <v>68</v>
      </c>
    </row>
    <row r="8" ht="18" customHeight="1" spans="1:19">
      <c r="A8" s="166">
        <v>1</v>
      </c>
      <c r="B8" s="166" t="s">
        <v>83</v>
      </c>
      <c r="C8" s="167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</row>
    <row r="9" ht="21" customHeight="1" spans="1:19">
      <c r="A9" s="146"/>
      <c r="B9" s="147"/>
      <c r="C9" s="147"/>
      <c r="D9" s="148"/>
      <c r="E9" s="148"/>
      <c r="F9" s="148"/>
      <c r="G9" s="168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ht="21" customHeight="1" spans="1:19">
      <c r="A10" s="149" t="s">
        <v>164</v>
      </c>
      <c r="B10" s="150"/>
      <c r="C10" s="150"/>
      <c r="D10" s="151"/>
      <c r="E10" s="151"/>
      <c r="F10" s="151"/>
      <c r="G10" s="169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  <row r="11" ht="21" customHeight="1" spans="1:19">
      <c r="A11" s="61" t="s">
        <v>289</v>
      </c>
      <c r="B11" s="170"/>
      <c r="C11" s="170"/>
      <c r="D11" s="61"/>
      <c r="E11" s="61"/>
      <c r="F11" s="61"/>
      <c r="G11" s="171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customHeight="1" spans="1:1">
      <c r="A12" s="8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D1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ht="16.5" customHeight="1" spans="1:20">
      <c r="A2" s="131"/>
      <c r="B2" s="137"/>
      <c r="C2" s="137"/>
      <c r="D2" s="137"/>
      <c r="E2" s="137"/>
      <c r="F2" s="137"/>
      <c r="G2" s="137"/>
      <c r="H2" s="131"/>
      <c r="I2" s="131"/>
      <c r="J2" s="131"/>
      <c r="K2" s="131"/>
      <c r="L2" s="131"/>
      <c r="M2" s="131"/>
      <c r="N2" s="152"/>
      <c r="O2" s="131"/>
      <c r="P2" s="131"/>
      <c r="Q2" s="137"/>
      <c r="R2" s="131"/>
      <c r="S2" s="160"/>
      <c r="T2" s="160" t="s">
        <v>290</v>
      </c>
    </row>
    <row r="3" ht="41.25" customHeight="1" spans="1:20">
      <c r="A3" s="127" t="str">
        <f>"2025"&amp;"年部门政府购买服务预算表"</f>
        <v>2025年部门政府购买服务预算表</v>
      </c>
      <c r="B3" s="120"/>
      <c r="C3" s="120"/>
      <c r="D3" s="120"/>
      <c r="E3" s="120"/>
      <c r="F3" s="120"/>
      <c r="G3" s="120"/>
      <c r="H3" s="138"/>
      <c r="I3" s="138"/>
      <c r="J3" s="138"/>
      <c r="K3" s="138"/>
      <c r="L3" s="138"/>
      <c r="M3" s="138"/>
      <c r="N3" s="153"/>
      <c r="O3" s="138"/>
      <c r="P3" s="138"/>
      <c r="Q3" s="120"/>
      <c r="R3" s="138"/>
      <c r="S3" s="153"/>
      <c r="T3" s="120"/>
    </row>
    <row r="4" ht="22.5" customHeight="1" spans="1:20">
      <c r="A4" s="128" t="str">
        <f>"单位名称："&amp;"昆明市东川区团结渠管理所"</f>
        <v>单位名称：昆明市东川区团结渠管理所</v>
      </c>
      <c r="B4" s="139"/>
      <c r="C4" s="139"/>
      <c r="D4" s="139"/>
      <c r="E4" s="139"/>
      <c r="F4" s="139"/>
      <c r="G4" s="139"/>
      <c r="H4" s="129"/>
      <c r="I4" s="129"/>
      <c r="J4" s="129"/>
      <c r="K4" s="129"/>
      <c r="L4" s="129"/>
      <c r="M4" s="129"/>
      <c r="N4" s="152"/>
      <c r="O4" s="131"/>
      <c r="P4" s="131"/>
      <c r="Q4" s="137"/>
      <c r="R4" s="131"/>
      <c r="S4" s="161"/>
      <c r="T4" s="160" t="s">
        <v>1</v>
      </c>
    </row>
    <row r="5" ht="24" customHeight="1" spans="1:20">
      <c r="A5" s="65" t="s">
        <v>173</v>
      </c>
      <c r="B5" s="140" t="s">
        <v>174</v>
      </c>
      <c r="C5" s="140" t="s">
        <v>279</v>
      </c>
      <c r="D5" s="140" t="s">
        <v>291</v>
      </c>
      <c r="E5" s="140" t="s">
        <v>292</v>
      </c>
      <c r="F5" s="140" t="s">
        <v>293</v>
      </c>
      <c r="G5" s="140" t="s">
        <v>294</v>
      </c>
      <c r="H5" s="141" t="s">
        <v>295</v>
      </c>
      <c r="I5" s="141" t="s">
        <v>296</v>
      </c>
      <c r="J5" s="154" t="s">
        <v>181</v>
      </c>
      <c r="K5" s="154"/>
      <c r="L5" s="154"/>
      <c r="M5" s="154"/>
      <c r="N5" s="155"/>
      <c r="O5" s="154"/>
      <c r="P5" s="154"/>
      <c r="Q5" s="162"/>
      <c r="R5" s="154"/>
      <c r="S5" s="155"/>
      <c r="T5" s="135"/>
    </row>
    <row r="6" ht="24" customHeight="1" spans="1:20">
      <c r="A6" s="70"/>
      <c r="B6" s="142"/>
      <c r="C6" s="142"/>
      <c r="D6" s="142"/>
      <c r="E6" s="142"/>
      <c r="F6" s="142"/>
      <c r="G6" s="142"/>
      <c r="H6" s="143"/>
      <c r="I6" s="143"/>
      <c r="J6" s="143" t="s">
        <v>55</v>
      </c>
      <c r="K6" s="143" t="s">
        <v>58</v>
      </c>
      <c r="L6" s="143" t="s">
        <v>285</v>
      </c>
      <c r="M6" s="143" t="s">
        <v>286</v>
      </c>
      <c r="N6" s="156" t="s">
        <v>287</v>
      </c>
      <c r="O6" s="157" t="s">
        <v>288</v>
      </c>
      <c r="P6" s="157"/>
      <c r="Q6" s="163"/>
      <c r="R6" s="157"/>
      <c r="S6" s="164"/>
      <c r="T6" s="144"/>
    </row>
    <row r="7" ht="54" customHeight="1" spans="1:20">
      <c r="A7" s="73"/>
      <c r="B7" s="144"/>
      <c r="C7" s="144"/>
      <c r="D7" s="144"/>
      <c r="E7" s="144"/>
      <c r="F7" s="144"/>
      <c r="G7" s="144"/>
      <c r="H7" s="145"/>
      <c r="I7" s="145"/>
      <c r="J7" s="145"/>
      <c r="K7" s="145" t="s">
        <v>57</v>
      </c>
      <c r="L7" s="145"/>
      <c r="M7" s="145"/>
      <c r="N7" s="158"/>
      <c r="O7" s="145" t="s">
        <v>57</v>
      </c>
      <c r="P7" s="145" t="s">
        <v>64</v>
      </c>
      <c r="Q7" s="144" t="s">
        <v>65</v>
      </c>
      <c r="R7" s="145" t="s">
        <v>66</v>
      </c>
      <c r="S7" s="158" t="s">
        <v>67</v>
      </c>
      <c r="T7" s="144" t="s">
        <v>68</v>
      </c>
    </row>
    <row r="8" ht="17.25" customHeight="1" spans="1:20">
      <c r="A8" s="74">
        <v>1</v>
      </c>
      <c r="B8" s="144">
        <v>2</v>
      </c>
      <c r="C8" s="74">
        <v>3</v>
      </c>
      <c r="D8" s="74">
        <v>4</v>
      </c>
      <c r="E8" s="144">
        <v>5</v>
      </c>
      <c r="F8" s="74">
        <v>6</v>
      </c>
      <c r="G8" s="74">
        <v>7</v>
      </c>
      <c r="H8" s="144">
        <v>8</v>
      </c>
      <c r="I8" s="74">
        <v>9</v>
      </c>
      <c r="J8" s="74">
        <v>10</v>
      </c>
      <c r="K8" s="144">
        <v>11</v>
      </c>
      <c r="L8" s="74">
        <v>12</v>
      </c>
      <c r="M8" s="74">
        <v>13</v>
      </c>
      <c r="N8" s="144">
        <v>14</v>
      </c>
      <c r="O8" s="74">
        <v>15</v>
      </c>
      <c r="P8" s="74">
        <v>16</v>
      </c>
      <c r="Q8" s="144">
        <v>17</v>
      </c>
      <c r="R8" s="74">
        <v>18</v>
      </c>
      <c r="S8" s="74">
        <v>19</v>
      </c>
      <c r="T8" s="74">
        <v>20</v>
      </c>
    </row>
    <row r="9" ht="21" customHeight="1" spans="1:20">
      <c r="A9" s="146"/>
      <c r="B9" s="147"/>
      <c r="C9" s="147"/>
      <c r="D9" s="147"/>
      <c r="E9" s="147"/>
      <c r="F9" s="147"/>
      <c r="G9" s="147"/>
      <c r="H9" s="148"/>
      <c r="I9" s="148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</row>
    <row r="10" ht="21" customHeight="1" spans="1:20">
      <c r="A10" s="149" t="s">
        <v>164</v>
      </c>
      <c r="B10" s="150"/>
      <c r="C10" s="150"/>
      <c r="D10" s="150"/>
      <c r="E10" s="150"/>
      <c r="F10" s="150"/>
      <c r="G10" s="150"/>
      <c r="H10" s="151"/>
      <c r="I10" s="159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</row>
    <row r="11" customHeight="1" spans="1:1">
      <c r="A11" s="82" t="s">
        <v>297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topLeftCell="I1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ht="17.25" customHeight="1" spans="4:13">
      <c r="D2" s="126"/>
      <c r="M2" s="58" t="s">
        <v>298</v>
      </c>
    </row>
    <row r="3" ht="41.25" customHeight="1" spans="1:13">
      <c r="A3" s="127" t="str">
        <f>"2025"&amp;"年对下转移支付预算表"</f>
        <v>2025年对下转移支付预算表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20"/>
    </row>
    <row r="4" ht="18" customHeight="1" spans="1:13">
      <c r="A4" s="128" t="str">
        <f>"单位名称："&amp;"昆明市东川区团结渠管理所"</f>
        <v>单位名称：昆明市东川区团结渠管理所</v>
      </c>
      <c r="B4" s="129"/>
      <c r="C4" s="129"/>
      <c r="D4" s="130"/>
      <c r="E4" s="131"/>
      <c r="F4" s="131"/>
      <c r="G4" s="131"/>
      <c r="H4" s="131"/>
      <c r="I4" s="131"/>
      <c r="M4" s="63" t="s">
        <v>1</v>
      </c>
    </row>
    <row r="5" ht="19.5" customHeight="1" spans="1:13">
      <c r="A5" s="83" t="s">
        <v>299</v>
      </c>
      <c r="B5" s="66" t="s">
        <v>181</v>
      </c>
      <c r="C5" s="67"/>
      <c r="D5" s="67"/>
      <c r="E5" s="66" t="s">
        <v>300</v>
      </c>
      <c r="F5" s="67"/>
      <c r="G5" s="67"/>
      <c r="H5" s="67"/>
      <c r="I5" s="67"/>
      <c r="J5" s="67"/>
      <c r="K5" s="67"/>
      <c r="L5" s="67"/>
      <c r="M5" s="135"/>
    </row>
    <row r="6" ht="40.5" customHeight="1" spans="1:13">
      <c r="A6" s="74"/>
      <c r="B6" s="84" t="s">
        <v>55</v>
      </c>
      <c r="C6" s="65" t="s">
        <v>58</v>
      </c>
      <c r="D6" s="132" t="s">
        <v>285</v>
      </c>
      <c r="E6" s="103"/>
      <c r="F6" s="103"/>
      <c r="G6" s="103"/>
      <c r="H6" s="103"/>
      <c r="I6" s="103"/>
      <c r="J6" s="103"/>
      <c r="K6" s="103"/>
      <c r="L6" s="103"/>
      <c r="M6" s="136"/>
    </row>
    <row r="7" ht="19.5" customHeight="1" spans="1:13">
      <c r="A7" s="75">
        <v>1</v>
      </c>
      <c r="B7" s="75">
        <v>2</v>
      </c>
      <c r="C7" s="75">
        <v>3</v>
      </c>
      <c r="D7" s="133">
        <v>4</v>
      </c>
      <c r="E7" s="91">
        <v>5</v>
      </c>
      <c r="F7" s="75">
        <v>6</v>
      </c>
      <c r="G7" s="75">
        <v>7</v>
      </c>
      <c r="H7" s="133">
        <v>8</v>
      </c>
      <c r="I7" s="75">
        <v>9</v>
      </c>
      <c r="J7" s="75">
        <v>10</v>
      </c>
      <c r="K7" s="75">
        <v>11</v>
      </c>
      <c r="L7" s="75">
        <v>13</v>
      </c>
      <c r="M7" s="91">
        <v>24</v>
      </c>
    </row>
    <row r="8" ht="19.5" customHeight="1" spans="1:13">
      <c r="A8" s="8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ht="19.5" customHeight="1" spans="1:13">
      <c r="A9" s="12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customHeight="1" spans="1:1">
      <c r="A10" s="82" t="s">
        <v>301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zoomScale="90" zoomScaleNormal="90" topLeftCell="D1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6"/>
      <c r="B1" s="56"/>
      <c r="C1" s="56"/>
      <c r="D1" s="56"/>
      <c r="E1" s="56"/>
      <c r="F1" s="56"/>
      <c r="G1" s="56"/>
      <c r="H1" s="56"/>
      <c r="I1" s="56"/>
      <c r="J1" s="56"/>
    </row>
    <row r="2" ht="16.5" customHeight="1" spans="10:10">
      <c r="J2" s="58" t="s">
        <v>302</v>
      </c>
    </row>
    <row r="3" ht="41.25" customHeight="1" spans="1:10">
      <c r="A3" s="119" t="str">
        <f>"2025"&amp;"年对下转移支付绩效目标表"</f>
        <v>2025年对下转移支付绩效目标表</v>
      </c>
      <c r="B3" s="59"/>
      <c r="C3" s="59"/>
      <c r="D3" s="59"/>
      <c r="E3" s="59"/>
      <c r="F3" s="120"/>
      <c r="G3" s="59"/>
      <c r="H3" s="120"/>
      <c r="I3" s="120"/>
      <c r="J3" s="59"/>
    </row>
    <row r="4" ht="17.25" customHeight="1" spans="1:1">
      <c r="A4" s="60" t="str">
        <f>"单位名称："&amp;"昆明市东川区团结渠管理所"</f>
        <v>单位名称：昆明市东川区团结渠管理所</v>
      </c>
    </row>
    <row r="5" ht="44.25" customHeight="1" spans="1:10">
      <c r="A5" s="121" t="s">
        <v>299</v>
      </c>
      <c r="B5" s="121" t="s">
        <v>263</v>
      </c>
      <c r="C5" s="121" t="s">
        <v>264</v>
      </c>
      <c r="D5" s="121" t="s">
        <v>265</v>
      </c>
      <c r="E5" s="121" t="s">
        <v>266</v>
      </c>
      <c r="F5" s="122" t="s">
        <v>267</v>
      </c>
      <c r="G5" s="121" t="s">
        <v>268</v>
      </c>
      <c r="H5" s="122" t="s">
        <v>269</v>
      </c>
      <c r="I5" s="122" t="s">
        <v>270</v>
      </c>
      <c r="J5" s="121" t="s">
        <v>271</v>
      </c>
    </row>
    <row r="6" ht="14.2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2">
        <v>6</v>
      </c>
      <c r="G6" s="121">
        <v>7</v>
      </c>
      <c r="H6" s="122">
        <v>8</v>
      </c>
      <c r="I6" s="122">
        <v>9</v>
      </c>
      <c r="J6" s="121">
        <v>10</v>
      </c>
    </row>
    <row r="7" ht="42" customHeight="1" spans="1:10">
      <c r="A7" s="85"/>
      <c r="B7" s="123"/>
      <c r="C7" s="123"/>
      <c r="D7" s="123"/>
      <c r="E7" s="109"/>
      <c r="F7" s="124"/>
      <c r="G7" s="109"/>
      <c r="H7" s="124"/>
      <c r="I7" s="124"/>
      <c r="J7" s="109"/>
    </row>
    <row r="8" ht="42" customHeight="1" spans="1:10">
      <c r="A8" s="85"/>
      <c r="B8" s="76"/>
      <c r="C8" s="76"/>
      <c r="D8" s="76"/>
      <c r="E8" s="85"/>
      <c r="F8" s="76"/>
      <c r="G8" s="85"/>
      <c r="H8" s="76"/>
      <c r="I8" s="76"/>
      <c r="J8" s="85"/>
    </row>
    <row r="9" ht="24" customHeight="1" spans="1:1">
      <c r="A9" s="125" t="s">
        <v>301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zoomScale="90" zoomScaleNormal="90" topLeftCell="B1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56"/>
      <c r="B1" s="56"/>
      <c r="C1" s="56"/>
      <c r="D1" s="56"/>
      <c r="E1" s="56"/>
      <c r="F1" s="56"/>
      <c r="G1" s="56"/>
      <c r="H1" s="56"/>
      <c r="I1" s="56"/>
    </row>
    <row r="2" customHeight="1" spans="1:9">
      <c r="A2" s="93" t="s">
        <v>303</v>
      </c>
      <c r="B2" s="94"/>
      <c r="C2" s="94"/>
      <c r="D2" s="95"/>
      <c r="E2" s="95"/>
      <c r="F2" s="95"/>
      <c r="G2" s="94"/>
      <c r="H2" s="94"/>
      <c r="I2" s="95"/>
    </row>
    <row r="3" ht="41.25" customHeight="1" spans="1:9">
      <c r="A3" s="96" t="str">
        <f>"2025"&amp;"年新增资产配置预算表"</f>
        <v>2025年新增资产配置预算表</v>
      </c>
      <c r="B3" s="97"/>
      <c r="C3" s="97"/>
      <c r="D3" s="98"/>
      <c r="E3" s="98"/>
      <c r="F3" s="98"/>
      <c r="G3" s="97"/>
      <c r="H3" s="97"/>
      <c r="I3" s="98"/>
    </row>
    <row r="4" customHeight="1" spans="1:9">
      <c r="A4" s="99" t="str">
        <f>"单位名称："&amp;"昆明市东川区团结渠管理所"</f>
        <v>单位名称：昆明市东川区团结渠管理所</v>
      </c>
      <c r="B4" s="100"/>
      <c r="C4" s="100"/>
      <c r="D4" s="101"/>
      <c r="F4" s="98"/>
      <c r="G4" s="97"/>
      <c r="H4" s="97"/>
      <c r="I4" s="118" t="s">
        <v>1</v>
      </c>
    </row>
    <row r="5" ht="28.5" customHeight="1" spans="1:9">
      <c r="A5" s="102" t="s">
        <v>173</v>
      </c>
      <c r="B5" s="103" t="s">
        <v>174</v>
      </c>
      <c r="C5" s="104" t="s">
        <v>304</v>
      </c>
      <c r="D5" s="102" t="s">
        <v>305</v>
      </c>
      <c r="E5" s="102" t="s">
        <v>306</v>
      </c>
      <c r="F5" s="102" t="s">
        <v>307</v>
      </c>
      <c r="G5" s="103" t="s">
        <v>308</v>
      </c>
      <c r="H5" s="91"/>
      <c r="I5" s="102"/>
    </row>
    <row r="6" ht="21" customHeight="1" spans="1:9">
      <c r="A6" s="104"/>
      <c r="B6" s="105"/>
      <c r="C6" s="105"/>
      <c r="D6" s="106"/>
      <c r="E6" s="105"/>
      <c r="F6" s="105"/>
      <c r="G6" s="103" t="s">
        <v>283</v>
      </c>
      <c r="H6" s="103" t="s">
        <v>309</v>
      </c>
      <c r="I6" s="103" t="s">
        <v>310</v>
      </c>
    </row>
    <row r="7" ht="17.25" customHeight="1" spans="1:9">
      <c r="A7" s="107" t="s">
        <v>82</v>
      </c>
      <c r="B7" s="108" t="s">
        <v>83</v>
      </c>
      <c r="C7" s="107" t="s">
        <v>84</v>
      </c>
      <c r="D7" s="109" t="s">
        <v>85</v>
      </c>
      <c r="E7" s="107" t="s">
        <v>86</v>
      </c>
      <c r="F7" s="108" t="s">
        <v>87</v>
      </c>
      <c r="G7" s="110" t="s">
        <v>88</v>
      </c>
      <c r="H7" s="109" t="s">
        <v>89</v>
      </c>
      <c r="I7" s="109">
        <v>9</v>
      </c>
    </row>
    <row r="8" ht="19.5" customHeight="1" spans="1:9">
      <c r="A8" s="111"/>
      <c r="B8" s="87"/>
      <c r="C8" s="87"/>
      <c r="D8" s="85"/>
      <c r="E8" s="76"/>
      <c r="F8" s="110"/>
      <c r="G8" s="112"/>
      <c r="H8" s="113"/>
      <c r="I8" s="113"/>
    </row>
    <row r="9" ht="19.5" customHeight="1" spans="1:9">
      <c r="A9" s="114" t="s">
        <v>55</v>
      </c>
      <c r="B9" s="115"/>
      <c r="C9" s="115"/>
      <c r="D9" s="116"/>
      <c r="E9" s="117"/>
      <c r="F9" s="117"/>
      <c r="G9" s="112"/>
      <c r="H9" s="113"/>
      <c r="I9" s="113"/>
    </row>
    <row r="10" customHeight="1" spans="1:1">
      <c r="A10" s="82" t="s">
        <v>311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zoomScale="90" zoomScaleNormal="90" workbookViewId="0">
      <pane ySplit="1" topLeftCell="A2" activePane="bottomLeft" state="frozen"/>
      <selection/>
      <selection pane="bottomLeft" activeCell="C31" sqref="C3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customHeight="1" spans="4:11">
      <c r="D2" s="57"/>
      <c r="E2" s="57"/>
      <c r="F2" s="57"/>
      <c r="G2" s="57"/>
      <c r="K2" s="58" t="s">
        <v>312</v>
      </c>
    </row>
    <row r="3" ht="41.25" customHeight="1" spans="1:11">
      <c r="A3" s="59" t="str">
        <f>"2025"&amp;"年上级补助项目支出预算表"</f>
        <v>2025年上级补助项目支出预算表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13.5" customHeight="1" spans="1:11">
      <c r="A4" s="60" t="str">
        <f>"单位名称："&amp;"昆明市东川区团结渠管理所"</f>
        <v>单位名称：昆明市东川区团结渠管理所</v>
      </c>
      <c r="B4" s="61"/>
      <c r="C4" s="61"/>
      <c r="D4" s="61"/>
      <c r="E4" s="61"/>
      <c r="F4" s="61"/>
      <c r="G4" s="61"/>
      <c r="H4" s="62"/>
      <c r="I4" s="62"/>
      <c r="J4" s="62"/>
      <c r="K4" s="63" t="s">
        <v>1</v>
      </c>
    </row>
    <row r="5" ht="21.75" customHeight="1" spans="1:11">
      <c r="A5" s="64" t="s">
        <v>255</v>
      </c>
      <c r="B5" s="64" t="s">
        <v>176</v>
      </c>
      <c r="C5" s="64" t="s">
        <v>256</v>
      </c>
      <c r="D5" s="65" t="s">
        <v>177</v>
      </c>
      <c r="E5" s="65" t="s">
        <v>178</v>
      </c>
      <c r="F5" s="65" t="s">
        <v>257</v>
      </c>
      <c r="G5" s="65" t="s">
        <v>258</v>
      </c>
      <c r="H5" s="83" t="s">
        <v>55</v>
      </c>
      <c r="I5" s="66" t="s">
        <v>313</v>
      </c>
      <c r="J5" s="67"/>
      <c r="K5" s="68"/>
    </row>
    <row r="6" ht="21.75" customHeight="1" spans="1:11">
      <c r="A6" s="69"/>
      <c r="B6" s="69"/>
      <c r="C6" s="69"/>
      <c r="D6" s="70"/>
      <c r="E6" s="70"/>
      <c r="F6" s="70"/>
      <c r="G6" s="70"/>
      <c r="H6" s="84"/>
      <c r="I6" s="65" t="s">
        <v>58</v>
      </c>
      <c r="J6" s="65" t="s">
        <v>59</v>
      </c>
      <c r="K6" s="65" t="s">
        <v>60</v>
      </c>
    </row>
    <row r="7" ht="40.5" customHeight="1" spans="1:11">
      <c r="A7" s="72"/>
      <c r="B7" s="72"/>
      <c r="C7" s="72"/>
      <c r="D7" s="73"/>
      <c r="E7" s="73"/>
      <c r="F7" s="73"/>
      <c r="G7" s="73"/>
      <c r="H7" s="74"/>
      <c r="I7" s="73" t="s">
        <v>57</v>
      </c>
      <c r="J7" s="73"/>
      <c r="K7" s="73"/>
    </row>
    <row r="8" ht="15" customHeight="1" spans="1:11">
      <c r="A8" s="75">
        <v>1</v>
      </c>
      <c r="B8" s="75">
        <v>2</v>
      </c>
      <c r="C8" s="75">
        <v>3</v>
      </c>
      <c r="D8" s="75">
        <v>4</v>
      </c>
      <c r="E8" s="75">
        <v>5</v>
      </c>
      <c r="F8" s="75">
        <v>6</v>
      </c>
      <c r="G8" s="75">
        <v>7</v>
      </c>
      <c r="H8" s="75">
        <v>8</v>
      </c>
      <c r="I8" s="75">
        <v>9</v>
      </c>
      <c r="J8" s="91">
        <v>10</v>
      </c>
      <c r="K8" s="91">
        <v>11</v>
      </c>
    </row>
    <row r="9" ht="18.75" customHeight="1" spans="1:11">
      <c r="A9" s="85"/>
      <c r="B9" s="76"/>
      <c r="C9" s="85"/>
      <c r="D9" s="85"/>
      <c r="E9" s="85"/>
      <c r="F9" s="85"/>
      <c r="G9" s="85"/>
      <c r="H9" s="86"/>
      <c r="I9" s="92"/>
      <c r="J9" s="92"/>
      <c r="K9" s="86"/>
    </row>
    <row r="10" ht="18.75" customHeight="1" spans="1:11">
      <c r="A10" s="87"/>
      <c r="B10" s="76"/>
      <c r="C10" s="76"/>
      <c r="D10" s="76"/>
      <c r="E10" s="76"/>
      <c r="F10" s="76"/>
      <c r="G10" s="76"/>
      <c r="H10" s="78"/>
      <c r="I10" s="78"/>
      <c r="J10" s="78"/>
      <c r="K10" s="86"/>
    </row>
    <row r="11" ht="18.75" customHeight="1" spans="1:11">
      <c r="A11" s="88" t="s">
        <v>164</v>
      </c>
      <c r="B11" s="89"/>
      <c r="C11" s="89"/>
      <c r="D11" s="89"/>
      <c r="E11" s="89"/>
      <c r="F11" s="89"/>
      <c r="G11" s="90"/>
      <c r="H11" s="78"/>
      <c r="I11" s="78"/>
      <c r="J11" s="78"/>
      <c r="K11" s="86"/>
    </row>
    <row r="12" ht="20" customHeight="1" spans="1:1">
      <c r="A12" s="82" t="s">
        <v>314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D1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6"/>
      <c r="B1" s="56"/>
      <c r="C1" s="56"/>
      <c r="D1" s="56"/>
      <c r="E1" s="56"/>
      <c r="F1" s="56"/>
      <c r="G1" s="56"/>
    </row>
    <row r="2" ht="13.5" customHeight="1" spans="4:7">
      <c r="D2" s="57"/>
      <c r="G2" s="58" t="s">
        <v>315</v>
      </c>
    </row>
    <row r="3" ht="41.25" customHeight="1" spans="1:7">
      <c r="A3" s="59" t="str">
        <f>"2025"&amp;"年部门项目中期规划预算表"</f>
        <v>2025年部门项目中期规划预算表</v>
      </c>
      <c r="B3" s="59"/>
      <c r="C3" s="59"/>
      <c r="D3" s="59"/>
      <c r="E3" s="59"/>
      <c r="F3" s="59"/>
      <c r="G3" s="59"/>
    </row>
    <row r="4" ht="13.5" customHeight="1" spans="1:7">
      <c r="A4" s="60" t="str">
        <f>"单位名称："&amp;"昆明市东川区团结渠管理所"</f>
        <v>单位名称：昆明市东川区团结渠管理所</v>
      </c>
      <c r="B4" s="61"/>
      <c r="C4" s="61"/>
      <c r="D4" s="61"/>
      <c r="E4" s="62"/>
      <c r="F4" s="62"/>
      <c r="G4" s="63" t="s">
        <v>1</v>
      </c>
    </row>
    <row r="5" ht="21.75" customHeight="1" spans="1:7">
      <c r="A5" s="64" t="s">
        <v>256</v>
      </c>
      <c r="B5" s="64" t="s">
        <v>255</v>
      </c>
      <c r="C5" s="64" t="s">
        <v>176</v>
      </c>
      <c r="D5" s="65" t="s">
        <v>316</v>
      </c>
      <c r="E5" s="66" t="s">
        <v>58</v>
      </c>
      <c r="F5" s="67"/>
      <c r="G5" s="68"/>
    </row>
    <row r="6" ht="21.75" customHeight="1" spans="1:7">
      <c r="A6" s="69"/>
      <c r="B6" s="69"/>
      <c r="C6" s="69"/>
      <c r="D6" s="70"/>
      <c r="E6" s="71" t="str">
        <f>"2025"&amp;"年"</f>
        <v>2025年</v>
      </c>
      <c r="F6" s="65" t="str">
        <f>("2025"+1)&amp;"年"</f>
        <v>2026年</v>
      </c>
      <c r="G6" s="65" t="str">
        <f>("2025"+2)&amp;"年"</f>
        <v>2027年</v>
      </c>
    </row>
    <row r="7" ht="40.5" customHeight="1" spans="1:7">
      <c r="A7" s="72"/>
      <c r="B7" s="72"/>
      <c r="C7" s="72"/>
      <c r="D7" s="73"/>
      <c r="E7" s="74"/>
      <c r="F7" s="73" t="s">
        <v>57</v>
      </c>
      <c r="G7" s="73"/>
    </row>
    <row r="8" ht="15" customHeight="1" spans="1:7">
      <c r="A8" s="75">
        <v>1</v>
      </c>
      <c r="B8" s="75">
        <v>2</v>
      </c>
      <c r="C8" s="75">
        <v>3</v>
      </c>
      <c r="D8" s="75">
        <v>4</v>
      </c>
      <c r="E8" s="75">
        <v>5</v>
      </c>
      <c r="F8" s="75">
        <v>6</v>
      </c>
      <c r="G8" s="75">
        <v>7</v>
      </c>
    </row>
    <row r="9" ht="17.25" customHeight="1" spans="1:7">
      <c r="A9" s="76"/>
      <c r="B9" s="77"/>
      <c r="C9" s="77"/>
      <c r="D9" s="76"/>
      <c r="E9" s="78"/>
      <c r="F9" s="78"/>
      <c r="G9" s="78"/>
    </row>
    <row r="10" ht="18.75" customHeight="1" spans="1:7">
      <c r="A10" s="76"/>
      <c r="B10" s="76"/>
      <c r="C10" s="76"/>
      <c r="D10" s="76"/>
      <c r="E10" s="78"/>
      <c r="F10" s="78"/>
      <c r="G10" s="78"/>
    </row>
    <row r="11" ht="18.75" customHeight="1" spans="1:7">
      <c r="A11" s="79" t="s">
        <v>55</v>
      </c>
      <c r="B11" s="80" t="s">
        <v>317</v>
      </c>
      <c r="C11" s="80"/>
      <c r="D11" s="81"/>
      <c r="E11" s="78"/>
      <c r="F11" s="78"/>
      <c r="G11" s="78"/>
    </row>
    <row r="12" ht="20" customHeight="1" spans="1:1">
      <c r="A12" s="82" t="s">
        <v>318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H17" sqref="H17"/>
    </sheetView>
  </sheetViews>
  <sheetFormatPr defaultColWidth="8.86666666666667" defaultRowHeight="13.5"/>
  <cols>
    <col min="1" max="1" width="15.125" style="1" customWidth="1"/>
    <col min="2" max="2" width="25.9" style="1" customWidth="1"/>
    <col min="3" max="3" width="15.25" style="1" customWidth="1"/>
    <col min="4" max="4" width="14.375" style="1" customWidth="1"/>
    <col min="5" max="5" width="15.8666666666667" style="1" customWidth="1"/>
    <col min="6" max="6" width="9.125" style="1" customWidth="1"/>
    <col min="7" max="7" width="9" style="1" customWidth="1"/>
    <col min="8" max="8" width="15.5" style="1" customWidth="1"/>
    <col min="9" max="9" width="10.5" style="1" customWidth="1"/>
    <col min="10" max="10" width="23.9833333333333" style="1" customWidth="1"/>
    <col min="11" max="16384" width="8.86666666666667" style="1"/>
  </cols>
  <sheetData>
    <row r="1" s="1" customFormat="1" spans="10:10">
      <c r="J1" s="51" t="s">
        <v>319</v>
      </c>
    </row>
    <row r="2" s="1" customFormat="1" ht="35" customHeight="1" spans="1:10">
      <c r="A2" s="4" t="s">
        <v>320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17.25" customHeight="1" spans="1:10">
      <c r="A3" s="5" t="s">
        <v>321</v>
      </c>
      <c r="B3" s="5"/>
      <c r="C3" s="6"/>
      <c r="D3" s="7"/>
      <c r="E3" s="7"/>
      <c r="F3" s="7"/>
      <c r="G3" s="7"/>
      <c r="H3" s="7"/>
      <c r="I3" s="7"/>
      <c r="J3" s="254" t="s">
        <v>1</v>
      </c>
    </row>
    <row r="4" s="2" customFormat="1" ht="30" customHeight="1" spans="1:10">
      <c r="A4" s="8" t="s">
        <v>322</v>
      </c>
      <c r="B4" s="9">
        <v>126009</v>
      </c>
      <c r="C4" s="10"/>
      <c r="D4" s="10"/>
      <c r="E4" s="11"/>
      <c r="F4" s="12" t="s">
        <v>323</v>
      </c>
      <c r="G4" s="11"/>
      <c r="H4" s="13" t="s">
        <v>70</v>
      </c>
      <c r="I4" s="10"/>
      <c r="J4" s="11"/>
    </row>
    <row r="5" s="1" customFormat="1" ht="32.1" customHeight="1" spans="1:10">
      <c r="A5" s="14" t="s">
        <v>324</v>
      </c>
      <c r="B5" s="14"/>
      <c r="C5" s="14"/>
      <c r="D5" s="14"/>
      <c r="E5" s="14"/>
      <c r="F5" s="14"/>
      <c r="G5" s="14"/>
      <c r="H5" s="14"/>
      <c r="I5" s="14"/>
      <c r="J5" s="14" t="s">
        <v>325</v>
      </c>
    </row>
    <row r="6" s="1" customFormat="1" ht="48" customHeight="1" spans="1:10">
      <c r="A6" s="14" t="s">
        <v>326</v>
      </c>
      <c r="B6" s="15" t="s">
        <v>327</v>
      </c>
      <c r="C6" s="16" t="s">
        <v>328</v>
      </c>
      <c r="D6" s="16"/>
      <c r="E6" s="16"/>
      <c r="F6" s="16"/>
      <c r="G6" s="16"/>
      <c r="H6" s="16"/>
      <c r="I6" s="16"/>
      <c r="J6" s="53" t="s">
        <v>329</v>
      </c>
    </row>
    <row r="7" s="1" customFormat="1" ht="46" customHeight="1" spans="1:10">
      <c r="A7" s="14"/>
      <c r="B7" s="15" t="s">
        <v>330</v>
      </c>
      <c r="C7" s="16" t="s">
        <v>331</v>
      </c>
      <c r="D7" s="16"/>
      <c r="E7" s="16"/>
      <c r="F7" s="16"/>
      <c r="G7" s="16"/>
      <c r="H7" s="16"/>
      <c r="I7" s="16"/>
      <c r="J7" s="53" t="s">
        <v>332</v>
      </c>
    </row>
    <row r="8" s="1" customFormat="1" ht="76" customHeight="1" spans="1:10">
      <c r="A8" s="15" t="s">
        <v>333</v>
      </c>
      <c r="B8" s="17" t="s">
        <v>334</v>
      </c>
      <c r="C8" s="18" t="s">
        <v>331</v>
      </c>
      <c r="D8" s="18"/>
      <c r="E8" s="18"/>
      <c r="F8" s="18"/>
      <c r="G8" s="18"/>
      <c r="H8" s="18"/>
      <c r="I8" s="18"/>
      <c r="J8" s="54" t="s">
        <v>335</v>
      </c>
    </row>
    <row r="9" s="1" customFormat="1" ht="24" customHeight="1" spans="1:10">
      <c r="A9" s="19" t="s">
        <v>336</v>
      </c>
      <c r="B9" s="19"/>
      <c r="C9" s="19"/>
      <c r="D9" s="19"/>
      <c r="E9" s="19"/>
      <c r="F9" s="19"/>
      <c r="G9" s="19"/>
      <c r="H9" s="19"/>
      <c r="I9" s="19"/>
      <c r="J9" s="19"/>
    </row>
    <row r="10" s="1" customFormat="1" ht="32.1" customHeight="1" spans="1:10">
      <c r="A10" s="20" t="s">
        <v>337</v>
      </c>
      <c r="B10" s="21"/>
      <c r="C10" s="14" t="s">
        <v>338</v>
      </c>
      <c r="D10" s="14"/>
      <c r="E10" s="14"/>
      <c r="F10" s="14" t="s">
        <v>339</v>
      </c>
      <c r="G10" s="14"/>
      <c r="H10" s="14" t="s">
        <v>340</v>
      </c>
      <c r="I10" s="14"/>
      <c r="J10" s="14"/>
    </row>
    <row r="11" s="1" customFormat="1" ht="23" customHeight="1" spans="1:10">
      <c r="A11" s="22"/>
      <c r="B11" s="23"/>
      <c r="C11" s="14"/>
      <c r="D11" s="14"/>
      <c r="E11" s="14"/>
      <c r="F11" s="24"/>
      <c r="G11" s="24"/>
      <c r="H11" s="15" t="s">
        <v>341</v>
      </c>
      <c r="I11" s="15" t="s">
        <v>342</v>
      </c>
      <c r="J11" s="15" t="s">
        <v>343</v>
      </c>
    </row>
    <row r="12" s="1" customFormat="1" ht="35" customHeight="1" spans="1:10">
      <c r="A12" s="25" t="s">
        <v>317</v>
      </c>
      <c r="B12" s="26"/>
      <c r="C12" s="27" t="s">
        <v>344</v>
      </c>
      <c r="D12" s="28"/>
      <c r="E12" s="28"/>
      <c r="F12" s="14" t="s">
        <v>55</v>
      </c>
      <c r="G12" s="14"/>
      <c r="H12" s="29">
        <v>3651142</v>
      </c>
      <c r="I12" s="29">
        <v>3651142</v>
      </c>
      <c r="J12" s="15"/>
    </row>
    <row r="13" s="1" customFormat="1" ht="33" customHeight="1" spans="1:10">
      <c r="A13" s="30"/>
      <c r="B13" s="31"/>
      <c r="C13" s="32"/>
      <c r="D13" s="33"/>
      <c r="E13" s="33"/>
      <c r="F13" s="34" t="s">
        <v>345</v>
      </c>
      <c r="G13" s="34"/>
      <c r="H13" s="29">
        <v>3651142</v>
      </c>
      <c r="I13" s="29">
        <v>3651142</v>
      </c>
      <c r="J13" s="29">
        <v>0</v>
      </c>
    </row>
    <row r="14" s="1" customFormat="1" ht="27" customHeight="1" spans="1:10">
      <c r="A14" s="35" t="s">
        <v>346</v>
      </c>
      <c r="B14" s="35"/>
      <c r="C14" s="35"/>
      <c r="D14" s="35"/>
      <c r="E14" s="35"/>
      <c r="F14" s="36"/>
      <c r="G14" s="36"/>
      <c r="H14" s="35"/>
      <c r="I14" s="35"/>
      <c r="J14" s="35"/>
    </row>
    <row r="15" s="1" customFormat="1" ht="32.1" customHeight="1" spans="1:10">
      <c r="A15" s="37" t="s">
        <v>347</v>
      </c>
      <c r="B15" s="37"/>
      <c r="C15" s="37"/>
      <c r="D15" s="37"/>
      <c r="E15" s="37"/>
      <c r="F15" s="37"/>
      <c r="G15" s="37"/>
      <c r="H15" s="38" t="s">
        <v>348</v>
      </c>
      <c r="I15" s="39" t="s">
        <v>271</v>
      </c>
      <c r="J15" s="38" t="s">
        <v>349</v>
      </c>
    </row>
    <row r="16" s="3" customFormat="1" ht="32.1" customHeight="1" spans="1:10">
      <c r="A16" s="39" t="s">
        <v>264</v>
      </c>
      <c r="B16" s="39" t="s">
        <v>350</v>
      </c>
      <c r="C16" s="38" t="s">
        <v>266</v>
      </c>
      <c r="D16" s="38" t="s">
        <v>267</v>
      </c>
      <c r="E16" s="38" t="s">
        <v>268</v>
      </c>
      <c r="F16" s="40" t="s">
        <v>269</v>
      </c>
      <c r="G16" s="40" t="s">
        <v>270</v>
      </c>
      <c r="H16" s="38"/>
      <c r="I16" s="39"/>
      <c r="J16" s="38"/>
    </row>
    <row r="17" ht="22.5" spans="1:10">
      <c r="A17" s="41" t="s">
        <v>351</v>
      </c>
      <c r="B17" s="41" t="s">
        <v>352</v>
      </c>
      <c r="C17" s="42" t="s">
        <v>353</v>
      </c>
      <c r="D17" s="43"/>
      <c r="E17" s="42" t="s">
        <v>354</v>
      </c>
      <c r="F17" s="43" t="s">
        <v>355</v>
      </c>
      <c r="G17" s="43" t="s">
        <v>356</v>
      </c>
      <c r="H17" s="43"/>
      <c r="I17" s="55"/>
      <c r="J17" s="42" t="s">
        <v>357</v>
      </c>
    </row>
    <row r="18" ht="22.5" spans="1:10">
      <c r="A18" s="44"/>
      <c r="B18" s="44"/>
      <c r="C18" s="42" t="s">
        <v>358</v>
      </c>
      <c r="D18" s="43"/>
      <c r="E18" s="42" t="s">
        <v>359</v>
      </c>
      <c r="F18" s="43" t="s">
        <v>355</v>
      </c>
      <c r="G18" s="43" t="s">
        <v>356</v>
      </c>
      <c r="H18" s="43"/>
      <c r="I18" s="55"/>
      <c r="J18" s="42" t="s">
        <v>357</v>
      </c>
    </row>
    <row r="19" ht="22.5" spans="1:10">
      <c r="A19" s="44"/>
      <c r="B19" s="44"/>
      <c r="C19" s="42" t="s">
        <v>360</v>
      </c>
      <c r="D19" s="43"/>
      <c r="E19" s="42" t="s">
        <v>361</v>
      </c>
      <c r="F19" s="43" t="s">
        <v>355</v>
      </c>
      <c r="G19" s="43" t="s">
        <v>356</v>
      </c>
      <c r="H19" s="43"/>
      <c r="I19" s="55"/>
      <c r="J19" s="42" t="s">
        <v>357</v>
      </c>
    </row>
    <row r="20" ht="22.5" spans="1:10">
      <c r="A20" s="44"/>
      <c r="B20" s="44"/>
      <c r="C20" s="42" t="s">
        <v>362</v>
      </c>
      <c r="D20" s="43"/>
      <c r="E20" s="42" t="s">
        <v>363</v>
      </c>
      <c r="F20" s="43" t="s">
        <v>355</v>
      </c>
      <c r="G20" s="43" t="s">
        <v>356</v>
      </c>
      <c r="H20" s="43"/>
      <c r="I20" s="55"/>
      <c r="J20" s="42" t="s">
        <v>357</v>
      </c>
    </row>
    <row r="21" ht="22.5" spans="1:10">
      <c r="A21" s="44"/>
      <c r="B21" s="44"/>
      <c r="C21" s="42" t="s">
        <v>364</v>
      </c>
      <c r="D21" s="43"/>
      <c r="E21" s="42" t="s">
        <v>365</v>
      </c>
      <c r="F21" s="43" t="s">
        <v>366</v>
      </c>
      <c r="G21" s="43" t="s">
        <v>356</v>
      </c>
      <c r="H21" s="43"/>
      <c r="I21" s="55"/>
      <c r="J21" s="42" t="s">
        <v>357</v>
      </c>
    </row>
    <row r="22" ht="22.5" spans="1:10">
      <c r="A22" s="44"/>
      <c r="B22" s="45"/>
      <c r="C22" s="42" t="s">
        <v>367</v>
      </c>
      <c r="D22" s="43"/>
      <c r="E22" s="42" t="s">
        <v>368</v>
      </c>
      <c r="F22" s="43" t="s">
        <v>369</v>
      </c>
      <c r="G22" s="43" t="s">
        <v>356</v>
      </c>
      <c r="H22" s="43"/>
      <c r="I22" s="55"/>
      <c r="J22" s="42" t="s">
        <v>357</v>
      </c>
    </row>
    <row r="23" ht="22.5" spans="1:10">
      <c r="A23" s="44"/>
      <c r="B23" s="41" t="s">
        <v>370</v>
      </c>
      <c r="C23" s="42" t="s">
        <v>371</v>
      </c>
      <c r="D23" s="43"/>
      <c r="E23" s="46" t="s">
        <v>372</v>
      </c>
      <c r="F23" s="43" t="s">
        <v>373</v>
      </c>
      <c r="G23" s="43" t="s">
        <v>374</v>
      </c>
      <c r="H23" s="43"/>
      <c r="I23" s="55"/>
      <c r="J23" s="42" t="s">
        <v>357</v>
      </c>
    </row>
    <row r="24" ht="22.5" spans="1:10">
      <c r="A24" s="45"/>
      <c r="B24" s="45"/>
      <c r="C24" s="47" t="s">
        <v>375</v>
      </c>
      <c r="D24" s="43"/>
      <c r="E24" s="46" t="s">
        <v>376</v>
      </c>
      <c r="F24" s="43" t="s">
        <v>373</v>
      </c>
      <c r="G24" s="43" t="s">
        <v>374</v>
      </c>
      <c r="H24" s="43"/>
      <c r="I24" s="55"/>
      <c r="J24" s="42" t="s">
        <v>357</v>
      </c>
    </row>
    <row r="25" ht="22.5" spans="1:10">
      <c r="A25" s="44" t="s">
        <v>377</v>
      </c>
      <c r="B25" s="48" t="s">
        <v>378</v>
      </c>
      <c r="C25" s="42" t="s">
        <v>379</v>
      </c>
      <c r="D25" s="43"/>
      <c r="E25" s="42" t="s">
        <v>380</v>
      </c>
      <c r="F25" s="43" t="s">
        <v>381</v>
      </c>
      <c r="G25" s="43" t="s">
        <v>356</v>
      </c>
      <c r="H25" s="43"/>
      <c r="I25" s="55"/>
      <c r="J25" s="42" t="s">
        <v>357</v>
      </c>
    </row>
    <row r="26" ht="27" customHeight="1" spans="1:10">
      <c r="A26" s="44"/>
      <c r="B26" s="44" t="s">
        <v>382</v>
      </c>
      <c r="C26" s="42" t="s">
        <v>383</v>
      </c>
      <c r="D26" s="43"/>
      <c r="E26" s="42" t="s">
        <v>384</v>
      </c>
      <c r="F26" s="43" t="s">
        <v>385</v>
      </c>
      <c r="G26" s="43" t="s">
        <v>356</v>
      </c>
      <c r="H26" s="43"/>
      <c r="I26" s="55"/>
      <c r="J26" s="42" t="s">
        <v>357</v>
      </c>
    </row>
    <row r="27" ht="25" customHeight="1" spans="1:10">
      <c r="A27" s="45"/>
      <c r="B27" s="45"/>
      <c r="C27" s="49" t="s">
        <v>386</v>
      </c>
      <c r="D27" s="43"/>
      <c r="E27" s="46" t="s">
        <v>387</v>
      </c>
      <c r="F27" s="43" t="s">
        <v>373</v>
      </c>
      <c r="G27" s="43" t="s">
        <v>374</v>
      </c>
      <c r="H27" s="43"/>
      <c r="I27" s="55"/>
      <c r="J27" s="42" t="s">
        <v>357</v>
      </c>
    </row>
    <row r="28" ht="22.5" spans="1:10">
      <c r="A28" s="50" t="s">
        <v>388</v>
      </c>
      <c r="B28" s="50" t="s">
        <v>389</v>
      </c>
      <c r="C28" s="42" t="s">
        <v>390</v>
      </c>
      <c r="D28" s="42"/>
      <c r="E28" s="42" t="s">
        <v>372</v>
      </c>
      <c r="F28" s="43" t="s">
        <v>373</v>
      </c>
      <c r="G28" s="43" t="s">
        <v>374</v>
      </c>
      <c r="H28" s="43" t="s">
        <v>317</v>
      </c>
      <c r="I28" s="43" t="s">
        <v>317</v>
      </c>
      <c r="J28" s="42" t="s">
        <v>357</v>
      </c>
    </row>
  </sheetData>
  <mergeCells count="29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F12:G12"/>
    <mergeCell ref="F13:G13"/>
    <mergeCell ref="A14:J14"/>
    <mergeCell ref="A15:G15"/>
    <mergeCell ref="A6:A7"/>
    <mergeCell ref="A17:A24"/>
    <mergeCell ref="A25:A27"/>
    <mergeCell ref="B17:B22"/>
    <mergeCell ref="B23:B24"/>
    <mergeCell ref="B26:B27"/>
    <mergeCell ref="H15:H16"/>
    <mergeCell ref="I15:I16"/>
    <mergeCell ref="J15:J16"/>
    <mergeCell ref="A10:B11"/>
    <mergeCell ref="C10:E11"/>
    <mergeCell ref="F10:G11"/>
    <mergeCell ref="A12:B13"/>
    <mergeCell ref="C12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李天凤</cp:lastModifiedBy>
  <dcterms:created xsi:type="dcterms:W3CDTF">2025-02-20T07:44:00Z</dcterms:created>
  <dcterms:modified xsi:type="dcterms:W3CDTF">2025-02-24T01:11:00Z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CE66CB1799C940E9B6DF2F2B27048056_12</vt:lpwstr>
  </property>
  <property fmtid="{D5CDD505-2E9C-101B-9397-08002B2CF9AE}" pid="3" name="KSOProductBuildVer">
    <vt:lpwstr>2052-12.1.0.18912</vt:lpwstr>
  </property>
</Properties>
</file>