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<sst xmlns="http://schemas.openxmlformats.org/spreadsheetml/2006/main" count="1171" uniqueCount="472">
  <si>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</si>
  <si>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</si>
  <si>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</si>
  <si>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</si>
  <si>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</si>
  <si>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</si>
  <si>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</si>
  <si>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</si>
  <si>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</si>
  <si>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</si>
  <si>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</si>
  <si>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</si>
  <si>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</si>
  <si>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</si>
  <si>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</si>
  <si>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</si>
  <si>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</si>
  <si>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</si>
  <si>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</si>
  <si>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</si>
  <si>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</si>
  <si>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</si>
  <si>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</si>
  <si>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</si>
  <si>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</si>
  <si>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</si>
  <si>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</si>
  <si>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</si>
  <si>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</si>
  <si>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</si>
  <si>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</si>
  <si>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</si>
  <si>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</si>
  <si>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</si>
  <si>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</si>
  <si>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</si>
  <si>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</si>
  <si>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</si>
  <si>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</si>
  <si>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</si>
  <si>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</si>
  <si>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</si>
  <si>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</si>
  <si>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</si>
  <si>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</si>
  <si>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</si>
  <si>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</si>
  <si>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</si>
  <si>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</si>
  <si>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</si>
  <si>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</si>
  <si>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</si>
  <si>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</si>
  <si>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</si>
  <si>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</si>
  <si>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</si>
  <si>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</si>
  <si>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</si>
  <si>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</si>
  <si>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</si>
  <si>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</si>
  <si>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</si>
  <si>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</si>
  <si>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</si>
  <si>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</si>
  <si>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</si>
  <si>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</si>
  <si>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</si>
  <si>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</si>
  <si>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</si>
  <si>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昆明市东川区中医医院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</si>
  <si>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</si>
  <si>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</si>
  <si>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</si>
  <si>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</si>
  <si>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</si>
  <si>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</si>
  <si>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</si>
  <si>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</si>
  <si>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</si>
  <si>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</si>
  <si>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</si>
  <si>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</si>
  <si>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</si>
  <si>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</si>
  <si>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</si>
  <si>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</si>
  <si>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</si>
  <si>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</si>
  <si>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</si>
  <si>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</si>
  <si>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</si>
  <si>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</si>
  <si>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</si>
  <si>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</si>
  <si>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</si>
  <si>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</si>
  <si>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</si>
  <si>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</si>
  <si>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</si>
  <si>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</si>
  <si>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</si>
  <si>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</si>
  <si>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</si>
  <si>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</si>
  <si>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</si>
  <si>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</si>
  <si>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</si>
  <si>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</si>
  <si>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</si>
  <si>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</si>
  <si>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</si>
  <si>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</si>
  <si>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</si>
  <si>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</si>
  <si>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</si>
  <si>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</si>
  <si>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</si>
  <si>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</si>
  <si>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</si>
  <si>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</si>
  <si>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</si>
  <si>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</si>
  <si>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</si>
  <si>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</si>
  <si>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</si>
  <si>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</si>
  <si>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</si>
  <si>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</si>
  <si>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</si>
  <si>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</si>
  <si>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</si>
  <si>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</si>
  <si>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</si>
  <si>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</si>
  <si>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</si>
  <si>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</si>
  <si>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</si>
  <si>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</si>
  <si>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</si>
  <si>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</si>
  <si>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</si>
  <si>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</si>
  <si>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</si>
  <si>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</si>
  <si>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</si>
  <si>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</si>
  <si>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</si>
  <si>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</si>
  <si>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</si>
  <si>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</si>
  <si>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</si>
  <si>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</si>
  <si>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</si>
  <si>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</si>
  <si>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</si>
  <si>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</si>
  <si>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</si>
  <si>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</si>
  <si>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</si>
  <si>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</si>
  <si>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</si>
  <si>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</si>
  <si>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</si>
  <si>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</si>
  <si>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</si>
  <si>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</si>
  <si>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</si>
  <si>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</si>
  <si>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</si>
  <si>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</si>
  <si>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</si>
  <si>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</si>
  <si>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</si>
  <si>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</si>
  <si>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备注：昆明市东川区中医医院2025年度无2025年一般公共预算“三公”经费支出预算表支出情况，此表无数据。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</si>
  <si>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</si>
  <si>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</si>
  <si>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</si>
  <si>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</si>
  <si>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</si>
  <si>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</si>
  <si>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</si>
  <si>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</si>
  <si>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</si>
  <si>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</si>
  <si>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</si>
  <si>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</si>
  <si>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</si>
  <si>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</si>
  <si>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</si>
  <si>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</si>
  <si>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</si>
  <si>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</si>
  <si>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</si>
  <si>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</si>
  <si>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昆明市东川区卫生健康局</t>
  </si>
  <si>
    <t>530113210000000002576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</si>
  <si>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</si>
  <si>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</si>
  <si>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</si>
  <si>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</si>
  <si>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</si>
  <si>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</si>
  <si>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</si>
  <si>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</si>
  <si>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</si>
  <si>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530113210000000002577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</si>
  <si>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</si>
  <si>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</si>
  <si>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</si>
  <si>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</si>
  <si>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</si>
  <si>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</si>
  <si>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</si>
  <si>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</si>
  <si>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</si>
  <si>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</si>
  <si>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</si>
  <si>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530113210000000002578</t>
  </si>
  <si>
    <t>30113</t>
  </si>
  <si>
    <t>530113221100000447426</t>
  </si>
  <si>
    <t>离退休生活补助</t>
  </si>
  <si>
    <t>30305</t>
  </si>
  <si>
    <t>生活补助</t>
  </si>
  <si>
    <t>530113231100001517224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</si>
  <si>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</si>
  <si>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</si>
  <si>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</si>
  <si>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</si>
  <si>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</si>
  <si>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</si>
  <si>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</si>
  <si>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</si>
  <si>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</si>
  <si>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530113251100003694468</t>
  </si>
  <si>
    <t>医疗业务预算资金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</si>
  <si>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</si>
  <si>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</si>
  <si>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</si>
  <si>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</si>
  <si>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</si>
  <si>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</si>
  <si>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</si>
  <si>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</si>
  <si>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</si>
  <si>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</si>
  <si>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</si>
  <si>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</si>
  <si>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</si>
  <si>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</si>
  <si>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</si>
  <si>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</si>
  <si>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</si>
  <si>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</si>
  <si>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</si>
  <si>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</si>
  <si>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</si>
  <si>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</si>
  <si>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</si>
  <si>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</si>
  <si>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</si>
  <si>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</si>
  <si>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</si>
  <si>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</si>
  <si>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</si>
  <si>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</si>
  <si>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</si>
  <si>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</si>
  <si>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</si>
  <si>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30240</t>
  </si>
  <si>
    <t>税金及附加费用</t>
  </si>
  <si>
    <t>30299</t>
  </si>
  <si>
    <t>其他商品和服务支出</t>
  </si>
  <si>
    <t>30302</t>
  </si>
  <si>
    <t>退休费</t>
  </si>
  <si>
    <t>30304</t>
  </si>
  <si>
    <t>抚恤金</t>
  </si>
  <si>
    <t>30399</t>
  </si>
  <si>
    <t>其他对个人和家庭的补助</t>
  </si>
  <si>
    <t>31002</t>
  </si>
  <si>
    <t>办公设备购置</t>
  </si>
  <si>
    <t>31003</t>
  </si>
  <si>
    <t>专用设备购置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</si>
  <si>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</si>
  <si>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</si>
  <si>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</si>
  <si>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</si>
  <si>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</si>
  <si>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</si>
  <si>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</si>
  <si>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</si>
  <si>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</si>
  <si>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</si>
  <si>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2025年预计医疗业务收入达到107,871,990.61元。</t>
  </si>
  <si>
    <t>产出指标</t>
  </si>
  <si>
    <t>数量指标</t>
  </si>
  <si>
    <t>医疗设备购置数量</t>
  </si>
  <si>
    <t>&gt;=</t>
  </si>
  <si>
    <t>1.00</t>
  </si>
  <si>
    <t>台</t>
  </si>
  <si>
    <t>定量指标</t>
  </si>
  <si>
    <t>质量指标</t>
  </si>
  <si>
    <t>救治质量得到提升</t>
  </si>
  <si>
    <t>=</t>
  </si>
  <si>
    <t>提升</t>
  </si>
  <si>
    <t>%</t>
  </si>
  <si>
    <t>定性指标</t>
  </si>
  <si>
    <t>时效指标</t>
  </si>
  <si>
    <t>年度范围</t>
  </si>
  <si>
    <t>2025</t>
  </si>
  <si>
    <t>年</t>
  </si>
  <si>
    <t>2025年医疗收入较2024年增长</t>
  </si>
  <si>
    <t>成本指标</t>
  </si>
  <si>
    <t>经济成本指标</t>
  </si>
  <si>
    <t>&lt;=</t>
  </si>
  <si>
    <t>107871990.61</t>
  </si>
  <si>
    <t>元</t>
  </si>
  <si>
    <t>2025年医疗业务开展支出需要小于等于107871990.61元</t>
  </si>
  <si>
    <t>效益指标</t>
  </si>
  <si>
    <t>可持续影响</t>
  </si>
  <si>
    <t>可持续发展</t>
  </si>
  <si>
    <t>&gt;</t>
  </si>
  <si>
    <t>中医药事业健康可持续发展</t>
  </si>
  <si>
    <t>满意度指标</t>
  </si>
  <si>
    <t>服务对象满意度</t>
  </si>
  <si>
    <t>80</t>
  </si>
  <si>
    <t>服务对象满意度不断提高</t>
  </si>
  <si>
    <t>06表</t>
  </si>
  <si>
    <t>政府性基金预算支出预算表</t>
  </si>
  <si>
    <t>单位名称：昆明市发展和改革委员会</t>
  </si>
  <si>
    <t>政府性基金预算支出</t>
  </si>
  <si>
    <t>备注：昆明市东川区中医医院2025年度无部门政府性基金预算支出，此表无数据。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</si>
  <si>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</si>
  <si>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</si>
  <si>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</si>
  <si>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</si>
  <si>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</si>
  <si>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</si>
  <si>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</si>
  <si>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</si>
  <si>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</si>
  <si>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</si>
  <si>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</si>
  <si>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办公设备购置项目</t>
  </si>
  <si>
    <t>A3彩色打印机</t>
  </si>
  <si>
    <t>A4彩色打印机</t>
  </si>
  <si>
    <t>A4黑白打印机</t>
  </si>
  <si>
    <t>办公椅</t>
  </si>
  <si>
    <t>个</t>
  </si>
  <si>
    <t>办公桌</t>
  </si>
  <si>
    <t>便携式计算机</t>
  </si>
  <si>
    <t>医疗设备购置项目</t>
  </si>
  <si>
    <t>病房护理及医院设备</t>
  </si>
  <si>
    <t>车辆加油服务项目</t>
  </si>
  <si>
    <t>车辆加油、添加燃料服务</t>
  </si>
  <si>
    <t>车辆维修和保养项目</t>
  </si>
  <si>
    <t>车辆维修和保养服务</t>
  </si>
  <si>
    <t>触控一体机</t>
  </si>
  <si>
    <t>多功能一体机</t>
  </si>
  <si>
    <t>服务器</t>
  </si>
  <si>
    <t>套</t>
  </si>
  <si>
    <t>复印纸采购项目</t>
  </si>
  <si>
    <t>复印纸</t>
  </si>
  <si>
    <t>件</t>
  </si>
  <si>
    <t>更衣柜</t>
  </si>
  <si>
    <t>机动车保险服务项目</t>
  </si>
  <si>
    <t>机动车保险服务</t>
  </si>
  <si>
    <t>空调机</t>
  </si>
  <si>
    <t>扫描仪</t>
  </si>
  <si>
    <t>台式计算机</t>
  </si>
  <si>
    <t>投影仪</t>
  </si>
  <si>
    <t>网络接入服务</t>
  </si>
  <si>
    <t>文件柜</t>
  </si>
  <si>
    <t>物业管理费项目</t>
  </si>
  <si>
    <t>物业管理服务</t>
  </si>
  <si>
    <t>医用 X 线诊断设备</t>
  </si>
  <si>
    <t>医用超声波仪器及设备</t>
  </si>
  <si>
    <t>医用光学仪器</t>
  </si>
  <si>
    <t>医用内窥镜</t>
  </si>
  <si>
    <t>印刷费采购项目</t>
  </si>
  <si>
    <t>印刷服务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</si>
  <si>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</si>
  <si>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</si>
  <si>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</si>
  <si>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</si>
  <si>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</si>
  <si>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</si>
  <si>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</si>
  <si>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</si>
  <si>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备注：昆明市东川区中医医院2025年度无部门政府购买服务预算，此表无数据。</t>
  </si>
  <si>
    <t>09-1表</t>
  </si>
  <si>
    <t>单位名称（项目）</t>
  </si>
  <si>
    <t>地区</t>
  </si>
  <si>
    <t>备注：昆明市东川区中医医院2025年度无对下转移支付预算，此表无数据。</t>
  </si>
  <si>
    <t>09-2表</t>
  </si>
  <si>
    <t>备注：昆明市东川区中医医院2025年度无对下转移支付绩效目标，此表无数据。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</si>
  <si>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</si>
  <si>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</si>
  <si>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</si>
  <si>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</si>
  <si>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</si>
  <si>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</si>
  <si>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</si>
  <si>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</si>
  <si>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备注：昆明市东川区中医医院2025年度无新增资产配置，此表无数据。</t>
  </si>
  <si>
    <t>11表</t>
  </si>
  <si>
    <t>上级补助</t>
  </si>
  <si>
    <t>备注：昆明市东川区中医医院2025年度无上级补助项目支出预算，此表无数据。</t>
  </si>
  <si>
    <t>12表</t>
  </si>
  <si>
    <t>项目级次</t>
  </si>
  <si>
    <t/>
  </si>
  <si>
    <t>备注：昆明市东川区中医医院2025年度无部门项目中期规划预算支出，此表无数据。</t>
  </si>
  <si>
    <t>13表</t>
  </si>
  <si>
    <t>2025年部门整体支出绩效目标表</t>
  </si>
  <si>
    <t>单位名称：昆明市东川区中医医院</t>
  </si>
  <si>
    <t>部门编码</t>
  </si>
  <si>
    <t>部门名称</t>
  </si>
  <si>
    <t>内容</t>
  </si>
  <si>
    <t>说明</t>
  </si>
  <si>
    <t>部门总体目标</t>
  </si>
  <si>
    <t>部门职责</t>
  </si>
  <si>
    <t xml:space="preserve">昆明市东川区中医医院是一所综合性公立医院，为卫生健康局下属政府办非营利性事业单位，以中医中药为主，为群众提供中西医医疗、预防、保健、计划生育指导、康复等医疗卫生服务。
肩负着东川区医疗卫生事业发展的重任，是一所集医疗、教学、科研、预防为一体的以中医特色为主的综合性中医医院。医院主要职责：
1.为群众提供中西医医疗、预防、保健、计划生育、康复等医疗卫生服务。
2.贯彻落实医药卫生体制改革、中西医并重方针和国家中医药法律法规，执行中医药政策、拟定实施中医药、民族医药和中西医结合发展战略、规划和指导全区各医疗机构发展中医药和中西医结合业务建设。
3.确保全区人民中西医疗健康需求,建立与地方经济发展相适应的中西医结合医疗环境。
4.贯彻落实国家基本药物制度和药品集中采购工作，执行医用耗材集中采购工作，负责医院内部的药品和医疗器械管理工作。承担意外灾害事故、疫情等突发公共卫生事件的医疗急救及社区预防、保健和康复医疗服务工作。承担体检工作，开展各种医疗保健卫生知识宣传。
5.组织实施中西医药科学研究，推进医学科技成果转化和推广应用，承担中医药人才培养，中医药继续医学教育工作。
6.做好城镇职工医疗保险、城乡居民合作医疗保险等定点医疗机构的各项工作。参与卫生扶贫、重要会议与重大活动的医疗卫生保障工作。承担区委政府及区卫生健康局交办的其他卫生工作。
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</si>
  <si>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</si>
  <si>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</si>
  <si>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提高医疗技术，改善病人就医条件，改善病人就医环境，提高医院的医疗技术，更好地方便患者就诊，检查及治疗，让患者的病情得到及时的救治，提高医疗卫生服务，减轻群众看病就医负担，充分发挥中医特色，切实提升我院常见病、多发病诊疗服务能力及中医药预防、保健、康复的作用，使基层群众能够享受到“简单、灵验、便捷、廉价”的中医药服务，为分级诊疗和中医药事业全面发展做出新的贡献；提高医务工作者的医疗技术，为所有来我院就诊的门诊病人及住院病人提供一个良好、优质、舒适的就医环境，让患者的病情得到及时的救治，促进东川的医疗卫生事业的发展。</t>
  </si>
  <si>
    <t>根据部门职责，中长期规划，省委，省政府要求归纳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</si>
  <si>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</si>
  <si>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</si>
  <si>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</si>
  <si>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</si>
  <si>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</si>
  <si>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</si>
  <si>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</si>
  <si>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</si>
  <si>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</si>
  <si>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</si>
  <si>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人员类、运转类公用经费项目管理</t>
  </si>
  <si>
    <t>人员工资、绩效、奖金、社保费、离退休生活补助、遗属补助、抚恤金、一般公用经费等人员类、运转类项目</t>
  </si>
  <si>
    <t>贯彻执行国家、云南省、昆明市有关卫生健康事业发展的法律法规和方针政策，拟订东川区卫生健康事业发展规划、政策措施、年度计划并组织实施。贯彻执行国家和省、市制定的相关标准和技术规范。统筹规划全区卫生健康资源配置，负责区域卫生健康规划的编制和实施。加强卫生健康人才队伍建设。制定并组织实施推进卫生健康基本公共服务均等化、普惠化、便捷化和公共资源向基层延伸等政策措施。</t>
  </si>
  <si>
    <t>人员住房公积金。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</si>
  <si>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</si>
  <si>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</si>
  <si>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</si>
  <si>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</si>
  <si>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</si>
  <si>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门诊病人</t>
  </si>
  <si>
    <t>≧</t>
  </si>
  <si>
    <t>86000.00</t>
  </si>
  <si>
    <t>人次</t>
  </si>
  <si>
    <t>定量</t>
  </si>
  <si>
    <t>完成得满分，未完成不得分</t>
  </si>
  <si>
    <t>提升医疗卫生机构诊疗服务能力，提高医疗卫生保障的公平性及可及性</t>
  </si>
  <si>
    <t>医院年度工作目标</t>
  </si>
  <si>
    <t>出院病人</t>
  </si>
  <si>
    <t>9900.00</t>
  </si>
  <si>
    <t>门诊病人治愈率</t>
  </si>
  <si>
    <t>95.00%</t>
  </si>
  <si>
    <t>百分率</t>
  </si>
  <si>
    <t>出院病人治愈率、康复率</t>
  </si>
  <si>
    <t>出院患者平均住院天数</t>
  </si>
  <si>
    <t>≦</t>
  </si>
  <si>
    <t>9.00</t>
  </si>
  <si>
    <t>天</t>
  </si>
  <si>
    <t>社会效益指标</t>
  </si>
  <si>
    <t>逐步体现</t>
  </si>
  <si>
    <t>定性</t>
  </si>
  <si>
    <t>完成得满分，未完成按比例扣分</t>
  </si>
  <si>
    <t>部门重点工作任务</t>
  </si>
  <si>
    <t>患者满意度</t>
  </si>
  <si>
    <t>90.00%</t>
  </si>
  <si>
    <t>职工满意度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</si>
</sst>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##,###,###,###,##0.00;[=0]&quot;&quot;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9" applyNumberFormat="0" applyAlignment="0" applyProtection="0">
      <alignment vertical="center"/>
    </xf>
    <xf numFmtId="0" fontId="34" fillId="6" borderId="30" applyNumberFormat="0" applyAlignment="0" applyProtection="0">
      <alignment vertical="center"/>
    </xf>
    <xf numFmtId="0" fontId="35" fillId="6" borderId="29" applyNumberFormat="0" applyAlignment="0" applyProtection="0">
      <alignment vertical="center"/>
    </xf>
    <xf numFmtId="0" fontId="36" fillId="7" borderId="31" applyNumberFormat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176" fontId="18" fillId="0" borderId="22">
      <alignment horizontal="right" vertical="center"/>
    </xf>
    <xf numFmtId="49" fontId="18" fillId="0" borderId="22">
      <alignment horizontal="left" vertical="center" wrapText="1"/>
    </xf>
    <xf numFmtId="176" fontId="18" fillId="0" borderId="22">
      <alignment horizontal="right" vertical="center"/>
    </xf>
    <xf numFmtId="177" fontId="18" fillId="0" borderId="22">
      <alignment horizontal="right" vertical="center"/>
    </xf>
    <xf numFmtId="178" fontId="18" fillId="0" borderId="22">
      <alignment horizontal="right" vertical="center"/>
    </xf>
    <xf numFmtId="179" fontId="18" fillId="0" borderId="22">
      <alignment horizontal="right" vertical="center"/>
    </xf>
    <xf numFmtId="10" fontId="18" fillId="0" borderId="22">
      <alignment horizontal="right" vertical="center"/>
    </xf>
    <xf numFmtId="180" fontId="18" fillId="0" borderId="22">
      <alignment horizontal="right" vertical="center"/>
    </xf>
    <xf numFmtId="0" fontId="44" fillId="0" borderId="0"/>
    <xf numFmtId="0" fontId="44" fillId="0" borderId="0"/>
    <xf numFmtId="0" fontId="18" fillId="0" borderId="0">
      <alignment vertical="top"/>
      <protection locked="0"/>
    </xf>
  </cellStyleXfs>
  <cellXfs count="280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7" applyFont="1" applyFill="1" applyAlignment="1">
      <alignment horizontal="center" vertical="center"/>
    </xf>
    <xf numFmtId="0" fontId="1" fillId="0" borderId="0" xfId="57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righ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right"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horizontal="center" vertical="center" wrapText="1"/>
    </xf>
    <xf numFmtId="49" fontId="2" fillId="0" borderId="7" xfId="57" applyNumberFormat="1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vertical="center" wrapText="1"/>
    </xf>
    <xf numFmtId="49" fontId="8" fillId="0" borderId="7" xfId="57" applyNumberFormat="1" applyFont="1" applyFill="1" applyBorder="1" applyAlignment="1">
      <alignment vertical="center" wrapText="1"/>
    </xf>
    <xf numFmtId="49" fontId="8" fillId="0" borderId="7" xfId="57" applyNumberFormat="1" applyFont="1" applyFill="1" applyBorder="1" applyAlignment="1">
      <alignment horizontal="center" vertical="center" wrapText="1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181" fontId="8" fillId="0" borderId="7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4" fontId="4" fillId="0" borderId="22" xfId="0" applyNumberFormat="1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4" fontId="13" fillId="0" borderId="22" xfId="51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>
      <alignment horizontal="left" vertical="center" wrapText="1"/>
    </xf>
    <xf numFmtId="3" fontId="4" fillId="2" borderId="22" xfId="0" applyNumberFormat="1" applyFont="1" applyFill="1" applyBorder="1" applyAlignment="1" applyProtection="1">
      <alignment horizontal="right" vertical="center"/>
      <protection locked="0"/>
    </xf>
    <xf numFmtId="4" fontId="4" fillId="0" borderId="22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2" xfId="0" applyFont="1" applyBorder="1" applyAlignment="1">
      <alignment horizontal="left"/>
    </xf>
    <xf numFmtId="0" fontId="4" fillId="2" borderId="22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vertical="center" wrapText="1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right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/>
    <xf numFmtId="0" fontId="17" fillId="0" borderId="0" xfId="0" applyFont="1" applyBorder="1"/>
    <xf numFmtId="0" fontId="4" fillId="0" borderId="0" xfId="0" applyFont="1" applyBorder="1" applyAlignment="1">
      <alignment horizontal="left" vertical="center"/>
    </xf>
    <xf numFmtId="180" fontId="13" fillId="0" borderId="22" xfId="56" applyNumberFormat="1" applyFont="1" applyBorder="1" applyAlignment="1">
      <alignment horizontal="center" vertical="center"/>
    </xf>
    <xf numFmtId="180" fontId="13" fillId="0" borderId="2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right" vertical="center"/>
    </xf>
    <xf numFmtId="176" fontId="13" fillId="3" borderId="22" xfId="0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 vertical="center"/>
    </xf>
    <xf numFmtId="176" fontId="18" fillId="0" borderId="22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6" fontId="1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right"/>
      <protection locked="0"/>
    </xf>
    <xf numFmtId="49" fontId="19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49" fontId="13" fillId="0" borderId="22" xfId="50" applyNumberFormat="1" applyFont="1" applyBorder="1">
      <alignment horizontal="left" vertical="center" wrapText="1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22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right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176" fontId="13" fillId="0" borderId="22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2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vertical="top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76" fontId="24" fillId="0" borderId="22" xfId="0" applyNumberFormat="1" applyFont="1" applyBorder="1" applyAlignment="1">
      <alignment horizontal="right" vertical="center"/>
    </xf>
    <xf numFmtId="0" fontId="22" fillId="2" borderId="17" xfId="0" applyFont="1" applyFill="1" applyBorder="1" applyAlignment="1">
      <alignment horizontal="center" vertical="center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wrapText="1" indent="2"/>
    </xf>
    <xf numFmtId="0" fontId="4" fillId="2" borderId="18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14" fillId="0" borderId="22" xfId="0" applyFont="1" applyBorder="1" applyAlignment="1" applyProtection="1">
      <alignment vertical="top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53"/>
      <c r="B1" s="53"/>
      <c r="C1" s="53"/>
      <c r="D1" s="53"/>
    </row>
    <row r="2" ht="15" customHeight="1" spans="1:4">
      <c r="A2" s="97"/>
      <c r="B2" s="97"/>
      <c r="C2" s="97"/>
      <c r="D2" s="114" t="s">
        <v>0</v>
      </c>
    </row>
    <row r="3" ht="41.25" customHeight="1" spans="1:1">
      <c r="A3" s="92" t="str">
        <f>"2025"&amp;"年部门财务收支预算总表"</f>
        <v>2025年部门财务收支预算总表</v>
      </c>
    </row>
    <row r="4" ht="17.25" customHeight="1" spans="1:4">
      <c r="A4" s="95" t="str">
        <f>"单位名称："&amp;"昆明市东川区中医医院"</f>
        <v>单位名称：昆明市东川区中医医院</v>
      </c>
      <c r="B4" s="245"/>
      <c r="D4" s="201" t="s">
        <v>1</v>
      </c>
    </row>
    <row r="5" ht="23.25" customHeight="1" spans="1:4">
      <c r="A5" s="246" t="s">
        <v>2</v>
      </c>
      <c r="B5" s="247"/>
      <c r="C5" s="246" t="s">
        <v>3</v>
      </c>
      <c r="D5" s="247"/>
    </row>
    <row r="6" ht="24" customHeight="1" spans="1:4">
      <c r="A6" s="246" t="s">
        <v>4</v>
      </c>
      <c r="B6" s="246" t="s">
        <v>5</v>
      </c>
      <c r="C6" s="246" t="s">
        <v>6</v>
      </c>
      <c r="D6" s="246" t="s">
        <v>5</v>
      </c>
    </row>
    <row r="7" ht="17.25" customHeight="1" spans="1:4">
      <c r="A7" s="248" t="s">
        <v>7</v>
      </c>
      <c r="B7" s="129">
        <v>10648074</v>
      </c>
      <c r="C7" s="248" t="s">
        <v>8</v>
      </c>
      <c r="D7" s="129"/>
    </row>
    <row r="8" ht="17.25" customHeight="1" spans="1:4">
      <c r="A8" s="248" t="s">
        <v>9</v>
      </c>
      <c r="B8" s="129"/>
      <c r="C8" s="248" t="s">
        <v>10</v>
      </c>
      <c r="D8" s="129"/>
    </row>
    <row r="9" ht="17.25" customHeight="1" spans="1:4">
      <c r="A9" s="248" t="s">
        <v>11</v>
      </c>
      <c r="B9" s="129"/>
      <c r="C9" s="279" t="s">
        <v>12</v>
      </c>
      <c r="D9" s="129"/>
    </row>
    <row r="10" ht="17.25" customHeight="1" spans="1:4">
      <c r="A10" s="248" t="s">
        <v>13</v>
      </c>
      <c r="B10" s="129"/>
      <c r="C10" s="279" t="s">
        <v>14</v>
      </c>
      <c r="D10" s="129"/>
    </row>
    <row r="11" ht="17.25" customHeight="1" spans="1:4">
      <c r="A11" s="248" t="s">
        <v>15</v>
      </c>
      <c r="B11" s="129">
        <v>107871990.61</v>
      </c>
      <c r="C11" s="279" t="s">
        <v>16</v>
      </c>
      <c r="D11" s="129"/>
    </row>
    <row r="12" ht="17.25" customHeight="1" spans="1:4">
      <c r="A12" s="248" t="s">
        <v>17</v>
      </c>
      <c r="B12" s="129">
        <v>107871990.61</v>
      </c>
      <c r="C12" s="279" t="s">
        <v>18</v>
      </c>
      <c r="D12" s="129"/>
    </row>
    <row r="13" ht="17.25" customHeight="1" spans="1:4">
      <c r="A13" s="248" t="s">
        <v>19</v>
      </c>
      <c r="B13" s="129"/>
      <c r="C13" s="83" t="s">
        <v>20</v>
      </c>
      <c r="D13" s="129"/>
    </row>
    <row r="14" ht="17.25" customHeight="1" spans="1:4">
      <c r="A14" s="248" t="s">
        <v>21</v>
      </c>
      <c r="B14" s="129"/>
      <c r="C14" s="83" t="s">
        <v>22</v>
      </c>
      <c r="D14" s="129">
        <v>2636249.64</v>
      </c>
    </row>
    <row r="15" ht="17.25" customHeight="1" spans="1:4">
      <c r="A15" s="248" t="s">
        <v>23</v>
      </c>
      <c r="B15" s="129"/>
      <c r="C15" s="83" t="s">
        <v>24</v>
      </c>
      <c r="D15" s="129">
        <v>115124841.97</v>
      </c>
    </row>
    <row r="16" ht="17.25" customHeight="1" spans="1:4">
      <c r="A16" s="248" t="s">
        <v>25</v>
      </c>
      <c r="B16" s="129"/>
      <c r="C16" s="83" t="s">
        <v>26</v>
      </c>
      <c r="D16" s="129"/>
    </row>
    <row r="17" ht="17.25" customHeight="1" spans="1:4">
      <c r="A17" s="206"/>
      <c r="B17" s="129"/>
      <c r="C17" s="83" t="s">
        <v>27</v>
      </c>
      <c r="D17" s="129"/>
    </row>
    <row r="18" ht="17.25" customHeight="1" spans="1:4">
      <c r="A18" s="249"/>
      <c r="B18" s="129"/>
      <c r="C18" s="83" t="s">
        <v>28</v>
      </c>
      <c r="D18" s="129"/>
    </row>
    <row r="19" ht="17.25" customHeight="1" spans="1:4">
      <c r="A19" s="249"/>
      <c r="B19" s="129"/>
      <c r="C19" s="83" t="s">
        <v>29</v>
      </c>
      <c r="D19" s="129"/>
    </row>
    <row r="20" ht="17.25" customHeight="1" spans="1:4">
      <c r="A20" s="249"/>
      <c r="B20" s="129"/>
      <c r="C20" s="83" t="s">
        <v>30</v>
      </c>
      <c r="D20" s="129"/>
    </row>
    <row r="21" ht="17.25" customHeight="1" spans="1:4">
      <c r="A21" s="249"/>
      <c r="B21" s="129"/>
      <c r="C21" s="83" t="s">
        <v>31</v>
      </c>
      <c r="D21" s="129"/>
    </row>
    <row r="22" ht="17.25" customHeight="1" spans="1:4">
      <c r="A22" s="249"/>
      <c r="B22" s="129"/>
      <c r="C22" s="83" t="s">
        <v>32</v>
      </c>
      <c r="D22" s="129"/>
    </row>
    <row r="23" ht="17.25" customHeight="1" spans="1:4">
      <c r="A23" s="249"/>
      <c r="B23" s="129"/>
      <c r="C23" s="83" t="s">
        <v>33</v>
      </c>
      <c r="D23" s="129"/>
    </row>
    <row r="24" ht="17.25" customHeight="1" spans="1:4">
      <c r="A24" s="249"/>
      <c r="B24" s="129"/>
      <c r="C24" s="83" t="s">
        <v>34</v>
      </c>
      <c r="D24" s="129"/>
    </row>
    <row r="25" ht="17.25" customHeight="1" spans="1:4">
      <c r="A25" s="249"/>
      <c r="B25" s="129"/>
      <c r="C25" s="83" t="s">
        <v>35</v>
      </c>
      <c r="D25" s="129">
        <v>758973</v>
      </c>
    </row>
    <row r="26" ht="17.25" customHeight="1" spans="1:4">
      <c r="A26" s="249"/>
      <c r="B26" s="129"/>
      <c r="C26" s="83" t="s">
        <v>36</v>
      </c>
      <c r="D26" s="129"/>
    </row>
    <row r="27" ht="17.25" customHeight="1" spans="1:4">
      <c r="A27" s="249"/>
      <c r="B27" s="129"/>
      <c r="C27" s="206" t="s">
        <v>37</v>
      </c>
      <c r="D27" s="129"/>
    </row>
    <row r="28" ht="17.25" customHeight="1" spans="1:4">
      <c r="A28" s="249"/>
      <c r="B28" s="129"/>
      <c r="C28" s="83" t="s">
        <v>38</v>
      </c>
      <c r="D28" s="129"/>
    </row>
    <row r="29" ht="16.5" customHeight="1" spans="1:4">
      <c r="A29" s="249"/>
      <c r="B29" s="129"/>
      <c r="C29" s="83" t="s">
        <v>39</v>
      </c>
      <c r="D29" s="129"/>
    </row>
    <row r="30" ht="16.5" customHeight="1" spans="1:4">
      <c r="A30" s="249"/>
      <c r="B30" s="129"/>
      <c r="C30" s="206" t="s">
        <v>40</v>
      </c>
      <c r="D30" s="129"/>
    </row>
    <row r="31" ht="17.25" customHeight="1" spans="1:4">
      <c r="A31" s="249"/>
      <c r="B31" s="129"/>
      <c r="C31" s="206" t="s">
        <v>41</v>
      </c>
      <c r="D31" s="129"/>
    </row>
    <row r="32" ht="17.25" customHeight="1" spans="1:4">
      <c r="A32" s="249"/>
      <c r="B32" s="129"/>
      <c r="C32" s="83" t="s">
        <v>42</v>
      </c>
      <c r="D32" s="129"/>
    </row>
    <row r="33" ht="16.5" customHeight="1" spans="1:4">
      <c r="A33" s="249" t="s">
        <v>43</v>
      </c>
      <c r="B33" s="129">
        <v>118520064.61</v>
      </c>
      <c r="C33" s="249" t="s">
        <v>44</v>
      </c>
      <c r="D33" s="129">
        <v>118520064.61</v>
      </c>
    </row>
    <row r="34" ht="16.5" customHeight="1" spans="1:4">
      <c r="A34" s="206" t="s">
        <v>45</v>
      </c>
      <c r="B34" s="129"/>
      <c r="C34" s="206" t="s">
        <v>46</v>
      </c>
      <c r="D34" s="129"/>
    </row>
    <row r="35" ht="16.5" customHeight="1" spans="1:4">
      <c r="A35" s="83" t="s">
        <v>47</v>
      </c>
      <c r="B35" s="129"/>
      <c r="C35" s="83" t="s">
        <v>47</v>
      </c>
      <c r="D35" s="129"/>
    </row>
    <row r="36" ht="16.5" customHeight="1" spans="1:4">
      <c r="A36" s="83" t="s">
        <v>48</v>
      </c>
      <c r="B36" s="129"/>
      <c r="C36" s="83" t="s">
        <v>49</v>
      </c>
      <c r="D36" s="129"/>
    </row>
    <row r="37" ht="16.5" customHeight="1" spans="1:4">
      <c r="A37" s="250" t="s">
        <v>50</v>
      </c>
      <c r="B37" s="129">
        <v>118520064.61</v>
      </c>
      <c r="C37" s="250" t="s">
        <v>51</v>
      </c>
      <c r="D37" s="129">
        <v>118520064.61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17.25" customHeight="1" spans="1:1">
      <c r="A2" s="114" t="s">
        <v>52</v>
      </c>
    </row>
    <row r="3" ht="41.25" customHeight="1" spans="1:1">
      <c r="A3" s="92" t="str">
        <f>"2025"&amp;"年部门收入预算表"</f>
        <v>2025年部门收入预算表</v>
      </c>
    </row>
    <row r="4" ht="17.25" customHeight="1" spans="1:19">
      <c r="A4" s="95" t="str">
        <f>"单位名称："&amp;"昆明市东川区中医医院"</f>
        <v>单位名称：昆明市东川区中医医院</v>
      </c>
      <c r="S4" s="97" t="s">
        <v>1</v>
      </c>
    </row>
    <row r="5" ht="21.75" customHeight="1" spans="1:19">
      <c r="A5" s="266" t="s">
        <v>53</v>
      </c>
      <c r="B5" s="267" t="s">
        <v>54</v>
      </c>
      <c r="C5" s="267" t="s">
        <v>55</v>
      </c>
      <c r="D5" s="268" t="s">
        <v>56</v>
      </c>
      <c r="E5" s="268"/>
      <c r="F5" s="268"/>
      <c r="G5" s="268"/>
      <c r="H5" s="268"/>
      <c r="I5" s="192"/>
      <c r="J5" s="268"/>
      <c r="K5" s="268"/>
      <c r="L5" s="268"/>
      <c r="M5" s="268"/>
      <c r="N5" s="274"/>
      <c r="O5" s="268" t="s">
        <v>45</v>
      </c>
      <c r="P5" s="268"/>
      <c r="Q5" s="268"/>
      <c r="R5" s="268"/>
      <c r="S5" s="274"/>
    </row>
    <row r="6" ht="27" customHeight="1" spans="1:19">
      <c r="A6" s="269"/>
      <c r="B6" s="270"/>
      <c r="C6" s="270"/>
      <c r="D6" s="270" t="s">
        <v>57</v>
      </c>
      <c r="E6" s="270" t="s">
        <v>58</v>
      </c>
      <c r="F6" s="270" t="s">
        <v>59</v>
      </c>
      <c r="G6" s="270" t="s">
        <v>60</v>
      </c>
      <c r="H6" s="270" t="s">
        <v>61</v>
      </c>
      <c r="I6" s="275" t="s">
        <v>62</v>
      </c>
      <c r="J6" s="276"/>
      <c r="K6" s="276"/>
      <c r="L6" s="276"/>
      <c r="M6" s="276"/>
      <c r="N6" s="277"/>
      <c r="O6" s="270" t="s">
        <v>57</v>
      </c>
      <c r="P6" s="270" t="s">
        <v>58</v>
      </c>
      <c r="Q6" s="270" t="s">
        <v>59</v>
      </c>
      <c r="R6" s="270" t="s">
        <v>60</v>
      </c>
      <c r="S6" s="270" t="s">
        <v>63</v>
      </c>
    </row>
    <row r="7" ht="30" customHeight="1" spans="1:19">
      <c r="A7" s="271"/>
      <c r="B7" s="154"/>
      <c r="C7" s="176"/>
      <c r="D7" s="176"/>
      <c r="E7" s="176"/>
      <c r="F7" s="176"/>
      <c r="G7" s="176"/>
      <c r="H7" s="176"/>
      <c r="I7" s="120" t="s">
        <v>57</v>
      </c>
      <c r="J7" s="277" t="s">
        <v>64</v>
      </c>
      <c r="K7" s="277" t="s">
        <v>65</v>
      </c>
      <c r="L7" s="277" t="s">
        <v>66</v>
      </c>
      <c r="M7" s="277" t="s">
        <v>67</v>
      </c>
      <c r="N7" s="277" t="s">
        <v>68</v>
      </c>
      <c r="O7" s="278"/>
      <c r="P7" s="278"/>
      <c r="Q7" s="278"/>
      <c r="R7" s="278"/>
      <c r="S7" s="176"/>
    </row>
    <row r="8" ht="15" customHeight="1" spans="1:19">
      <c r="A8" s="272">
        <v>1</v>
      </c>
      <c r="B8" s="272">
        <v>2</v>
      </c>
      <c r="C8" s="272">
        <v>3</v>
      </c>
      <c r="D8" s="272">
        <v>4</v>
      </c>
      <c r="E8" s="272">
        <v>5</v>
      </c>
      <c r="F8" s="272">
        <v>6</v>
      </c>
      <c r="G8" s="272">
        <v>7</v>
      </c>
      <c r="H8" s="272">
        <v>8</v>
      </c>
      <c r="I8" s="120">
        <v>9</v>
      </c>
      <c r="J8" s="272">
        <v>10</v>
      </c>
      <c r="K8" s="272">
        <v>11</v>
      </c>
      <c r="L8" s="272">
        <v>12</v>
      </c>
      <c r="M8" s="272">
        <v>13</v>
      </c>
      <c r="N8" s="272">
        <v>14</v>
      </c>
      <c r="O8" s="272">
        <v>15</v>
      </c>
      <c r="P8" s="272">
        <v>16</v>
      </c>
      <c r="Q8" s="272">
        <v>17</v>
      </c>
      <c r="R8" s="272">
        <v>18</v>
      </c>
      <c r="S8" s="272">
        <v>19</v>
      </c>
    </row>
    <row r="9" ht="18" customHeight="1" spans="1:19">
      <c r="A9" s="73" t="s">
        <v>69</v>
      </c>
      <c r="B9" s="73" t="s">
        <v>70</v>
      </c>
      <c r="C9" s="129">
        <v>118520064.61</v>
      </c>
      <c r="D9" s="129">
        <v>118520064.61</v>
      </c>
      <c r="E9" s="129">
        <v>10648074</v>
      </c>
      <c r="F9" s="129"/>
      <c r="G9" s="129"/>
      <c r="H9" s="129"/>
      <c r="I9" s="129">
        <v>107871990.61</v>
      </c>
      <c r="J9" s="129">
        <v>107871990.61</v>
      </c>
      <c r="K9" s="129"/>
      <c r="L9" s="129"/>
      <c r="M9" s="129"/>
      <c r="N9" s="129"/>
      <c r="O9" s="129"/>
      <c r="P9" s="129"/>
      <c r="Q9" s="129"/>
      <c r="R9" s="129"/>
      <c r="S9" s="129"/>
    </row>
    <row r="10" ht="18" customHeight="1" spans="1:19">
      <c r="A10" s="100" t="s">
        <v>55</v>
      </c>
      <c r="B10" s="273"/>
      <c r="C10" s="129">
        <v>118520064.61</v>
      </c>
      <c r="D10" s="129">
        <v>118520064.61</v>
      </c>
      <c r="E10" s="129">
        <v>10648074</v>
      </c>
      <c r="F10" s="129"/>
      <c r="G10" s="129"/>
      <c r="H10" s="129"/>
      <c r="I10" s="129">
        <v>107871990.61</v>
      </c>
      <c r="J10" s="129">
        <v>107871990.61</v>
      </c>
      <c r="K10" s="129"/>
      <c r="L10" s="129"/>
      <c r="M10" s="129"/>
      <c r="N10" s="129"/>
      <c r="O10" s="129"/>
      <c r="P10" s="129"/>
      <c r="Q10" s="129"/>
      <c r="R10" s="129"/>
      <c r="S10" s="12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D24" sqref="D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17.25" customHeight="1" spans="1:1">
      <c r="A2" s="97" t="s">
        <v>71</v>
      </c>
    </row>
    <row r="3" ht="41.25" customHeight="1" spans="1:1">
      <c r="A3" s="92" t="str">
        <f>"2025"&amp;"年部门支出预算表"</f>
        <v>2025年部门支出预算表</v>
      </c>
    </row>
    <row r="4" ht="17.25" customHeight="1" spans="1:15">
      <c r="A4" s="95" t="str">
        <f>"单位名称："&amp;"昆明市东川区中医医院"</f>
        <v>单位名称：昆明市东川区中医医院</v>
      </c>
      <c r="O4" s="97" t="s">
        <v>1</v>
      </c>
    </row>
    <row r="5" ht="27" customHeight="1" spans="1:15">
      <c r="A5" s="252" t="s">
        <v>72</v>
      </c>
      <c r="B5" s="252" t="s">
        <v>73</v>
      </c>
      <c r="C5" s="252" t="s">
        <v>55</v>
      </c>
      <c r="D5" s="253" t="s">
        <v>58</v>
      </c>
      <c r="E5" s="254"/>
      <c r="F5" s="255"/>
      <c r="G5" s="256" t="s">
        <v>59</v>
      </c>
      <c r="H5" s="256" t="s">
        <v>60</v>
      </c>
      <c r="I5" s="256" t="s">
        <v>74</v>
      </c>
      <c r="J5" s="253" t="s">
        <v>62</v>
      </c>
      <c r="K5" s="254"/>
      <c r="L5" s="254"/>
      <c r="M5" s="254"/>
      <c r="N5" s="263"/>
      <c r="O5" s="264"/>
    </row>
    <row r="6" ht="42" customHeight="1" spans="1:15">
      <c r="A6" s="257"/>
      <c r="B6" s="257"/>
      <c r="C6" s="258"/>
      <c r="D6" s="259" t="s">
        <v>57</v>
      </c>
      <c r="E6" s="259" t="s">
        <v>75</v>
      </c>
      <c r="F6" s="259" t="s">
        <v>76</v>
      </c>
      <c r="G6" s="258"/>
      <c r="H6" s="258"/>
      <c r="I6" s="265"/>
      <c r="J6" s="259" t="s">
        <v>57</v>
      </c>
      <c r="K6" s="246" t="s">
        <v>77</v>
      </c>
      <c r="L6" s="246" t="s">
        <v>78</v>
      </c>
      <c r="M6" s="246" t="s">
        <v>79</v>
      </c>
      <c r="N6" s="246" t="s">
        <v>80</v>
      </c>
      <c r="O6" s="246" t="s">
        <v>81</v>
      </c>
    </row>
    <row r="7" ht="18" customHeight="1" spans="1:15">
      <c r="A7" s="103" t="s">
        <v>82</v>
      </c>
      <c r="B7" s="103" t="s">
        <v>83</v>
      </c>
      <c r="C7" s="103" t="s">
        <v>84</v>
      </c>
      <c r="D7" s="106" t="s">
        <v>85</v>
      </c>
      <c r="E7" s="106" t="s">
        <v>86</v>
      </c>
      <c r="F7" s="106" t="s">
        <v>87</v>
      </c>
      <c r="G7" s="106" t="s">
        <v>88</v>
      </c>
      <c r="H7" s="106" t="s">
        <v>89</v>
      </c>
      <c r="I7" s="106" t="s">
        <v>90</v>
      </c>
      <c r="J7" s="106" t="s">
        <v>91</v>
      </c>
      <c r="K7" s="106" t="s">
        <v>92</v>
      </c>
      <c r="L7" s="106" t="s">
        <v>93</v>
      </c>
      <c r="M7" s="106" t="s">
        <v>94</v>
      </c>
      <c r="N7" s="103" t="s">
        <v>95</v>
      </c>
      <c r="O7" s="106" t="s">
        <v>96</v>
      </c>
    </row>
    <row r="8" ht="21" customHeight="1" spans="1:15">
      <c r="A8" s="107" t="s">
        <v>97</v>
      </c>
      <c r="B8" s="107" t="s">
        <v>98</v>
      </c>
      <c r="C8" s="129">
        <v>2636249.64</v>
      </c>
      <c r="D8" s="129">
        <v>2435253</v>
      </c>
      <c r="E8" s="129">
        <v>2435253</v>
      </c>
      <c r="F8" s="129"/>
      <c r="G8" s="129"/>
      <c r="H8" s="129"/>
      <c r="I8" s="129"/>
      <c r="J8" s="129">
        <v>200996.64</v>
      </c>
      <c r="K8" s="129">
        <v>200996.64</v>
      </c>
      <c r="L8" s="129"/>
      <c r="M8" s="129"/>
      <c r="N8" s="129"/>
      <c r="O8" s="129"/>
    </row>
    <row r="9" ht="21" customHeight="1" spans="1:15">
      <c r="A9" s="260" t="s">
        <v>99</v>
      </c>
      <c r="B9" s="260" t="s">
        <v>100</v>
      </c>
      <c r="C9" s="129">
        <v>2463853</v>
      </c>
      <c r="D9" s="129">
        <v>2435253</v>
      </c>
      <c r="E9" s="129">
        <v>2435253</v>
      </c>
      <c r="F9" s="129"/>
      <c r="G9" s="129"/>
      <c r="H9" s="129"/>
      <c r="I9" s="129"/>
      <c r="J9" s="129">
        <v>28600</v>
      </c>
      <c r="K9" s="129">
        <v>28600</v>
      </c>
      <c r="L9" s="129"/>
      <c r="M9" s="129"/>
      <c r="N9" s="129"/>
      <c r="O9" s="129"/>
    </row>
    <row r="10" ht="21" customHeight="1" spans="1:15">
      <c r="A10" s="261" t="s">
        <v>101</v>
      </c>
      <c r="B10" s="261" t="s">
        <v>102</v>
      </c>
      <c r="C10" s="129">
        <v>964600</v>
      </c>
      <c r="D10" s="129">
        <v>936000</v>
      </c>
      <c r="E10" s="129">
        <v>936000</v>
      </c>
      <c r="F10" s="129"/>
      <c r="G10" s="129"/>
      <c r="H10" s="129"/>
      <c r="I10" s="129"/>
      <c r="J10" s="129">
        <v>28600</v>
      </c>
      <c r="K10" s="129">
        <v>28600</v>
      </c>
      <c r="L10" s="129"/>
      <c r="M10" s="129"/>
      <c r="N10" s="129"/>
      <c r="O10" s="129"/>
    </row>
    <row r="11" ht="21" customHeight="1" spans="1:15">
      <c r="A11" s="261" t="s">
        <v>103</v>
      </c>
      <c r="B11" s="261" t="s">
        <v>104</v>
      </c>
      <c r="C11" s="129">
        <v>999471</v>
      </c>
      <c r="D11" s="129">
        <v>999471</v>
      </c>
      <c r="E11" s="129">
        <v>999471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ht="21" customHeight="1" spans="1:15">
      <c r="A12" s="261" t="s">
        <v>105</v>
      </c>
      <c r="B12" s="261" t="s">
        <v>106</v>
      </c>
      <c r="C12" s="129">
        <v>499782</v>
      </c>
      <c r="D12" s="129">
        <v>499782</v>
      </c>
      <c r="E12" s="129">
        <v>499782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ht="21" customHeight="1" spans="1:15">
      <c r="A13" s="260" t="s">
        <v>107</v>
      </c>
      <c r="B13" s="260" t="s">
        <v>108</v>
      </c>
      <c r="C13" s="129">
        <v>172396.64</v>
      </c>
      <c r="D13" s="129"/>
      <c r="E13" s="129"/>
      <c r="F13" s="129"/>
      <c r="G13" s="129"/>
      <c r="H13" s="129"/>
      <c r="I13" s="129"/>
      <c r="J13" s="129">
        <v>172396.64</v>
      </c>
      <c r="K13" s="129">
        <v>172396.64</v>
      </c>
      <c r="L13" s="129"/>
      <c r="M13" s="129"/>
      <c r="N13" s="129"/>
      <c r="O13" s="129"/>
    </row>
    <row r="14" ht="21" customHeight="1" spans="1:15">
      <c r="A14" s="261" t="s">
        <v>109</v>
      </c>
      <c r="B14" s="261" t="s">
        <v>110</v>
      </c>
      <c r="C14" s="129">
        <v>172396.64</v>
      </c>
      <c r="D14" s="129"/>
      <c r="E14" s="129"/>
      <c r="F14" s="129"/>
      <c r="G14" s="129"/>
      <c r="H14" s="129"/>
      <c r="I14" s="129"/>
      <c r="J14" s="129">
        <v>172396.64</v>
      </c>
      <c r="K14" s="129">
        <v>172396.64</v>
      </c>
      <c r="L14" s="129"/>
      <c r="M14" s="129"/>
      <c r="N14" s="129"/>
      <c r="O14" s="129"/>
    </row>
    <row r="15" ht="21" customHeight="1" spans="1:15">
      <c r="A15" s="107" t="s">
        <v>111</v>
      </c>
      <c r="B15" s="107" t="s">
        <v>112</v>
      </c>
      <c r="C15" s="129">
        <v>115124841.97</v>
      </c>
      <c r="D15" s="129">
        <v>7453848</v>
      </c>
      <c r="E15" s="129">
        <v>7453848</v>
      </c>
      <c r="F15" s="129"/>
      <c r="G15" s="129"/>
      <c r="H15" s="129"/>
      <c r="I15" s="129"/>
      <c r="J15" s="129">
        <v>107670993.97</v>
      </c>
      <c r="K15" s="129">
        <v>107670993.97</v>
      </c>
      <c r="L15" s="129"/>
      <c r="M15" s="129"/>
      <c r="N15" s="129"/>
      <c r="O15" s="129"/>
    </row>
    <row r="16" ht="21" customHeight="1" spans="1:15">
      <c r="A16" s="260" t="s">
        <v>113</v>
      </c>
      <c r="B16" s="260" t="s">
        <v>114</v>
      </c>
      <c r="C16" s="129">
        <v>114045570.97</v>
      </c>
      <c r="D16" s="129">
        <v>6374577</v>
      </c>
      <c r="E16" s="129">
        <v>6374577</v>
      </c>
      <c r="F16" s="129"/>
      <c r="G16" s="129"/>
      <c r="H16" s="129"/>
      <c r="I16" s="129"/>
      <c r="J16" s="129">
        <v>107670993.97</v>
      </c>
      <c r="K16" s="129">
        <v>107670993.97</v>
      </c>
      <c r="L16" s="129"/>
      <c r="M16" s="129"/>
      <c r="N16" s="129"/>
      <c r="O16" s="129"/>
    </row>
    <row r="17" ht="21" customHeight="1" spans="1:15">
      <c r="A17" s="261" t="s">
        <v>115</v>
      </c>
      <c r="B17" s="261" t="s">
        <v>116</v>
      </c>
      <c r="C17" s="129">
        <v>114045570.97</v>
      </c>
      <c r="D17" s="129">
        <v>6374577</v>
      </c>
      <c r="E17" s="129">
        <v>6374577</v>
      </c>
      <c r="F17" s="129"/>
      <c r="G17" s="129"/>
      <c r="H17" s="129"/>
      <c r="I17" s="129"/>
      <c r="J17" s="129">
        <v>107670993.97</v>
      </c>
      <c r="K17" s="129">
        <v>107670993.97</v>
      </c>
      <c r="L17" s="129"/>
      <c r="M17" s="129"/>
      <c r="N17" s="129"/>
      <c r="O17" s="129"/>
    </row>
    <row r="18" ht="21" customHeight="1" spans="1:15">
      <c r="A18" s="260" t="s">
        <v>117</v>
      </c>
      <c r="B18" s="260" t="s">
        <v>118</v>
      </c>
      <c r="C18" s="129">
        <v>1079271</v>
      </c>
      <c r="D18" s="129">
        <v>1079271</v>
      </c>
      <c r="E18" s="129">
        <v>1079271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ht="21" customHeight="1" spans="1:15">
      <c r="A19" s="261" t="s">
        <v>119</v>
      </c>
      <c r="B19" s="261" t="s">
        <v>120</v>
      </c>
      <c r="C19" s="129">
        <v>583824</v>
      </c>
      <c r="D19" s="129">
        <v>583824</v>
      </c>
      <c r="E19" s="129">
        <v>583824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  <row r="20" ht="21" customHeight="1" spans="1:15">
      <c r="A20" s="261" t="s">
        <v>121</v>
      </c>
      <c r="B20" s="261" t="s">
        <v>122</v>
      </c>
      <c r="C20" s="129">
        <v>495447</v>
      </c>
      <c r="D20" s="129">
        <v>495447</v>
      </c>
      <c r="E20" s="129">
        <v>495447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</row>
    <row r="21" ht="21" customHeight="1" spans="1:15">
      <c r="A21" s="107" t="s">
        <v>123</v>
      </c>
      <c r="B21" s="107" t="s">
        <v>124</v>
      </c>
      <c r="C21" s="129">
        <v>758973</v>
      </c>
      <c r="D21" s="129">
        <v>758973</v>
      </c>
      <c r="E21" s="129">
        <v>758973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</row>
    <row r="22" ht="21" customHeight="1" spans="1:15">
      <c r="A22" s="260" t="s">
        <v>125</v>
      </c>
      <c r="B22" s="260" t="s">
        <v>126</v>
      </c>
      <c r="C22" s="129">
        <v>758973</v>
      </c>
      <c r="D22" s="129">
        <v>758973</v>
      </c>
      <c r="E22" s="129">
        <v>758973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</row>
    <row r="23" ht="21" customHeight="1" spans="1:15">
      <c r="A23" s="261" t="s">
        <v>127</v>
      </c>
      <c r="B23" s="261" t="s">
        <v>128</v>
      </c>
      <c r="C23" s="129">
        <v>758973</v>
      </c>
      <c r="D23" s="129">
        <v>758973</v>
      </c>
      <c r="E23" s="129">
        <v>758973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</row>
    <row r="24" ht="21" customHeight="1" spans="1:15">
      <c r="A24" s="262" t="s">
        <v>55</v>
      </c>
      <c r="B24" s="86"/>
      <c r="C24" s="129">
        <v>118520064.61</v>
      </c>
      <c r="D24" s="129">
        <v>10648074</v>
      </c>
      <c r="E24" s="129">
        <v>10648074</v>
      </c>
      <c r="F24" s="129"/>
      <c r="G24" s="129"/>
      <c r="H24" s="129"/>
      <c r="I24" s="129"/>
      <c r="J24" s="129">
        <v>107871990.61</v>
      </c>
      <c r="K24" s="129">
        <v>107871990.61</v>
      </c>
      <c r="L24" s="129"/>
      <c r="M24" s="129"/>
      <c r="N24" s="129"/>
      <c r="O24" s="12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5" sqref="D1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3"/>
      <c r="B1" s="53"/>
      <c r="C1" s="53"/>
      <c r="D1" s="53"/>
    </row>
    <row r="2" ht="15" customHeight="1" spans="1:4">
      <c r="A2" s="93"/>
      <c r="B2" s="97"/>
      <c r="C2" s="97"/>
      <c r="D2" s="97" t="s">
        <v>129</v>
      </c>
    </row>
    <row r="3" ht="41.25" customHeight="1" spans="1:1">
      <c r="A3" s="92" t="str">
        <f>"2025"&amp;"年部门财政拨款收支预算总表"</f>
        <v>2025年部门财政拨款收支预算总表</v>
      </c>
    </row>
    <row r="4" ht="17.25" customHeight="1" spans="1:4">
      <c r="A4" s="95" t="str">
        <f>"单位名称："&amp;"昆明市东川区中医医院"</f>
        <v>单位名称：昆明市东川区中医医院</v>
      </c>
      <c r="B4" s="245"/>
      <c r="D4" s="97" t="s">
        <v>1</v>
      </c>
    </row>
    <row r="5" ht="17.25" customHeight="1" spans="1:4">
      <c r="A5" s="246" t="s">
        <v>2</v>
      </c>
      <c r="B5" s="247"/>
      <c r="C5" s="246" t="s">
        <v>3</v>
      </c>
      <c r="D5" s="247"/>
    </row>
    <row r="6" ht="18.75" customHeight="1" spans="1:4">
      <c r="A6" s="246" t="s">
        <v>4</v>
      </c>
      <c r="B6" s="246" t="s">
        <v>5</v>
      </c>
      <c r="C6" s="246" t="s">
        <v>6</v>
      </c>
      <c r="D6" s="246" t="s">
        <v>5</v>
      </c>
    </row>
    <row r="7" ht="16.5" customHeight="1" spans="1:4">
      <c r="A7" s="248" t="s">
        <v>130</v>
      </c>
      <c r="B7" s="129">
        <v>10648074</v>
      </c>
      <c r="C7" s="248" t="s">
        <v>131</v>
      </c>
      <c r="D7" s="129">
        <v>10648074</v>
      </c>
    </row>
    <row r="8" ht="16.5" customHeight="1" spans="1:4">
      <c r="A8" s="248" t="s">
        <v>132</v>
      </c>
      <c r="B8" s="129">
        <v>10648074</v>
      </c>
      <c r="C8" s="248" t="s">
        <v>133</v>
      </c>
      <c r="D8" s="129"/>
    </row>
    <row r="9" ht="16.5" customHeight="1" spans="1:4">
      <c r="A9" s="248" t="s">
        <v>134</v>
      </c>
      <c r="B9" s="129"/>
      <c r="C9" s="248" t="s">
        <v>135</v>
      </c>
      <c r="D9" s="129"/>
    </row>
    <row r="10" ht="16.5" customHeight="1" spans="1:4">
      <c r="A10" s="248" t="s">
        <v>136</v>
      </c>
      <c r="B10" s="129"/>
      <c r="C10" s="248" t="s">
        <v>137</v>
      </c>
      <c r="D10" s="129"/>
    </row>
    <row r="11" ht="16.5" customHeight="1" spans="1:4">
      <c r="A11" s="248" t="s">
        <v>138</v>
      </c>
      <c r="B11" s="129"/>
      <c r="C11" s="248" t="s">
        <v>139</v>
      </c>
      <c r="D11" s="129"/>
    </row>
    <row r="12" ht="16.5" customHeight="1" spans="1:4">
      <c r="A12" s="248" t="s">
        <v>132</v>
      </c>
      <c r="B12" s="129"/>
      <c r="C12" s="248" t="s">
        <v>140</v>
      </c>
      <c r="D12" s="129"/>
    </row>
    <row r="13" ht="16.5" customHeight="1" spans="1:4">
      <c r="A13" s="206" t="s">
        <v>134</v>
      </c>
      <c r="B13" s="129"/>
      <c r="C13" s="119" t="s">
        <v>141</v>
      </c>
      <c r="D13" s="129"/>
    </row>
    <row r="14" ht="16.5" customHeight="1" spans="1:4">
      <c r="A14" s="206" t="s">
        <v>136</v>
      </c>
      <c r="B14" s="129"/>
      <c r="C14" s="119" t="s">
        <v>142</v>
      </c>
      <c r="D14" s="129"/>
    </row>
    <row r="15" ht="16.5" customHeight="1" spans="1:4">
      <c r="A15" s="249"/>
      <c r="B15" s="129"/>
      <c r="C15" s="119" t="s">
        <v>143</v>
      </c>
      <c r="D15" s="129">
        <v>2435253</v>
      </c>
    </row>
    <row r="16" ht="16.5" customHeight="1" spans="1:4">
      <c r="A16" s="249"/>
      <c r="B16" s="129"/>
      <c r="C16" s="119" t="s">
        <v>144</v>
      </c>
      <c r="D16" s="129">
        <v>7453848</v>
      </c>
    </row>
    <row r="17" ht="16.5" customHeight="1" spans="1:4">
      <c r="A17" s="249"/>
      <c r="B17" s="129"/>
      <c r="C17" s="119" t="s">
        <v>145</v>
      </c>
      <c r="D17" s="129"/>
    </row>
    <row r="18" ht="16.5" customHeight="1" spans="1:4">
      <c r="A18" s="249"/>
      <c r="B18" s="129"/>
      <c r="C18" s="119" t="s">
        <v>146</v>
      </c>
      <c r="D18" s="129"/>
    </row>
    <row r="19" ht="16.5" customHeight="1" spans="1:4">
      <c r="A19" s="249"/>
      <c r="B19" s="129"/>
      <c r="C19" s="119" t="s">
        <v>147</v>
      </c>
      <c r="D19" s="129"/>
    </row>
    <row r="20" ht="16.5" customHeight="1" spans="1:4">
      <c r="A20" s="249"/>
      <c r="B20" s="129"/>
      <c r="C20" s="119" t="s">
        <v>148</v>
      </c>
      <c r="D20" s="129"/>
    </row>
    <row r="21" ht="16.5" customHeight="1" spans="1:4">
      <c r="A21" s="249"/>
      <c r="B21" s="129"/>
      <c r="C21" s="119" t="s">
        <v>149</v>
      </c>
      <c r="D21" s="129"/>
    </row>
    <row r="22" ht="16.5" customHeight="1" spans="1:4">
      <c r="A22" s="249"/>
      <c r="B22" s="129"/>
      <c r="C22" s="119" t="s">
        <v>150</v>
      </c>
      <c r="D22" s="129"/>
    </row>
    <row r="23" ht="16.5" customHeight="1" spans="1:4">
      <c r="A23" s="249"/>
      <c r="B23" s="129"/>
      <c r="C23" s="119" t="s">
        <v>151</v>
      </c>
      <c r="D23" s="129"/>
    </row>
    <row r="24" ht="16.5" customHeight="1" spans="1:4">
      <c r="A24" s="249"/>
      <c r="B24" s="129"/>
      <c r="C24" s="119" t="s">
        <v>152</v>
      </c>
      <c r="D24" s="129"/>
    </row>
    <row r="25" ht="16.5" customHeight="1" spans="1:4">
      <c r="A25" s="249"/>
      <c r="B25" s="129"/>
      <c r="C25" s="119" t="s">
        <v>153</v>
      </c>
      <c r="D25" s="129"/>
    </row>
    <row r="26" ht="16.5" customHeight="1" spans="1:4">
      <c r="A26" s="249"/>
      <c r="B26" s="129"/>
      <c r="C26" s="119" t="s">
        <v>154</v>
      </c>
      <c r="D26" s="129">
        <v>758973</v>
      </c>
    </row>
    <row r="27" ht="16.5" customHeight="1" spans="1:4">
      <c r="A27" s="249"/>
      <c r="B27" s="129"/>
      <c r="C27" s="119" t="s">
        <v>155</v>
      </c>
      <c r="D27" s="129"/>
    </row>
    <row r="28" ht="16.5" customHeight="1" spans="1:4">
      <c r="A28" s="249"/>
      <c r="B28" s="129"/>
      <c r="C28" s="119" t="s">
        <v>156</v>
      </c>
      <c r="D28" s="129"/>
    </row>
    <row r="29" ht="16.5" customHeight="1" spans="1:4">
      <c r="A29" s="249"/>
      <c r="B29" s="129"/>
      <c r="C29" s="119" t="s">
        <v>157</v>
      </c>
      <c r="D29" s="129"/>
    </row>
    <row r="30" ht="16.5" customHeight="1" spans="1:4">
      <c r="A30" s="249"/>
      <c r="B30" s="129"/>
      <c r="C30" s="119" t="s">
        <v>158</v>
      </c>
      <c r="D30" s="129"/>
    </row>
    <row r="31" ht="16.5" customHeight="1" spans="1:4">
      <c r="A31" s="249"/>
      <c r="B31" s="129"/>
      <c r="C31" s="119" t="s">
        <v>159</v>
      </c>
      <c r="D31" s="129"/>
    </row>
    <row r="32" ht="16.5" customHeight="1" spans="1:4">
      <c r="A32" s="249"/>
      <c r="B32" s="129"/>
      <c r="C32" s="206" t="s">
        <v>160</v>
      </c>
      <c r="D32" s="129"/>
    </row>
    <row r="33" ht="16.5" customHeight="1" spans="1:4">
      <c r="A33" s="249"/>
      <c r="B33" s="129"/>
      <c r="C33" s="206" t="s">
        <v>161</v>
      </c>
      <c r="D33" s="129"/>
    </row>
    <row r="34" ht="16.5" customHeight="1" spans="1:4">
      <c r="A34" s="249"/>
      <c r="B34" s="129"/>
      <c r="C34" s="81" t="s">
        <v>162</v>
      </c>
      <c r="D34" s="129"/>
    </row>
    <row r="35" ht="15" customHeight="1" spans="1:4">
      <c r="A35" s="250" t="s">
        <v>50</v>
      </c>
      <c r="B35" s="251">
        <v>10648074</v>
      </c>
      <c r="C35" s="250" t="s">
        <v>51</v>
      </c>
      <c r="D35" s="251">
        <v>10648074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17" sqref="$A17:$XFD17"/>
    </sheetView>
  </sheetViews>
  <sheetFormatPr defaultColWidth="9.14166666666667" defaultRowHeight="14.25" customHeight="1" outlineLevelCol="6"/>
  <cols>
    <col min="1" max="1" width="20.1416666666667" style="219" customWidth="1"/>
    <col min="2" max="2" width="44" style="219" customWidth="1"/>
    <col min="3" max="7" width="24.1416666666667" style="219" customWidth="1"/>
    <col min="8" max="16384" width="9.14166666666667" style="219"/>
  </cols>
  <sheetData>
    <row r="1" customHeight="1" spans="1:7">
      <c r="A1" s="220"/>
      <c r="B1" s="220"/>
      <c r="C1" s="220"/>
      <c r="D1" s="220"/>
      <c r="E1" s="220"/>
      <c r="F1" s="220"/>
      <c r="G1" s="220"/>
    </row>
    <row r="2" customHeight="1" spans="4:7">
      <c r="D2" s="221"/>
      <c r="F2" s="222"/>
      <c r="G2" s="223" t="s">
        <v>163</v>
      </c>
    </row>
    <row r="3" ht="41.25" customHeight="1" spans="1:7">
      <c r="A3" s="224" t="str">
        <f>"2025"&amp;"年一般公共预算支出预算表（按功能科目分类）"</f>
        <v>2025年一般公共预算支出预算表（按功能科目分类）</v>
      </c>
      <c r="B3" s="224"/>
      <c r="C3" s="224"/>
      <c r="D3" s="224"/>
      <c r="E3" s="224"/>
      <c r="F3" s="224"/>
      <c r="G3" s="224"/>
    </row>
    <row r="4" ht="18" customHeight="1" spans="1:7">
      <c r="A4" s="225" t="str">
        <f>"单位名称："&amp;"昆明市东川区中医医院"</f>
        <v>单位名称：昆明市东川区中医医院</v>
      </c>
      <c r="F4" s="226"/>
      <c r="G4" s="223" t="s">
        <v>1</v>
      </c>
    </row>
    <row r="5" ht="20.25" customHeight="1" spans="1:7">
      <c r="A5" s="227" t="s">
        <v>164</v>
      </c>
      <c r="B5" s="228"/>
      <c r="C5" s="229" t="s">
        <v>55</v>
      </c>
      <c r="D5" s="230" t="s">
        <v>75</v>
      </c>
      <c r="E5" s="231"/>
      <c r="F5" s="232"/>
      <c r="G5" s="233" t="s">
        <v>76</v>
      </c>
    </row>
    <row r="6" ht="20.25" customHeight="1" spans="1:7">
      <c r="A6" s="234" t="s">
        <v>72</v>
      </c>
      <c r="B6" s="234" t="s">
        <v>73</v>
      </c>
      <c r="C6" s="235"/>
      <c r="D6" s="236" t="s">
        <v>57</v>
      </c>
      <c r="E6" s="236" t="s">
        <v>165</v>
      </c>
      <c r="F6" s="236" t="s">
        <v>166</v>
      </c>
      <c r="G6" s="237"/>
    </row>
    <row r="7" ht="15" customHeight="1" spans="1:7">
      <c r="A7" s="238" t="s">
        <v>82</v>
      </c>
      <c r="B7" s="238" t="s">
        <v>83</v>
      </c>
      <c r="C7" s="238" t="s">
        <v>84</v>
      </c>
      <c r="D7" s="238" t="s">
        <v>85</v>
      </c>
      <c r="E7" s="238" t="s">
        <v>86</v>
      </c>
      <c r="F7" s="238" t="s">
        <v>87</v>
      </c>
      <c r="G7" s="238" t="s">
        <v>88</v>
      </c>
    </row>
    <row r="8" ht="18" customHeight="1" spans="1:7">
      <c r="A8" s="239" t="s">
        <v>97</v>
      </c>
      <c r="B8" s="239" t="s">
        <v>98</v>
      </c>
      <c r="C8" s="240">
        <v>2435253</v>
      </c>
      <c r="D8" s="240">
        <v>2435253</v>
      </c>
      <c r="E8" s="240">
        <v>2435253</v>
      </c>
      <c r="F8" s="240"/>
      <c r="G8" s="240"/>
    </row>
    <row r="9" ht="18" customHeight="1" spans="1:7">
      <c r="A9" s="241" t="s">
        <v>99</v>
      </c>
      <c r="B9" s="241" t="s">
        <v>100</v>
      </c>
      <c r="C9" s="240">
        <v>2435253</v>
      </c>
      <c r="D9" s="240">
        <v>2435253</v>
      </c>
      <c r="E9" s="240">
        <v>2435253</v>
      </c>
      <c r="F9" s="240"/>
      <c r="G9" s="240"/>
    </row>
    <row r="10" ht="18" customHeight="1" spans="1:7">
      <c r="A10" s="242" t="s">
        <v>101</v>
      </c>
      <c r="B10" s="242" t="s">
        <v>102</v>
      </c>
      <c r="C10" s="240">
        <v>936000</v>
      </c>
      <c r="D10" s="240">
        <v>936000</v>
      </c>
      <c r="E10" s="240">
        <v>936000</v>
      </c>
      <c r="F10" s="240"/>
      <c r="G10" s="240"/>
    </row>
    <row r="11" ht="18" customHeight="1" spans="1:7">
      <c r="A11" s="242" t="s">
        <v>103</v>
      </c>
      <c r="B11" s="242" t="s">
        <v>104</v>
      </c>
      <c r="C11" s="240">
        <v>999471</v>
      </c>
      <c r="D11" s="240">
        <v>999471</v>
      </c>
      <c r="E11" s="240">
        <v>999471</v>
      </c>
      <c r="F11" s="240"/>
      <c r="G11" s="240"/>
    </row>
    <row r="12" ht="18" customHeight="1" spans="1:7">
      <c r="A12" s="242" t="s">
        <v>105</v>
      </c>
      <c r="B12" s="242" t="s">
        <v>106</v>
      </c>
      <c r="C12" s="240">
        <v>499782</v>
      </c>
      <c r="D12" s="240">
        <v>499782</v>
      </c>
      <c r="E12" s="240">
        <v>499782</v>
      </c>
      <c r="F12" s="240"/>
      <c r="G12" s="240"/>
    </row>
    <row r="13" ht="18" customHeight="1" spans="1:7">
      <c r="A13" s="239" t="s">
        <v>111</v>
      </c>
      <c r="B13" s="239" t="s">
        <v>112</v>
      </c>
      <c r="C13" s="240">
        <v>7453848</v>
      </c>
      <c r="D13" s="240">
        <v>7453848</v>
      </c>
      <c r="E13" s="240">
        <v>7453848</v>
      </c>
      <c r="F13" s="240"/>
      <c r="G13" s="240"/>
    </row>
    <row r="14" ht="18" customHeight="1" spans="1:7">
      <c r="A14" s="241" t="s">
        <v>113</v>
      </c>
      <c r="B14" s="241" t="s">
        <v>114</v>
      </c>
      <c r="C14" s="240">
        <v>6374577</v>
      </c>
      <c r="D14" s="240">
        <v>6374577</v>
      </c>
      <c r="E14" s="240">
        <v>6374577</v>
      </c>
      <c r="F14" s="240"/>
      <c r="G14" s="240"/>
    </row>
    <row r="15" ht="18" customHeight="1" spans="1:7">
      <c r="A15" s="242" t="s">
        <v>115</v>
      </c>
      <c r="B15" s="242" t="s">
        <v>116</v>
      </c>
      <c r="C15" s="240">
        <v>6374577</v>
      </c>
      <c r="D15" s="240">
        <v>6374577</v>
      </c>
      <c r="E15" s="240">
        <v>6374577</v>
      </c>
      <c r="F15" s="240"/>
      <c r="G15" s="240"/>
    </row>
    <row r="16" ht="18" customHeight="1" spans="1:7">
      <c r="A16" s="241" t="s">
        <v>117</v>
      </c>
      <c r="B16" s="241" t="s">
        <v>118</v>
      </c>
      <c r="C16" s="240">
        <v>1079271</v>
      </c>
      <c r="D16" s="240">
        <v>1079271</v>
      </c>
      <c r="E16" s="240">
        <v>1079271</v>
      </c>
      <c r="F16" s="240"/>
      <c r="G16" s="240"/>
    </row>
    <row r="17" ht="18" customHeight="1" spans="1:7">
      <c r="A17" s="242" t="s">
        <v>119</v>
      </c>
      <c r="B17" s="242" t="s">
        <v>120</v>
      </c>
      <c r="C17" s="240">
        <v>583824</v>
      </c>
      <c r="D17" s="240">
        <v>583824</v>
      </c>
      <c r="E17" s="240">
        <v>583824</v>
      </c>
      <c r="F17" s="240"/>
      <c r="G17" s="240"/>
    </row>
    <row r="18" ht="18" customHeight="1" spans="1:7">
      <c r="A18" s="242" t="s">
        <v>121</v>
      </c>
      <c r="B18" s="242" t="s">
        <v>122</v>
      </c>
      <c r="C18" s="240">
        <v>495447</v>
      </c>
      <c r="D18" s="240">
        <v>495447</v>
      </c>
      <c r="E18" s="240">
        <v>495447</v>
      </c>
      <c r="F18" s="240"/>
      <c r="G18" s="240"/>
    </row>
    <row r="19" ht="18" customHeight="1" spans="1:7">
      <c r="A19" s="239" t="s">
        <v>123</v>
      </c>
      <c r="B19" s="239" t="s">
        <v>124</v>
      </c>
      <c r="C19" s="240">
        <v>758973</v>
      </c>
      <c r="D19" s="240">
        <v>758973</v>
      </c>
      <c r="E19" s="240">
        <v>758973</v>
      </c>
      <c r="F19" s="240"/>
      <c r="G19" s="240"/>
    </row>
    <row r="20" ht="18" customHeight="1" spans="1:7">
      <c r="A20" s="241" t="s">
        <v>125</v>
      </c>
      <c r="B20" s="241" t="s">
        <v>126</v>
      </c>
      <c r="C20" s="240">
        <v>758973</v>
      </c>
      <c r="D20" s="240">
        <v>758973</v>
      </c>
      <c r="E20" s="240">
        <v>758973</v>
      </c>
      <c r="F20" s="240"/>
      <c r="G20" s="240"/>
    </row>
    <row r="21" s="219" customFormat="1" ht="18" customHeight="1" spans="1:7">
      <c r="A21" s="242" t="s">
        <v>127</v>
      </c>
      <c r="B21" s="242" t="s">
        <v>128</v>
      </c>
      <c r="C21" s="240">
        <v>758973</v>
      </c>
      <c r="D21" s="240">
        <v>758973</v>
      </c>
      <c r="E21" s="240">
        <v>758973</v>
      </c>
      <c r="F21" s="240"/>
      <c r="G21" s="240"/>
    </row>
    <row r="22" ht="18" customHeight="1" spans="1:7">
      <c r="A22" s="243" t="s">
        <v>167</v>
      </c>
      <c r="B22" s="244" t="s">
        <v>167</v>
      </c>
      <c r="C22" s="240">
        <v>10648074</v>
      </c>
      <c r="D22" s="240">
        <v>10648074</v>
      </c>
      <c r="E22" s="240">
        <v>10648074</v>
      </c>
      <c r="F22" s="240"/>
      <c r="G22" s="240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53"/>
      <c r="B1" s="53"/>
      <c r="C1" s="53"/>
      <c r="D1" s="53"/>
      <c r="E1" s="53"/>
      <c r="F1" s="53"/>
    </row>
    <row r="2" customHeight="1" spans="1:6">
      <c r="A2" s="94"/>
      <c r="B2" s="94"/>
      <c r="C2" s="94"/>
      <c r="D2" s="94"/>
      <c r="E2" s="93"/>
      <c r="F2" s="215" t="s">
        <v>168</v>
      </c>
    </row>
    <row r="3" ht="41.25" customHeight="1" spans="1:6">
      <c r="A3" s="216" t="str">
        <f>"2025"&amp;"年一般公共预算“三公”经费支出预算表"</f>
        <v>2025年一般公共预算“三公”经费支出预算表</v>
      </c>
      <c r="B3" s="94"/>
      <c r="C3" s="94"/>
      <c r="D3" s="94"/>
      <c r="E3" s="93"/>
      <c r="F3" s="94"/>
    </row>
    <row r="4" customHeight="1" spans="1:6">
      <c r="A4" s="162" t="str">
        <f>"单位名称："&amp;"昆明市东川区中医医院"</f>
        <v>单位名称：昆明市东川区中医医院</v>
      </c>
      <c r="B4" s="217"/>
      <c r="D4" s="94"/>
      <c r="E4" s="93"/>
      <c r="F4" s="114" t="s">
        <v>1</v>
      </c>
    </row>
    <row r="5" ht="27" customHeight="1" spans="1:6">
      <c r="A5" s="98" t="s">
        <v>169</v>
      </c>
      <c r="B5" s="98" t="s">
        <v>170</v>
      </c>
      <c r="C5" s="100" t="s">
        <v>171</v>
      </c>
      <c r="D5" s="98"/>
      <c r="E5" s="99"/>
      <c r="F5" s="98" t="s">
        <v>172</v>
      </c>
    </row>
    <row r="6" ht="28.5" customHeight="1" spans="1:6">
      <c r="A6" s="218"/>
      <c r="B6" s="102"/>
      <c r="C6" s="99" t="s">
        <v>57</v>
      </c>
      <c r="D6" s="99" t="s">
        <v>173</v>
      </c>
      <c r="E6" s="99" t="s">
        <v>174</v>
      </c>
      <c r="F6" s="101"/>
    </row>
    <row r="7" ht="17.25" customHeight="1" spans="1:6">
      <c r="A7" s="106" t="s">
        <v>82</v>
      </c>
      <c r="B7" s="106" t="s">
        <v>83</v>
      </c>
      <c r="C7" s="106" t="s">
        <v>84</v>
      </c>
      <c r="D7" s="106" t="s">
        <v>85</v>
      </c>
      <c r="E7" s="106" t="s">
        <v>86</v>
      </c>
      <c r="F7" s="106" t="s">
        <v>87</v>
      </c>
    </row>
    <row r="8" ht="17.25" customHeight="1" spans="1:6">
      <c r="A8" s="129"/>
      <c r="B8" s="129"/>
      <c r="C8" s="129"/>
      <c r="D8" s="129"/>
      <c r="E8" s="129"/>
      <c r="F8" s="129"/>
    </row>
    <row r="9" customHeight="1" spans="1:1">
      <c r="A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26"/>
  <sheetViews>
    <sheetView showZeros="0" tabSelected="1" workbookViewId="0">
      <pane ySplit="1" topLeftCell="A2" activePane="bottomLeft" state="frozen"/>
      <selection/>
      <selection pane="bottomLeft" activeCell="J10" sqref="J10:J1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9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ht="13.5" customHeight="1" spans="2:25">
      <c r="B2" s="196"/>
      <c r="C2" s="202"/>
      <c r="E2" s="203"/>
      <c r="F2" s="203"/>
      <c r="G2" s="203"/>
      <c r="H2" s="203"/>
      <c r="I2" s="132"/>
      <c r="J2" s="132"/>
      <c r="K2" s="132"/>
      <c r="L2" s="132"/>
      <c r="M2" s="132"/>
      <c r="N2" s="132"/>
      <c r="O2" s="132"/>
      <c r="S2" s="132"/>
      <c r="W2" s="202"/>
      <c r="Y2" s="55" t="s">
        <v>176</v>
      </c>
    </row>
    <row r="3" ht="45.75" customHeight="1" spans="1:25">
      <c r="A3" s="116" t="str">
        <f>"2025"&amp;"年部门基本支出预算表"</f>
        <v>2025年部门基本支出预算表</v>
      </c>
      <c r="B3" s="5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56"/>
      <c r="Q3" s="56"/>
      <c r="R3" s="56"/>
      <c r="S3" s="116"/>
      <c r="T3" s="116"/>
      <c r="U3" s="116"/>
      <c r="V3" s="116"/>
      <c r="W3" s="116"/>
      <c r="X3" s="116"/>
      <c r="Y3" s="116"/>
    </row>
    <row r="4" ht="18.75" customHeight="1" spans="1:25">
      <c r="A4" s="57" t="str">
        <f>"单位名称："&amp;"昆明市东川区中医医院"</f>
        <v>单位名称：昆明市东川区中医医院</v>
      </c>
      <c r="B4" s="58"/>
      <c r="C4" s="204"/>
      <c r="D4" s="204"/>
      <c r="E4" s="204"/>
      <c r="F4" s="204"/>
      <c r="G4" s="204"/>
      <c r="H4" s="204"/>
      <c r="I4" s="134"/>
      <c r="J4" s="134"/>
      <c r="K4" s="134"/>
      <c r="L4" s="134"/>
      <c r="M4" s="134"/>
      <c r="N4" s="134"/>
      <c r="O4" s="134"/>
      <c r="P4" s="59"/>
      <c r="Q4" s="59"/>
      <c r="R4" s="59"/>
      <c r="S4" s="134"/>
      <c r="W4" s="202"/>
      <c r="Y4" s="55" t="s">
        <v>1</v>
      </c>
    </row>
    <row r="5" ht="18" customHeight="1" spans="1:25">
      <c r="A5" s="61" t="s">
        <v>177</v>
      </c>
      <c r="B5" s="61" t="s">
        <v>178</v>
      </c>
      <c r="C5" s="61" t="s">
        <v>179</v>
      </c>
      <c r="D5" s="61" t="s">
        <v>180</v>
      </c>
      <c r="E5" s="61" t="s">
        <v>181</v>
      </c>
      <c r="F5" s="61" t="s">
        <v>182</v>
      </c>
      <c r="G5" s="61" t="s">
        <v>183</v>
      </c>
      <c r="H5" s="61" t="s">
        <v>184</v>
      </c>
      <c r="I5" s="209" t="s">
        <v>185</v>
      </c>
      <c r="J5" s="157" t="s">
        <v>185</v>
      </c>
      <c r="K5" s="157"/>
      <c r="L5" s="157"/>
      <c r="M5" s="157"/>
      <c r="N5" s="157"/>
      <c r="O5" s="157"/>
      <c r="P5" s="64"/>
      <c r="Q5" s="64"/>
      <c r="R5" s="64"/>
      <c r="S5" s="150" t="s">
        <v>61</v>
      </c>
      <c r="T5" s="157" t="s">
        <v>62</v>
      </c>
      <c r="U5" s="157"/>
      <c r="V5" s="157"/>
      <c r="W5" s="157"/>
      <c r="X5" s="157"/>
      <c r="Y5" s="130"/>
    </row>
    <row r="6" ht="18" customHeight="1" spans="1:25">
      <c r="A6" s="66"/>
      <c r="B6" s="80"/>
      <c r="C6" s="188"/>
      <c r="D6" s="66"/>
      <c r="E6" s="66"/>
      <c r="F6" s="66"/>
      <c r="G6" s="66"/>
      <c r="H6" s="66"/>
      <c r="I6" s="186" t="s">
        <v>186</v>
      </c>
      <c r="J6" s="209" t="s">
        <v>58</v>
      </c>
      <c r="K6" s="157"/>
      <c r="L6" s="157"/>
      <c r="M6" s="157"/>
      <c r="N6" s="157"/>
      <c r="O6" s="130"/>
      <c r="P6" s="63" t="s">
        <v>187</v>
      </c>
      <c r="Q6" s="64"/>
      <c r="R6" s="65"/>
      <c r="S6" s="61" t="s">
        <v>61</v>
      </c>
      <c r="T6" s="209" t="s">
        <v>62</v>
      </c>
      <c r="U6" s="150" t="s">
        <v>64</v>
      </c>
      <c r="V6" s="157" t="s">
        <v>62</v>
      </c>
      <c r="W6" s="150" t="s">
        <v>66</v>
      </c>
      <c r="X6" s="150" t="s">
        <v>67</v>
      </c>
      <c r="Y6" s="214" t="s">
        <v>68</v>
      </c>
    </row>
    <row r="7" ht="19.5" customHeight="1" spans="1:25">
      <c r="A7" s="80"/>
      <c r="B7" s="80"/>
      <c r="C7" s="80"/>
      <c r="D7" s="80"/>
      <c r="E7" s="80"/>
      <c r="F7" s="80"/>
      <c r="G7" s="80"/>
      <c r="H7" s="80"/>
      <c r="I7" s="80"/>
      <c r="J7" s="210" t="s">
        <v>188</v>
      </c>
      <c r="K7" s="61"/>
      <c r="L7" s="61" t="s">
        <v>189</v>
      </c>
      <c r="M7" s="61" t="s">
        <v>190</v>
      </c>
      <c r="N7" s="61" t="s">
        <v>191</v>
      </c>
      <c r="O7" s="61" t="s">
        <v>192</v>
      </c>
      <c r="P7" s="61" t="s">
        <v>58</v>
      </c>
      <c r="Q7" s="61" t="s">
        <v>59</v>
      </c>
      <c r="R7" s="61" t="s">
        <v>60</v>
      </c>
      <c r="S7" s="80"/>
      <c r="T7" s="61" t="s">
        <v>57</v>
      </c>
      <c r="U7" s="61" t="s">
        <v>64</v>
      </c>
      <c r="V7" s="61" t="s">
        <v>193</v>
      </c>
      <c r="W7" s="61" t="s">
        <v>66</v>
      </c>
      <c r="X7" s="61" t="s">
        <v>67</v>
      </c>
      <c r="Y7" s="61" t="s">
        <v>68</v>
      </c>
    </row>
    <row r="8" ht="37.5" customHeight="1" spans="1:25">
      <c r="A8" s="205"/>
      <c r="B8" s="71"/>
      <c r="C8" s="205"/>
      <c r="D8" s="205"/>
      <c r="E8" s="205"/>
      <c r="F8" s="205"/>
      <c r="G8" s="205"/>
      <c r="H8" s="205"/>
      <c r="I8" s="205"/>
      <c r="J8" s="211" t="s">
        <v>57</v>
      </c>
      <c r="K8" s="212" t="s">
        <v>194</v>
      </c>
      <c r="L8" s="69" t="s">
        <v>195</v>
      </c>
      <c r="M8" s="69" t="s">
        <v>190</v>
      </c>
      <c r="N8" s="69" t="s">
        <v>191</v>
      </c>
      <c r="O8" s="69" t="s">
        <v>192</v>
      </c>
      <c r="P8" s="69" t="s">
        <v>190</v>
      </c>
      <c r="Q8" s="69" t="s">
        <v>191</v>
      </c>
      <c r="R8" s="69" t="s">
        <v>192</v>
      </c>
      <c r="S8" s="69" t="s">
        <v>61</v>
      </c>
      <c r="T8" s="69" t="s">
        <v>57</v>
      </c>
      <c r="U8" s="69" t="s">
        <v>64</v>
      </c>
      <c r="V8" s="69" t="s">
        <v>193</v>
      </c>
      <c r="W8" s="69" t="s">
        <v>66</v>
      </c>
      <c r="X8" s="69" t="s">
        <v>67</v>
      </c>
      <c r="Y8" s="69" t="s">
        <v>68</v>
      </c>
    </row>
    <row r="9" customHeight="1" spans="1:25">
      <c r="A9" s="87">
        <v>1</v>
      </c>
      <c r="B9" s="87">
        <v>2</v>
      </c>
      <c r="C9" s="87">
        <v>3</v>
      </c>
      <c r="D9" s="87">
        <v>4</v>
      </c>
      <c r="E9" s="87">
        <v>5</v>
      </c>
      <c r="F9" s="87">
        <v>6</v>
      </c>
      <c r="G9" s="87">
        <v>7</v>
      </c>
      <c r="H9" s="87">
        <v>8</v>
      </c>
      <c r="I9" s="87">
        <v>9</v>
      </c>
      <c r="J9" s="87">
        <v>10</v>
      </c>
      <c r="K9" s="87">
        <v>11</v>
      </c>
      <c r="L9" s="87">
        <v>12</v>
      </c>
      <c r="M9" s="87">
        <v>13</v>
      </c>
      <c r="N9" s="87">
        <v>14</v>
      </c>
      <c r="O9" s="87">
        <v>15</v>
      </c>
      <c r="P9" s="87">
        <v>16</v>
      </c>
      <c r="Q9" s="87">
        <v>17</v>
      </c>
      <c r="R9" s="87">
        <v>18</v>
      </c>
      <c r="S9" s="87">
        <v>19</v>
      </c>
      <c r="T9" s="87">
        <v>20</v>
      </c>
      <c r="U9" s="87">
        <v>21</v>
      </c>
      <c r="V9" s="87">
        <v>22</v>
      </c>
      <c r="W9" s="87">
        <v>23</v>
      </c>
      <c r="X9" s="87">
        <v>24</v>
      </c>
      <c r="Y9" s="87">
        <v>25</v>
      </c>
    </row>
    <row r="10" ht="20.25" customHeight="1" spans="1:25">
      <c r="A10" s="206" t="s">
        <v>196</v>
      </c>
      <c r="B10" s="206" t="s">
        <v>70</v>
      </c>
      <c r="C10" s="206" t="s">
        <v>197</v>
      </c>
      <c r="D10" s="206" t="s">
        <v>198</v>
      </c>
      <c r="E10" s="206" t="s">
        <v>115</v>
      </c>
      <c r="F10" s="206" t="s">
        <v>116</v>
      </c>
      <c r="G10" s="206" t="s">
        <v>199</v>
      </c>
      <c r="H10" s="206" t="s">
        <v>200</v>
      </c>
      <c r="I10" s="129">
        <v>2667535.2</v>
      </c>
      <c r="J10" s="129">
        <v>2667535.2</v>
      </c>
      <c r="K10" s="129"/>
      <c r="L10" s="129"/>
      <c r="M10" s="129"/>
      <c r="N10" s="129">
        <v>2667535.2</v>
      </c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ht="20.25" customHeight="1" spans="1:25">
      <c r="A11" s="206" t="s">
        <v>196</v>
      </c>
      <c r="B11" s="206" t="s">
        <v>70</v>
      </c>
      <c r="C11" s="206" t="s">
        <v>197</v>
      </c>
      <c r="D11" s="206" t="s">
        <v>198</v>
      </c>
      <c r="E11" s="206" t="s">
        <v>115</v>
      </c>
      <c r="F11" s="206" t="s">
        <v>116</v>
      </c>
      <c r="G11" s="206" t="s">
        <v>201</v>
      </c>
      <c r="H11" s="206" t="s">
        <v>202</v>
      </c>
      <c r="I11" s="129">
        <v>178092</v>
      </c>
      <c r="J11" s="129">
        <v>178092</v>
      </c>
      <c r="K11" s="213"/>
      <c r="L11" s="213"/>
      <c r="M11" s="213"/>
      <c r="N11" s="129">
        <v>178092</v>
      </c>
      <c r="O11" s="213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ht="20.25" customHeight="1" spans="1:25">
      <c r="A12" s="206" t="s">
        <v>196</v>
      </c>
      <c r="B12" s="206" t="s">
        <v>70</v>
      </c>
      <c r="C12" s="206" t="s">
        <v>197</v>
      </c>
      <c r="D12" s="206" t="s">
        <v>198</v>
      </c>
      <c r="E12" s="206" t="s">
        <v>115</v>
      </c>
      <c r="F12" s="206" t="s">
        <v>116</v>
      </c>
      <c r="G12" s="206" t="s">
        <v>201</v>
      </c>
      <c r="H12" s="206" t="s">
        <v>202</v>
      </c>
      <c r="I12" s="129">
        <v>28296</v>
      </c>
      <c r="J12" s="129">
        <v>28296</v>
      </c>
      <c r="K12" s="213"/>
      <c r="L12" s="213"/>
      <c r="M12" s="213"/>
      <c r="N12" s="129">
        <v>28296</v>
      </c>
      <c r="O12" s="213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ht="20.25" customHeight="1" spans="1:25">
      <c r="A13" s="206" t="s">
        <v>196</v>
      </c>
      <c r="B13" s="206" t="s">
        <v>70</v>
      </c>
      <c r="C13" s="206" t="s">
        <v>197</v>
      </c>
      <c r="D13" s="206" t="s">
        <v>198</v>
      </c>
      <c r="E13" s="206" t="s">
        <v>115</v>
      </c>
      <c r="F13" s="206" t="s">
        <v>116</v>
      </c>
      <c r="G13" s="206" t="s">
        <v>203</v>
      </c>
      <c r="H13" s="206" t="s">
        <v>204</v>
      </c>
      <c r="I13" s="129">
        <v>222294.6</v>
      </c>
      <c r="J13" s="129">
        <v>222294.6</v>
      </c>
      <c r="K13" s="213"/>
      <c r="L13" s="213"/>
      <c r="M13" s="213"/>
      <c r="N13" s="129">
        <v>222294.6</v>
      </c>
      <c r="O13" s="213"/>
      <c r="P13" s="129"/>
      <c r="Q13" s="129"/>
      <c r="R13" s="129"/>
      <c r="S13" s="129"/>
      <c r="T13" s="129"/>
      <c r="U13" s="129"/>
      <c r="V13" s="129"/>
      <c r="W13" s="129"/>
      <c r="X13" s="129"/>
      <c r="Y13" s="129"/>
    </row>
    <row r="14" ht="20.25" customHeight="1" spans="1:25">
      <c r="A14" s="206" t="s">
        <v>196</v>
      </c>
      <c r="B14" s="206" t="s">
        <v>70</v>
      </c>
      <c r="C14" s="206" t="s">
        <v>197</v>
      </c>
      <c r="D14" s="206" t="s">
        <v>198</v>
      </c>
      <c r="E14" s="206" t="s">
        <v>115</v>
      </c>
      <c r="F14" s="206" t="s">
        <v>116</v>
      </c>
      <c r="G14" s="206" t="s">
        <v>205</v>
      </c>
      <c r="H14" s="206" t="s">
        <v>206</v>
      </c>
      <c r="I14" s="129">
        <v>773215.2</v>
      </c>
      <c r="J14" s="129">
        <v>773215.2</v>
      </c>
      <c r="K14" s="213"/>
      <c r="L14" s="213"/>
      <c r="M14" s="213"/>
      <c r="N14" s="129">
        <v>773215.2</v>
      </c>
      <c r="O14" s="213"/>
      <c r="P14" s="129"/>
      <c r="Q14" s="129"/>
      <c r="R14" s="129"/>
      <c r="S14" s="129"/>
      <c r="T14" s="129"/>
      <c r="U14" s="129"/>
      <c r="V14" s="129"/>
      <c r="W14" s="129"/>
      <c r="X14" s="129"/>
      <c r="Y14" s="129"/>
    </row>
    <row r="15" ht="20.25" customHeight="1" spans="1:25">
      <c r="A15" s="206" t="s">
        <v>196</v>
      </c>
      <c r="B15" s="206" t="s">
        <v>70</v>
      </c>
      <c r="C15" s="206" t="s">
        <v>197</v>
      </c>
      <c r="D15" s="206" t="s">
        <v>198</v>
      </c>
      <c r="E15" s="206" t="s">
        <v>115</v>
      </c>
      <c r="F15" s="206" t="s">
        <v>116</v>
      </c>
      <c r="G15" s="206" t="s">
        <v>205</v>
      </c>
      <c r="H15" s="206" t="s">
        <v>206</v>
      </c>
      <c r="I15" s="129">
        <v>1995876</v>
      </c>
      <c r="J15" s="129">
        <v>1995876</v>
      </c>
      <c r="K15" s="213"/>
      <c r="L15" s="213"/>
      <c r="M15" s="213"/>
      <c r="N15" s="129">
        <v>1995876</v>
      </c>
      <c r="O15" s="213"/>
      <c r="P15" s="129"/>
      <c r="Q15" s="129"/>
      <c r="R15" s="129"/>
      <c r="S15" s="129"/>
      <c r="T15" s="129"/>
      <c r="U15" s="129"/>
      <c r="V15" s="129"/>
      <c r="W15" s="129"/>
      <c r="X15" s="129"/>
      <c r="Y15" s="129"/>
    </row>
    <row r="16" ht="20.25" customHeight="1" spans="1:25">
      <c r="A16" s="206" t="s">
        <v>196</v>
      </c>
      <c r="B16" s="206" t="s">
        <v>70</v>
      </c>
      <c r="C16" s="206" t="s">
        <v>207</v>
      </c>
      <c r="D16" s="206" t="s">
        <v>208</v>
      </c>
      <c r="E16" s="206" t="s">
        <v>103</v>
      </c>
      <c r="F16" s="206" t="s">
        <v>104</v>
      </c>
      <c r="G16" s="206" t="s">
        <v>209</v>
      </c>
      <c r="H16" s="206" t="s">
        <v>210</v>
      </c>
      <c r="I16" s="129">
        <v>999471</v>
      </c>
      <c r="J16" s="129">
        <v>999471</v>
      </c>
      <c r="K16" s="213"/>
      <c r="L16" s="213"/>
      <c r="M16" s="213"/>
      <c r="N16" s="129">
        <v>999471</v>
      </c>
      <c r="O16" s="213"/>
      <c r="P16" s="129"/>
      <c r="Q16" s="129"/>
      <c r="R16" s="129"/>
      <c r="S16" s="129"/>
      <c r="T16" s="129"/>
      <c r="U16" s="129"/>
      <c r="V16" s="129"/>
      <c r="W16" s="129"/>
      <c r="X16" s="129"/>
      <c r="Y16" s="129"/>
    </row>
    <row r="17" ht="20.25" customHeight="1" spans="1:25">
      <c r="A17" s="206" t="s">
        <v>196</v>
      </c>
      <c r="B17" s="206" t="s">
        <v>70</v>
      </c>
      <c r="C17" s="206" t="s">
        <v>207</v>
      </c>
      <c r="D17" s="206" t="s">
        <v>208</v>
      </c>
      <c r="E17" s="206" t="s">
        <v>105</v>
      </c>
      <c r="F17" s="206" t="s">
        <v>106</v>
      </c>
      <c r="G17" s="206" t="s">
        <v>211</v>
      </c>
      <c r="H17" s="206" t="s">
        <v>212</v>
      </c>
      <c r="I17" s="129">
        <v>499782</v>
      </c>
      <c r="J17" s="129">
        <v>499782</v>
      </c>
      <c r="K17" s="213"/>
      <c r="L17" s="213"/>
      <c r="M17" s="213"/>
      <c r="N17" s="129">
        <v>499782</v>
      </c>
      <c r="O17" s="213"/>
      <c r="P17" s="129"/>
      <c r="Q17" s="129"/>
      <c r="R17" s="129"/>
      <c r="S17" s="129"/>
      <c r="T17" s="129"/>
      <c r="U17" s="129"/>
      <c r="V17" s="129"/>
      <c r="W17" s="129"/>
      <c r="X17" s="129"/>
      <c r="Y17" s="129"/>
    </row>
    <row r="18" ht="20.25" customHeight="1" spans="1:25">
      <c r="A18" s="206" t="s">
        <v>196</v>
      </c>
      <c r="B18" s="206" t="s">
        <v>70</v>
      </c>
      <c r="C18" s="206" t="s">
        <v>207</v>
      </c>
      <c r="D18" s="206" t="s">
        <v>208</v>
      </c>
      <c r="E18" s="206" t="s">
        <v>119</v>
      </c>
      <c r="F18" s="206" t="s">
        <v>120</v>
      </c>
      <c r="G18" s="206" t="s">
        <v>213</v>
      </c>
      <c r="H18" s="206" t="s">
        <v>214</v>
      </c>
      <c r="I18" s="129">
        <v>564231</v>
      </c>
      <c r="J18" s="129">
        <v>564231</v>
      </c>
      <c r="K18" s="213"/>
      <c r="L18" s="213"/>
      <c r="M18" s="213"/>
      <c r="N18" s="129">
        <v>564231</v>
      </c>
      <c r="O18" s="213"/>
      <c r="P18" s="129"/>
      <c r="Q18" s="129"/>
      <c r="R18" s="129"/>
      <c r="S18" s="129"/>
      <c r="T18" s="129"/>
      <c r="U18" s="129"/>
      <c r="V18" s="129"/>
      <c r="W18" s="129"/>
      <c r="X18" s="129"/>
      <c r="Y18" s="129"/>
    </row>
    <row r="19" ht="20.25" customHeight="1" spans="1:25">
      <c r="A19" s="206" t="s">
        <v>196</v>
      </c>
      <c r="B19" s="206" t="s">
        <v>70</v>
      </c>
      <c r="C19" s="206" t="s">
        <v>207</v>
      </c>
      <c r="D19" s="206" t="s">
        <v>208</v>
      </c>
      <c r="E19" s="206" t="s">
        <v>119</v>
      </c>
      <c r="F19" s="206" t="s">
        <v>120</v>
      </c>
      <c r="G19" s="206" t="s">
        <v>213</v>
      </c>
      <c r="H19" s="206" t="s">
        <v>214</v>
      </c>
      <c r="I19" s="129">
        <v>19593</v>
      </c>
      <c r="J19" s="129">
        <v>19593</v>
      </c>
      <c r="K19" s="213"/>
      <c r="L19" s="213"/>
      <c r="M19" s="213"/>
      <c r="N19" s="129">
        <v>19593</v>
      </c>
      <c r="O19" s="213"/>
      <c r="P19" s="129"/>
      <c r="Q19" s="129"/>
      <c r="R19" s="129"/>
      <c r="S19" s="129"/>
      <c r="T19" s="129"/>
      <c r="U19" s="129"/>
      <c r="V19" s="129"/>
      <c r="W19" s="129"/>
      <c r="X19" s="129"/>
      <c r="Y19" s="129"/>
    </row>
    <row r="20" ht="20.25" customHeight="1" spans="1:25">
      <c r="A20" s="206" t="s">
        <v>196</v>
      </c>
      <c r="B20" s="206" t="s">
        <v>70</v>
      </c>
      <c r="C20" s="206" t="s">
        <v>207</v>
      </c>
      <c r="D20" s="206" t="s">
        <v>208</v>
      </c>
      <c r="E20" s="206" t="s">
        <v>121</v>
      </c>
      <c r="F20" s="206" t="s">
        <v>122</v>
      </c>
      <c r="G20" s="206" t="s">
        <v>215</v>
      </c>
      <c r="H20" s="206" t="s">
        <v>216</v>
      </c>
      <c r="I20" s="129">
        <v>156555</v>
      </c>
      <c r="J20" s="129">
        <v>156555</v>
      </c>
      <c r="K20" s="213"/>
      <c r="L20" s="213"/>
      <c r="M20" s="213"/>
      <c r="N20" s="129">
        <v>156555</v>
      </c>
      <c r="O20" s="213"/>
      <c r="P20" s="129"/>
      <c r="Q20" s="129"/>
      <c r="R20" s="129"/>
      <c r="S20" s="129"/>
      <c r="T20" s="129"/>
      <c r="U20" s="129"/>
      <c r="V20" s="129"/>
      <c r="W20" s="129"/>
      <c r="X20" s="129"/>
      <c r="Y20" s="129"/>
    </row>
    <row r="21" ht="20.25" customHeight="1" spans="1:25">
      <c r="A21" s="206" t="s">
        <v>196</v>
      </c>
      <c r="B21" s="206" t="s">
        <v>70</v>
      </c>
      <c r="C21" s="206" t="s">
        <v>207</v>
      </c>
      <c r="D21" s="206" t="s">
        <v>208</v>
      </c>
      <c r="E21" s="206" t="s">
        <v>121</v>
      </c>
      <c r="F21" s="206" t="s">
        <v>122</v>
      </c>
      <c r="G21" s="206" t="s">
        <v>215</v>
      </c>
      <c r="H21" s="206" t="s">
        <v>216</v>
      </c>
      <c r="I21" s="129">
        <v>338892</v>
      </c>
      <c r="J21" s="129">
        <v>338892</v>
      </c>
      <c r="K21" s="213"/>
      <c r="L21" s="213"/>
      <c r="M21" s="213"/>
      <c r="N21" s="129">
        <v>338892</v>
      </c>
      <c r="O21" s="213"/>
      <c r="P21" s="129"/>
      <c r="Q21" s="129"/>
      <c r="R21" s="129"/>
      <c r="S21" s="129"/>
      <c r="T21" s="129"/>
      <c r="U21" s="129"/>
      <c r="V21" s="129"/>
      <c r="W21" s="129"/>
      <c r="X21" s="129"/>
      <c r="Y21" s="129"/>
    </row>
    <row r="22" ht="20.25" customHeight="1" spans="1:25">
      <c r="A22" s="206" t="s">
        <v>196</v>
      </c>
      <c r="B22" s="206" t="s">
        <v>70</v>
      </c>
      <c r="C22" s="206" t="s">
        <v>207</v>
      </c>
      <c r="D22" s="206" t="s">
        <v>208</v>
      </c>
      <c r="E22" s="206" t="s">
        <v>115</v>
      </c>
      <c r="F22" s="206" t="s">
        <v>116</v>
      </c>
      <c r="G22" s="206" t="s">
        <v>217</v>
      </c>
      <c r="H22" s="206" t="s">
        <v>218</v>
      </c>
      <c r="I22" s="129">
        <v>40548</v>
      </c>
      <c r="J22" s="129">
        <v>40548</v>
      </c>
      <c r="K22" s="213"/>
      <c r="L22" s="213"/>
      <c r="M22" s="213"/>
      <c r="N22" s="129">
        <v>40548</v>
      </c>
      <c r="O22" s="213"/>
      <c r="P22" s="129"/>
      <c r="Q22" s="129"/>
      <c r="R22" s="129"/>
      <c r="S22" s="129"/>
      <c r="T22" s="129"/>
      <c r="U22" s="129"/>
      <c r="V22" s="129"/>
      <c r="W22" s="129"/>
      <c r="X22" s="129"/>
      <c r="Y22" s="129"/>
    </row>
    <row r="23" ht="20.25" customHeight="1" spans="1:25">
      <c r="A23" s="206" t="s">
        <v>196</v>
      </c>
      <c r="B23" s="206" t="s">
        <v>70</v>
      </c>
      <c r="C23" s="206" t="s">
        <v>219</v>
      </c>
      <c r="D23" s="206" t="s">
        <v>128</v>
      </c>
      <c r="E23" s="206" t="s">
        <v>127</v>
      </c>
      <c r="F23" s="206" t="s">
        <v>128</v>
      </c>
      <c r="G23" s="206" t="s">
        <v>220</v>
      </c>
      <c r="H23" s="206" t="s">
        <v>128</v>
      </c>
      <c r="I23" s="129">
        <v>758973</v>
      </c>
      <c r="J23" s="129">
        <v>758973</v>
      </c>
      <c r="K23" s="213"/>
      <c r="L23" s="213"/>
      <c r="M23" s="213"/>
      <c r="N23" s="129">
        <v>758973</v>
      </c>
      <c r="O23" s="213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ht="20.25" customHeight="1" spans="1:25">
      <c r="A24" s="206" t="s">
        <v>196</v>
      </c>
      <c r="B24" s="206" t="s">
        <v>70</v>
      </c>
      <c r="C24" s="206" t="s">
        <v>221</v>
      </c>
      <c r="D24" s="206" t="s">
        <v>222</v>
      </c>
      <c r="E24" s="206" t="s">
        <v>101</v>
      </c>
      <c r="F24" s="206" t="s">
        <v>102</v>
      </c>
      <c r="G24" s="206" t="s">
        <v>223</v>
      </c>
      <c r="H24" s="206" t="s">
        <v>224</v>
      </c>
      <c r="I24" s="129">
        <v>936000</v>
      </c>
      <c r="J24" s="129">
        <v>936000</v>
      </c>
      <c r="K24" s="213"/>
      <c r="L24" s="213"/>
      <c r="M24" s="213"/>
      <c r="N24" s="129">
        <v>936000</v>
      </c>
      <c r="O24" s="213"/>
      <c r="P24" s="129"/>
      <c r="Q24" s="129"/>
      <c r="R24" s="129"/>
      <c r="S24" s="129"/>
      <c r="T24" s="129"/>
      <c r="U24" s="129"/>
      <c r="V24" s="129"/>
      <c r="W24" s="129"/>
      <c r="X24" s="129"/>
      <c r="Y24" s="129"/>
    </row>
    <row r="25" ht="20.25" customHeight="1" spans="1:25">
      <c r="A25" s="206" t="s">
        <v>196</v>
      </c>
      <c r="B25" s="206" t="s">
        <v>70</v>
      </c>
      <c r="C25" s="206" t="s">
        <v>225</v>
      </c>
      <c r="D25" s="206" t="s">
        <v>226</v>
      </c>
      <c r="E25" s="206" t="s">
        <v>115</v>
      </c>
      <c r="F25" s="206" t="s">
        <v>116</v>
      </c>
      <c r="G25" s="206" t="s">
        <v>205</v>
      </c>
      <c r="H25" s="206" t="s">
        <v>206</v>
      </c>
      <c r="I25" s="129">
        <v>468720</v>
      </c>
      <c r="J25" s="129">
        <v>468720</v>
      </c>
      <c r="K25" s="213"/>
      <c r="L25" s="213"/>
      <c r="M25" s="213"/>
      <c r="N25" s="129">
        <v>468720</v>
      </c>
      <c r="O25" s="213"/>
      <c r="P25" s="129"/>
      <c r="Q25" s="129"/>
      <c r="R25" s="129"/>
      <c r="S25" s="129"/>
      <c r="T25" s="129"/>
      <c r="U25" s="129"/>
      <c r="V25" s="129"/>
      <c r="W25" s="129"/>
      <c r="X25" s="129"/>
      <c r="Y25" s="129"/>
    </row>
    <row r="26" ht="17.25" customHeight="1" spans="1:25">
      <c r="A26" s="84" t="s">
        <v>167</v>
      </c>
      <c r="B26" s="85"/>
      <c r="C26" s="207"/>
      <c r="D26" s="207"/>
      <c r="E26" s="207"/>
      <c r="F26" s="207"/>
      <c r="G26" s="207"/>
      <c r="H26" s="208"/>
      <c r="I26" s="129">
        <v>10648074</v>
      </c>
      <c r="J26" s="129">
        <v>10648074</v>
      </c>
      <c r="K26" s="129"/>
      <c r="L26" s="129"/>
      <c r="M26" s="129"/>
      <c r="N26" s="129">
        <v>10648074</v>
      </c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workbookViewId="0">
      <pane ySplit="1" topLeftCell="A12" activePane="bottomLeft" state="frozen"/>
      <selection/>
      <selection pane="bottomLeft" activeCell="W2" sqref="W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ht="13.5" customHeight="1" spans="2:23">
      <c r="B2" s="196"/>
      <c r="E2" s="54"/>
      <c r="F2" s="54"/>
      <c r="G2" s="54"/>
      <c r="H2" s="54"/>
      <c r="U2" s="196"/>
      <c r="W2" s="201" t="s">
        <v>227</v>
      </c>
    </row>
    <row r="3" ht="46.5" customHeight="1" spans="1:23">
      <c r="A3" s="56" t="str">
        <f>"2025"&amp;"年部门项目支出预算表"</f>
        <v>2025年部门项目支出预算表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ht="13.5" customHeight="1" spans="1:23">
      <c r="A4" s="57" t="str">
        <f>"单位名称："&amp;"昆明市东川区中医医院"</f>
        <v>单位名称：昆明市东川区中医医院</v>
      </c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U4" s="196"/>
      <c r="W4" s="179" t="s">
        <v>1</v>
      </c>
    </row>
    <row r="5" ht="21.75" customHeight="1" spans="1:23">
      <c r="A5" s="61" t="s">
        <v>228</v>
      </c>
      <c r="B5" s="62" t="s">
        <v>179</v>
      </c>
      <c r="C5" s="61" t="s">
        <v>180</v>
      </c>
      <c r="D5" s="61" t="s">
        <v>229</v>
      </c>
      <c r="E5" s="62" t="s">
        <v>181</v>
      </c>
      <c r="F5" s="62" t="s">
        <v>182</v>
      </c>
      <c r="G5" s="62" t="s">
        <v>230</v>
      </c>
      <c r="H5" s="62" t="s">
        <v>231</v>
      </c>
      <c r="I5" s="79" t="s">
        <v>55</v>
      </c>
      <c r="J5" s="63" t="s">
        <v>232</v>
      </c>
      <c r="K5" s="64"/>
      <c r="L5" s="64"/>
      <c r="M5" s="65"/>
      <c r="N5" s="63" t="s">
        <v>187</v>
      </c>
      <c r="O5" s="64"/>
      <c r="P5" s="65"/>
      <c r="Q5" s="62" t="s">
        <v>61</v>
      </c>
      <c r="R5" s="63" t="s">
        <v>62</v>
      </c>
      <c r="S5" s="64"/>
      <c r="T5" s="64"/>
      <c r="U5" s="64"/>
      <c r="V5" s="64"/>
      <c r="W5" s="65"/>
    </row>
    <row r="6" ht="21.75" customHeight="1" spans="1:23">
      <c r="A6" s="66"/>
      <c r="B6" s="80"/>
      <c r="C6" s="66"/>
      <c r="D6" s="66"/>
      <c r="E6" s="67"/>
      <c r="F6" s="67"/>
      <c r="G6" s="67"/>
      <c r="H6" s="67"/>
      <c r="I6" s="80"/>
      <c r="J6" s="197" t="s">
        <v>58</v>
      </c>
      <c r="K6" s="198"/>
      <c r="L6" s="62" t="s">
        <v>59</v>
      </c>
      <c r="M6" s="62" t="s">
        <v>60</v>
      </c>
      <c r="N6" s="62" t="s">
        <v>58</v>
      </c>
      <c r="O6" s="62" t="s">
        <v>59</v>
      </c>
      <c r="P6" s="62" t="s">
        <v>60</v>
      </c>
      <c r="Q6" s="67"/>
      <c r="R6" s="62" t="s">
        <v>57</v>
      </c>
      <c r="S6" s="62" t="s">
        <v>64</v>
      </c>
      <c r="T6" s="62" t="s">
        <v>193</v>
      </c>
      <c r="U6" s="62" t="s">
        <v>66</v>
      </c>
      <c r="V6" s="62" t="s">
        <v>67</v>
      </c>
      <c r="W6" s="62" t="s">
        <v>68</v>
      </c>
    </row>
    <row r="7" ht="21" customHeight="1" spans="1:23">
      <c r="A7" s="80"/>
      <c r="B7" s="80"/>
      <c r="C7" s="80"/>
      <c r="D7" s="80"/>
      <c r="E7" s="80"/>
      <c r="F7" s="80"/>
      <c r="G7" s="80"/>
      <c r="H7" s="80"/>
      <c r="I7" s="80"/>
      <c r="J7" s="199" t="s">
        <v>57</v>
      </c>
      <c r="K7" s="20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ht="39.75" customHeight="1" spans="1:23">
      <c r="A8" s="69"/>
      <c r="B8" s="71"/>
      <c r="C8" s="69"/>
      <c r="D8" s="69"/>
      <c r="E8" s="70"/>
      <c r="F8" s="70"/>
      <c r="G8" s="70"/>
      <c r="H8" s="70"/>
      <c r="I8" s="71"/>
      <c r="J8" s="117" t="s">
        <v>57</v>
      </c>
      <c r="K8" s="117" t="s">
        <v>233</v>
      </c>
      <c r="L8" s="70"/>
      <c r="M8" s="70"/>
      <c r="N8" s="70"/>
      <c r="O8" s="70"/>
      <c r="P8" s="70"/>
      <c r="Q8" s="70"/>
      <c r="R8" s="70"/>
      <c r="S8" s="70"/>
      <c r="T8" s="70"/>
      <c r="U8" s="71"/>
      <c r="V8" s="70"/>
      <c r="W8" s="70"/>
    </row>
    <row r="9" ht="15" customHeight="1" spans="1:23">
      <c r="A9" s="72">
        <v>1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87">
        <v>12</v>
      </c>
      <c r="M9" s="87">
        <v>13</v>
      </c>
      <c r="N9" s="87">
        <v>14</v>
      </c>
      <c r="O9" s="87">
        <v>15</v>
      </c>
      <c r="P9" s="87">
        <v>16</v>
      </c>
      <c r="Q9" s="87">
        <v>17</v>
      </c>
      <c r="R9" s="87">
        <v>18</v>
      </c>
      <c r="S9" s="87">
        <v>19</v>
      </c>
      <c r="T9" s="87">
        <v>20</v>
      </c>
      <c r="U9" s="72">
        <v>21</v>
      </c>
      <c r="V9" s="87">
        <v>22</v>
      </c>
      <c r="W9" s="72">
        <v>23</v>
      </c>
    </row>
    <row r="10" ht="21.75" customHeight="1" spans="1:23">
      <c r="A10" s="119" t="s">
        <v>234</v>
      </c>
      <c r="B10" s="119" t="s">
        <v>235</v>
      </c>
      <c r="C10" s="119" t="s">
        <v>236</v>
      </c>
      <c r="D10" s="119" t="s">
        <v>70</v>
      </c>
      <c r="E10" s="119" t="s">
        <v>115</v>
      </c>
      <c r="F10" s="119" t="s">
        <v>116</v>
      </c>
      <c r="G10" s="119" t="s">
        <v>237</v>
      </c>
      <c r="H10" s="119" t="s">
        <v>238</v>
      </c>
      <c r="I10" s="129">
        <v>1389000</v>
      </c>
      <c r="J10" s="129"/>
      <c r="K10" s="129"/>
      <c r="L10" s="129"/>
      <c r="M10" s="129"/>
      <c r="N10" s="129"/>
      <c r="O10" s="129"/>
      <c r="P10" s="129"/>
      <c r="Q10" s="129"/>
      <c r="R10" s="129">
        <v>1389000</v>
      </c>
      <c r="S10" s="129">
        <v>1389000</v>
      </c>
      <c r="T10" s="129"/>
      <c r="U10" s="129"/>
      <c r="V10" s="129"/>
      <c r="W10" s="129"/>
    </row>
    <row r="11" ht="21.75" customHeight="1" spans="1:23">
      <c r="A11" s="119" t="s">
        <v>234</v>
      </c>
      <c r="B11" s="119" t="s">
        <v>235</v>
      </c>
      <c r="C11" s="119" t="s">
        <v>236</v>
      </c>
      <c r="D11" s="119" t="s">
        <v>70</v>
      </c>
      <c r="E11" s="119" t="s">
        <v>115</v>
      </c>
      <c r="F11" s="119" t="s">
        <v>116</v>
      </c>
      <c r="G11" s="119" t="s">
        <v>239</v>
      </c>
      <c r="H11" s="119" t="s">
        <v>240</v>
      </c>
      <c r="I11" s="129">
        <v>80000</v>
      </c>
      <c r="J11" s="129"/>
      <c r="K11" s="129"/>
      <c r="L11" s="129"/>
      <c r="M11" s="129"/>
      <c r="N11" s="129"/>
      <c r="O11" s="129"/>
      <c r="P11" s="129"/>
      <c r="Q11" s="129"/>
      <c r="R11" s="129">
        <v>80000</v>
      </c>
      <c r="S11" s="129">
        <v>80000</v>
      </c>
      <c r="T11" s="129"/>
      <c r="U11" s="129"/>
      <c r="V11" s="129"/>
      <c r="W11" s="129"/>
    </row>
    <row r="12" ht="21.75" customHeight="1" spans="1:23">
      <c r="A12" s="119" t="s">
        <v>234</v>
      </c>
      <c r="B12" s="119" t="s">
        <v>235</v>
      </c>
      <c r="C12" s="119" t="s">
        <v>236</v>
      </c>
      <c r="D12" s="119" t="s">
        <v>70</v>
      </c>
      <c r="E12" s="119" t="s">
        <v>115</v>
      </c>
      <c r="F12" s="119" t="s">
        <v>116</v>
      </c>
      <c r="G12" s="119" t="s">
        <v>241</v>
      </c>
      <c r="H12" s="119" t="s">
        <v>242</v>
      </c>
      <c r="I12" s="129">
        <v>760.44</v>
      </c>
      <c r="J12" s="129"/>
      <c r="K12" s="129"/>
      <c r="L12" s="129"/>
      <c r="M12" s="129"/>
      <c r="N12" s="129"/>
      <c r="O12" s="129"/>
      <c r="P12" s="129"/>
      <c r="Q12" s="129"/>
      <c r="R12" s="129">
        <v>760.44</v>
      </c>
      <c r="S12" s="129">
        <v>760.44</v>
      </c>
      <c r="T12" s="129"/>
      <c r="U12" s="129"/>
      <c r="V12" s="129"/>
      <c r="W12" s="129"/>
    </row>
    <row r="13" ht="21.75" customHeight="1" spans="1:23">
      <c r="A13" s="119" t="s">
        <v>234</v>
      </c>
      <c r="B13" s="119" t="s">
        <v>235</v>
      </c>
      <c r="C13" s="119" t="s">
        <v>236</v>
      </c>
      <c r="D13" s="119" t="s">
        <v>70</v>
      </c>
      <c r="E13" s="119" t="s">
        <v>115</v>
      </c>
      <c r="F13" s="119" t="s">
        <v>116</v>
      </c>
      <c r="G13" s="119" t="s">
        <v>243</v>
      </c>
      <c r="H13" s="119" t="s">
        <v>244</v>
      </c>
      <c r="I13" s="129">
        <v>109138.8</v>
      </c>
      <c r="J13" s="129"/>
      <c r="K13" s="129"/>
      <c r="L13" s="129"/>
      <c r="M13" s="129"/>
      <c r="N13" s="129"/>
      <c r="O13" s="129"/>
      <c r="P13" s="129"/>
      <c r="Q13" s="129"/>
      <c r="R13" s="129">
        <v>109138.8</v>
      </c>
      <c r="S13" s="129">
        <v>109138.8</v>
      </c>
      <c r="T13" s="129"/>
      <c r="U13" s="129"/>
      <c r="V13" s="129"/>
      <c r="W13" s="129"/>
    </row>
    <row r="14" ht="21.75" customHeight="1" spans="1:23">
      <c r="A14" s="119" t="s">
        <v>234</v>
      </c>
      <c r="B14" s="119" t="s">
        <v>235</v>
      </c>
      <c r="C14" s="119" t="s">
        <v>236</v>
      </c>
      <c r="D14" s="119" t="s">
        <v>70</v>
      </c>
      <c r="E14" s="119" t="s">
        <v>115</v>
      </c>
      <c r="F14" s="119" t="s">
        <v>116</v>
      </c>
      <c r="G14" s="119" t="s">
        <v>245</v>
      </c>
      <c r="H14" s="119" t="s">
        <v>246</v>
      </c>
      <c r="I14" s="129">
        <v>524138.7</v>
      </c>
      <c r="J14" s="129"/>
      <c r="K14" s="129"/>
      <c r="L14" s="129"/>
      <c r="M14" s="129"/>
      <c r="N14" s="129"/>
      <c r="O14" s="129"/>
      <c r="P14" s="129"/>
      <c r="Q14" s="129"/>
      <c r="R14" s="129">
        <v>524138.7</v>
      </c>
      <c r="S14" s="129">
        <v>524138.7</v>
      </c>
      <c r="T14" s="129"/>
      <c r="U14" s="129"/>
      <c r="V14" s="129"/>
      <c r="W14" s="129"/>
    </row>
    <row r="15" ht="21.75" customHeight="1" spans="1:23">
      <c r="A15" s="119" t="s">
        <v>234</v>
      </c>
      <c r="B15" s="119" t="s">
        <v>235</v>
      </c>
      <c r="C15" s="119" t="s">
        <v>236</v>
      </c>
      <c r="D15" s="119" t="s">
        <v>70</v>
      </c>
      <c r="E15" s="119" t="s">
        <v>115</v>
      </c>
      <c r="F15" s="119" t="s">
        <v>116</v>
      </c>
      <c r="G15" s="119" t="s">
        <v>247</v>
      </c>
      <c r="H15" s="119" t="s">
        <v>248</v>
      </c>
      <c r="I15" s="129">
        <v>114303.56</v>
      </c>
      <c r="J15" s="129"/>
      <c r="K15" s="129"/>
      <c r="L15" s="129"/>
      <c r="M15" s="129"/>
      <c r="N15" s="129"/>
      <c r="O15" s="129"/>
      <c r="P15" s="129"/>
      <c r="Q15" s="129"/>
      <c r="R15" s="129">
        <v>114303.56</v>
      </c>
      <c r="S15" s="129">
        <v>114303.56</v>
      </c>
      <c r="T15" s="129"/>
      <c r="U15" s="129"/>
      <c r="V15" s="129"/>
      <c r="W15" s="129"/>
    </row>
    <row r="16" ht="21.75" customHeight="1" spans="1:23">
      <c r="A16" s="119" t="s">
        <v>234</v>
      </c>
      <c r="B16" s="119" t="s">
        <v>235</v>
      </c>
      <c r="C16" s="119" t="s">
        <v>236</v>
      </c>
      <c r="D16" s="119" t="s">
        <v>70</v>
      </c>
      <c r="E16" s="119" t="s">
        <v>115</v>
      </c>
      <c r="F16" s="119" t="s">
        <v>116</v>
      </c>
      <c r="G16" s="119" t="s">
        <v>249</v>
      </c>
      <c r="H16" s="119" t="s">
        <v>250</v>
      </c>
      <c r="I16" s="129">
        <v>1400000</v>
      </c>
      <c r="J16" s="129"/>
      <c r="K16" s="129"/>
      <c r="L16" s="129"/>
      <c r="M16" s="129"/>
      <c r="N16" s="129"/>
      <c r="O16" s="129"/>
      <c r="P16" s="129"/>
      <c r="Q16" s="129"/>
      <c r="R16" s="129">
        <v>1400000</v>
      </c>
      <c r="S16" s="129">
        <v>1400000</v>
      </c>
      <c r="T16" s="129"/>
      <c r="U16" s="129"/>
      <c r="V16" s="129"/>
      <c r="W16" s="129"/>
    </row>
    <row r="17" ht="21.75" customHeight="1" spans="1:23">
      <c r="A17" s="119" t="s">
        <v>234</v>
      </c>
      <c r="B17" s="119" t="s">
        <v>235</v>
      </c>
      <c r="C17" s="119" t="s">
        <v>236</v>
      </c>
      <c r="D17" s="119" t="s">
        <v>70</v>
      </c>
      <c r="E17" s="119" t="s">
        <v>115</v>
      </c>
      <c r="F17" s="119" t="s">
        <v>116</v>
      </c>
      <c r="G17" s="119" t="s">
        <v>251</v>
      </c>
      <c r="H17" s="119" t="s">
        <v>252</v>
      </c>
      <c r="I17" s="129">
        <v>856403</v>
      </c>
      <c r="J17" s="129"/>
      <c r="K17" s="129"/>
      <c r="L17" s="129"/>
      <c r="M17" s="129"/>
      <c r="N17" s="129"/>
      <c r="O17" s="129"/>
      <c r="P17" s="129"/>
      <c r="Q17" s="129"/>
      <c r="R17" s="129">
        <v>856403</v>
      </c>
      <c r="S17" s="129">
        <v>856403</v>
      </c>
      <c r="T17" s="129"/>
      <c r="U17" s="129"/>
      <c r="V17" s="129"/>
      <c r="W17" s="129"/>
    </row>
    <row r="18" ht="21.75" customHeight="1" spans="1:23">
      <c r="A18" s="119" t="s">
        <v>234</v>
      </c>
      <c r="B18" s="119" t="s">
        <v>235</v>
      </c>
      <c r="C18" s="119" t="s">
        <v>236</v>
      </c>
      <c r="D18" s="119" t="s">
        <v>70</v>
      </c>
      <c r="E18" s="119" t="s">
        <v>115</v>
      </c>
      <c r="F18" s="119" t="s">
        <v>116</v>
      </c>
      <c r="G18" s="119" t="s">
        <v>253</v>
      </c>
      <c r="H18" s="119" t="s">
        <v>254</v>
      </c>
      <c r="I18" s="129">
        <v>2431017.08</v>
      </c>
      <c r="J18" s="129"/>
      <c r="K18" s="129"/>
      <c r="L18" s="129"/>
      <c r="M18" s="129"/>
      <c r="N18" s="129"/>
      <c r="O18" s="129"/>
      <c r="P18" s="129"/>
      <c r="Q18" s="129"/>
      <c r="R18" s="129">
        <v>2431017.08</v>
      </c>
      <c r="S18" s="129">
        <v>2431017.08</v>
      </c>
      <c r="T18" s="129"/>
      <c r="U18" s="129"/>
      <c r="V18" s="129"/>
      <c r="W18" s="129"/>
    </row>
    <row r="19" ht="21.75" customHeight="1" spans="1:23">
      <c r="A19" s="119" t="s">
        <v>234</v>
      </c>
      <c r="B19" s="119" t="s">
        <v>235</v>
      </c>
      <c r="C19" s="119" t="s">
        <v>236</v>
      </c>
      <c r="D19" s="119" t="s">
        <v>70</v>
      </c>
      <c r="E19" s="119" t="s">
        <v>115</v>
      </c>
      <c r="F19" s="119" t="s">
        <v>116</v>
      </c>
      <c r="G19" s="119" t="s">
        <v>255</v>
      </c>
      <c r="H19" s="119" t="s">
        <v>256</v>
      </c>
      <c r="I19" s="129">
        <v>120000</v>
      </c>
      <c r="J19" s="129"/>
      <c r="K19" s="129"/>
      <c r="L19" s="129"/>
      <c r="M19" s="129"/>
      <c r="N19" s="129"/>
      <c r="O19" s="129"/>
      <c r="P19" s="129"/>
      <c r="Q19" s="129"/>
      <c r="R19" s="129">
        <v>120000</v>
      </c>
      <c r="S19" s="129">
        <v>120000</v>
      </c>
      <c r="T19" s="129"/>
      <c r="U19" s="129"/>
      <c r="V19" s="129"/>
      <c r="W19" s="129"/>
    </row>
    <row r="20" ht="21.75" customHeight="1" spans="1:23">
      <c r="A20" s="119" t="s">
        <v>234</v>
      </c>
      <c r="B20" s="119" t="s">
        <v>235</v>
      </c>
      <c r="C20" s="119" t="s">
        <v>236</v>
      </c>
      <c r="D20" s="119" t="s">
        <v>70</v>
      </c>
      <c r="E20" s="119" t="s">
        <v>115</v>
      </c>
      <c r="F20" s="119" t="s">
        <v>116</v>
      </c>
      <c r="G20" s="119" t="s">
        <v>257</v>
      </c>
      <c r="H20" s="119" t="s">
        <v>258</v>
      </c>
      <c r="I20" s="129">
        <v>167936.6</v>
      </c>
      <c r="J20" s="129"/>
      <c r="K20" s="129"/>
      <c r="L20" s="129"/>
      <c r="M20" s="129"/>
      <c r="N20" s="129"/>
      <c r="O20" s="129"/>
      <c r="P20" s="129"/>
      <c r="Q20" s="129"/>
      <c r="R20" s="129">
        <v>167936.6</v>
      </c>
      <c r="S20" s="129">
        <v>167936.6</v>
      </c>
      <c r="T20" s="129"/>
      <c r="U20" s="129"/>
      <c r="V20" s="129"/>
      <c r="W20" s="129"/>
    </row>
    <row r="21" ht="21.75" customHeight="1" spans="1:23">
      <c r="A21" s="119" t="s">
        <v>234</v>
      </c>
      <c r="B21" s="119" t="s">
        <v>235</v>
      </c>
      <c r="C21" s="119" t="s">
        <v>236</v>
      </c>
      <c r="D21" s="119" t="s">
        <v>70</v>
      </c>
      <c r="E21" s="119" t="s">
        <v>115</v>
      </c>
      <c r="F21" s="119" t="s">
        <v>116</v>
      </c>
      <c r="G21" s="119" t="s">
        <v>259</v>
      </c>
      <c r="H21" s="119" t="s">
        <v>172</v>
      </c>
      <c r="I21" s="129">
        <v>33724.6</v>
      </c>
      <c r="J21" s="129"/>
      <c r="K21" s="129"/>
      <c r="L21" s="129"/>
      <c r="M21" s="129"/>
      <c r="N21" s="129"/>
      <c r="O21" s="129"/>
      <c r="P21" s="129"/>
      <c r="Q21" s="129"/>
      <c r="R21" s="129">
        <v>33724.6</v>
      </c>
      <c r="S21" s="129">
        <v>33724.6</v>
      </c>
      <c r="T21" s="129"/>
      <c r="U21" s="129"/>
      <c r="V21" s="129"/>
      <c r="W21" s="129"/>
    </row>
    <row r="22" ht="21.75" customHeight="1" spans="1:23">
      <c r="A22" s="119" t="s">
        <v>234</v>
      </c>
      <c r="B22" s="119" t="s">
        <v>235</v>
      </c>
      <c r="C22" s="119" t="s">
        <v>236</v>
      </c>
      <c r="D22" s="119" t="s">
        <v>70</v>
      </c>
      <c r="E22" s="119" t="s">
        <v>115</v>
      </c>
      <c r="F22" s="119" t="s">
        <v>116</v>
      </c>
      <c r="G22" s="119" t="s">
        <v>260</v>
      </c>
      <c r="H22" s="119" t="s">
        <v>261</v>
      </c>
      <c r="I22" s="129">
        <v>28517622.3</v>
      </c>
      <c r="J22" s="129"/>
      <c r="K22" s="129"/>
      <c r="L22" s="129"/>
      <c r="M22" s="129"/>
      <c r="N22" s="129"/>
      <c r="O22" s="129"/>
      <c r="P22" s="129"/>
      <c r="Q22" s="129"/>
      <c r="R22" s="129">
        <v>28517622.3</v>
      </c>
      <c r="S22" s="129">
        <v>28517622.3</v>
      </c>
      <c r="T22" s="129"/>
      <c r="U22" s="129"/>
      <c r="V22" s="129"/>
      <c r="W22" s="129"/>
    </row>
    <row r="23" ht="21.75" customHeight="1" spans="1:23">
      <c r="A23" s="119" t="s">
        <v>234</v>
      </c>
      <c r="B23" s="119" t="s">
        <v>235</v>
      </c>
      <c r="C23" s="119" t="s">
        <v>236</v>
      </c>
      <c r="D23" s="119" t="s">
        <v>70</v>
      </c>
      <c r="E23" s="119" t="s">
        <v>115</v>
      </c>
      <c r="F23" s="119" t="s">
        <v>116</v>
      </c>
      <c r="G23" s="119" t="s">
        <v>262</v>
      </c>
      <c r="H23" s="119" t="s">
        <v>263</v>
      </c>
      <c r="I23" s="129">
        <v>461098.37</v>
      </c>
      <c r="J23" s="129"/>
      <c r="K23" s="129"/>
      <c r="L23" s="129"/>
      <c r="M23" s="129"/>
      <c r="N23" s="129"/>
      <c r="O23" s="129"/>
      <c r="P23" s="129"/>
      <c r="Q23" s="129"/>
      <c r="R23" s="129">
        <v>461098.37</v>
      </c>
      <c r="S23" s="129">
        <v>461098.37</v>
      </c>
      <c r="T23" s="129"/>
      <c r="U23" s="129"/>
      <c r="V23" s="129"/>
      <c r="W23" s="129"/>
    </row>
    <row r="24" ht="21.75" customHeight="1" spans="1:23">
      <c r="A24" s="119" t="s">
        <v>234</v>
      </c>
      <c r="B24" s="119" t="s">
        <v>235</v>
      </c>
      <c r="C24" s="119" t="s">
        <v>236</v>
      </c>
      <c r="D24" s="119" t="s">
        <v>70</v>
      </c>
      <c r="E24" s="119" t="s">
        <v>115</v>
      </c>
      <c r="F24" s="119" t="s">
        <v>116</v>
      </c>
      <c r="G24" s="119" t="s">
        <v>264</v>
      </c>
      <c r="H24" s="119" t="s">
        <v>265</v>
      </c>
      <c r="I24" s="129">
        <v>697762</v>
      </c>
      <c r="J24" s="129"/>
      <c r="K24" s="129"/>
      <c r="L24" s="129"/>
      <c r="M24" s="129"/>
      <c r="N24" s="129"/>
      <c r="O24" s="129"/>
      <c r="P24" s="129"/>
      <c r="Q24" s="129"/>
      <c r="R24" s="129">
        <v>697762</v>
      </c>
      <c r="S24" s="129">
        <v>697762</v>
      </c>
      <c r="T24" s="129"/>
      <c r="U24" s="129"/>
      <c r="V24" s="129"/>
      <c r="W24" s="129"/>
    </row>
    <row r="25" ht="21.75" customHeight="1" spans="1:23">
      <c r="A25" s="119" t="s">
        <v>234</v>
      </c>
      <c r="B25" s="119" t="s">
        <v>235</v>
      </c>
      <c r="C25" s="119" t="s">
        <v>236</v>
      </c>
      <c r="D25" s="119" t="s">
        <v>70</v>
      </c>
      <c r="E25" s="119" t="s">
        <v>115</v>
      </c>
      <c r="F25" s="119" t="s">
        <v>116</v>
      </c>
      <c r="G25" s="119" t="s">
        <v>266</v>
      </c>
      <c r="H25" s="119" t="s">
        <v>267</v>
      </c>
      <c r="I25" s="129">
        <v>1215900</v>
      </c>
      <c r="J25" s="129"/>
      <c r="K25" s="129"/>
      <c r="L25" s="129"/>
      <c r="M25" s="129"/>
      <c r="N25" s="129"/>
      <c r="O25" s="129"/>
      <c r="P25" s="129"/>
      <c r="Q25" s="129"/>
      <c r="R25" s="129">
        <v>1215900</v>
      </c>
      <c r="S25" s="129">
        <v>1215900</v>
      </c>
      <c r="T25" s="129"/>
      <c r="U25" s="129"/>
      <c r="V25" s="129"/>
      <c r="W25" s="129"/>
    </row>
    <row r="26" ht="21.75" customHeight="1" spans="1:23">
      <c r="A26" s="119" t="s">
        <v>234</v>
      </c>
      <c r="B26" s="119" t="s">
        <v>235</v>
      </c>
      <c r="C26" s="119" t="s">
        <v>236</v>
      </c>
      <c r="D26" s="119" t="s">
        <v>70</v>
      </c>
      <c r="E26" s="119" t="s">
        <v>115</v>
      </c>
      <c r="F26" s="119" t="s">
        <v>116</v>
      </c>
      <c r="G26" s="119" t="s">
        <v>268</v>
      </c>
      <c r="H26" s="119" t="s">
        <v>269</v>
      </c>
      <c r="I26" s="129">
        <v>112400</v>
      </c>
      <c r="J26" s="129"/>
      <c r="K26" s="129"/>
      <c r="L26" s="129"/>
      <c r="M26" s="129"/>
      <c r="N26" s="129"/>
      <c r="O26" s="129"/>
      <c r="P26" s="129"/>
      <c r="Q26" s="129"/>
      <c r="R26" s="129">
        <v>112400</v>
      </c>
      <c r="S26" s="129">
        <v>112400</v>
      </c>
      <c r="T26" s="129"/>
      <c r="U26" s="129"/>
      <c r="V26" s="129"/>
      <c r="W26" s="129"/>
    </row>
    <row r="27" ht="21.75" customHeight="1" spans="1:23">
      <c r="A27" s="119" t="s">
        <v>234</v>
      </c>
      <c r="B27" s="119" t="s">
        <v>235</v>
      </c>
      <c r="C27" s="119" t="s">
        <v>236</v>
      </c>
      <c r="D27" s="119" t="s">
        <v>70</v>
      </c>
      <c r="E27" s="119" t="s">
        <v>115</v>
      </c>
      <c r="F27" s="119" t="s">
        <v>116</v>
      </c>
      <c r="G27" s="119" t="s">
        <v>270</v>
      </c>
      <c r="H27" s="119" t="s">
        <v>271</v>
      </c>
      <c r="I27" s="129">
        <v>70547.71</v>
      </c>
      <c r="J27" s="129"/>
      <c r="K27" s="129"/>
      <c r="L27" s="129"/>
      <c r="M27" s="129"/>
      <c r="N27" s="129"/>
      <c r="O27" s="129"/>
      <c r="P27" s="129"/>
      <c r="Q27" s="129"/>
      <c r="R27" s="129">
        <v>70547.71</v>
      </c>
      <c r="S27" s="129">
        <v>70547.71</v>
      </c>
      <c r="T27" s="129"/>
      <c r="U27" s="129"/>
      <c r="V27" s="129"/>
      <c r="W27" s="129"/>
    </row>
    <row r="28" ht="21.75" customHeight="1" spans="1:23">
      <c r="A28" s="119" t="s">
        <v>234</v>
      </c>
      <c r="B28" s="119" t="s">
        <v>235</v>
      </c>
      <c r="C28" s="119" t="s">
        <v>236</v>
      </c>
      <c r="D28" s="119" t="s">
        <v>70</v>
      </c>
      <c r="E28" s="119" t="s">
        <v>115</v>
      </c>
      <c r="F28" s="119" t="s">
        <v>116</v>
      </c>
      <c r="G28" s="119" t="s">
        <v>272</v>
      </c>
      <c r="H28" s="119" t="s">
        <v>273</v>
      </c>
      <c r="I28" s="129">
        <v>46743357.63</v>
      </c>
      <c r="J28" s="129"/>
      <c r="K28" s="129"/>
      <c r="L28" s="129"/>
      <c r="M28" s="129"/>
      <c r="N28" s="129"/>
      <c r="O28" s="129"/>
      <c r="P28" s="129"/>
      <c r="Q28" s="129"/>
      <c r="R28" s="129">
        <v>46743357.63</v>
      </c>
      <c r="S28" s="129">
        <v>46743357.63</v>
      </c>
      <c r="T28" s="129"/>
      <c r="U28" s="129"/>
      <c r="V28" s="129"/>
      <c r="W28" s="129"/>
    </row>
    <row r="29" ht="21.75" customHeight="1" spans="1:23">
      <c r="A29" s="119" t="s">
        <v>234</v>
      </c>
      <c r="B29" s="119" t="s">
        <v>235</v>
      </c>
      <c r="C29" s="119" t="s">
        <v>236</v>
      </c>
      <c r="D29" s="119" t="s">
        <v>70</v>
      </c>
      <c r="E29" s="119" t="s">
        <v>101</v>
      </c>
      <c r="F29" s="119" t="s">
        <v>102</v>
      </c>
      <c r="G29" s="119" t="s">
        <v>274</v>
      </c>
      <c r="H29" s="119" t="s">
        <v>275</v>
      </c>
      <c r="I29" s="129">
        <v>28600</v>
      </c>
      <c r="J29" s="129"/>
      <c r="K29" s="129"/>
      <c r="L29" s="129"/>
      <c r="M29" s="129"/>
      <c r="N29" s="129"/>
      <c r="O29" s="129"/>
      <c r="P29" s="129"/>
      <c r="Q29" s="129"/>
      <c r="R29" s="129">
        <v>28600</v>
      </c>
      <c r="S29" s="129">
        <v>28600</v>
      </c>
      <c r="T29" s="129"/>
      <c r="U29" s="129"/>
      <c r="V29" s="129"/>
      <c r="W29" s="129"/>
    </row>
    <row r="30" ht="21.75" customHeight="1" spans="1:23">
      <c r="A30" s="119" t="s">
        <v>234</v>
      </c>
      <c r="B30" s="119" t="s">
        <v>235</v>
      </c>
      <c r="C30" s="119" t="s">
        <v>236</v>
      </c>
      <c r="D30" s="119" t="s">
        <v>70</v>
      </c>
      <c r="E30" s="119" t="s">
        <v>109</v>
      </c>
      <c r="F30" s="119" t="s">
        <v>110</v>
      </c>
      <c r="G30" s="119" t="s">
        <v>276</v>
      </c>
      <c r="H30" s="119" t="s">
        <v>277</v>
      </c>
      <c r="I30" s="129">
        <v>172396.64</v>
      </c>
      <c r="J30" s="129"/>
      <c r="K30" s="129"/>
      <c r="L30" s="129"/>
      <c r="M30" s="129"/>
      <c r="N30" s="129"/>
      <c r="O30" s="129"/>
      <c r="P30" s="129"/>
      <c r="Q30" s="129"/>
      <c r="R30" s="129">
        <v>172396.64</v>
      </c>
      <c r="S30" s="129">
        <v>172396.64</v>
      </c>
      <c r="T30" s="129"/>
      <c r="U30" s="129"/>
      <c r="V30" s="129"/>
      <c r="W30" s="129"/>
    </row>
    <row r="31" ht="21.75" customHeight="1" spans="1:23">
      <c r="A31" s="119" t="s">
        <v>234</v>
      </c>
      <c r="B31" s="119" t="s">
        <v>235</v>
      </c>
      <c r="C31" s="119" t="s">
        <v>236</v>
      </c>
      <c r="D31" s="119" t="s">
        <v>70</v>
      </c>
      <c r="E31" s="119" t="s">
        <v>115</v>
      </c>
      <c r="F31" s="119" t="s">
        <v>116</v>
      </c>
      <c r="G31" s="119" t="s">
        <v>223</v>
      </c>
      <c r="H31" s="119" t="s">
        <v>224</v>
      </c>
      <c r="I31" s="129">
        <v>107315</v>
      </c>
      <c r="J31" s="129"/>
      <c r="K31" s="129"/>
      <c r="L31" s="129"/>
      <c r="M31" s="129"/>
      <c r="N31" s="129"/>
      <c r="O31" s="129"/>
      <c r="P31" s="129"/>
      <c r="Q31" s="129"/>
      <c r="R31" s="129">
        <v>107315</v>
      </c>
      <c r="S31" s="129">
        <v>107315</v>
      </c>
      <c r="T31" s="129"/>
      <c r="U31" s="129"/>
      <c r="V31" s="129"/>
      <c r="W31" s="129"/>
    </row>
    <row r="32" ht="21.75" customHeight="1" spans="1:23">
      <c r="A32" s="119" t="s">
        <v>234</v>
      </c>
      <c r="B32" s="119" t="s">
        <v>235</v>
      </c>
      <c r="C32" s="119" t="s">
        <v>236</v>
      </c>
      <c r="D32" s="119" t="s">
        <v>70</v>
      </c>
      <c r="E32" s="119" t="s">
        <v>115</v>
      </c>
      <c r="F32" s="119" t="s">
        <v>116</v>
      </c>
      <c r="G32" s="119" t="s">
        <v>278</v>
      </c>
      <c r="H32" s="119" t="s">
        <v>279</v>
      </c>
      <c r="I32" s="129">
        <v>106120.18</v>
      </c>
      <c r="J32" s="129"/>
      <c r="K32" s="129"/>
      <c r="L32" s="129"/>
      <c r="M32" s="129"/>
      <c r="N32" s="129"/>
      <c r="O32" s="129"/>
      <c r="P32" s="129"/>
      <c r="Q32" s="129"/>
      <c r="R32" s="129">
        <v>106120.18</v>
      </c>
      <c r="S32" s="129">
        <v>106120.18</v>
      </c>
      <c r="T32" s="129"/>
      <c r="U32" s="129"/>
      <c r="V32" s="129"/>
      <c r="W32" s="129"/>
    </row>
    <row r="33" ht="21.75" customHeight="1" spans="1:23">
      <c r="A33" s="119" t="s">
        <v>234</v>
      </c>
      <c r="B33" s="119" t="s">
        <v>235</v>
      </c>
      <c r="C33" s="119" t="s">
        <v>236</v>
      </c>
      <c r="D33" s="119" t="s">
        <v>70</v>
      </c>
      <c r="E33" s="119" t="s">
        <v>115</v>
      </c>
      <c r="F33" s="119" t="s">
        <v>116</v>
      </c>
      <c r="G33" s="119" t="s">
        <v>280</v>
      </c>
      <c r="H33" s="119" t="s">
        <v>281</v>
      </c>
      <c r="I33" s="129">
        <v>2853720</v>
      </c>
      <c r="J33" s="129"/>
      <c r="K33" s="129"/>
      <c r="L33" s="129"/>
      <c r="M33" s="129"/>
      <c r="N33" s="129"/>
      <c r="O33" s="129"/>
      <c r="P33" s="129"/>
      <c r="Q33" s="129"/>
      <c r="R33" s="129">
        <v>2853720</v>
      </c>
      <c r="S33" s="129">
        <v>2853720</v>
      </c>
      <c r="T33" s="129"/>
      <c r="U33" s="129"/>
      <c r="V33" s="129"/>
      <c r="W33" s="129"/>
    </row>
    <row r="34" ht="21.75" customHeight="1" spans="1:23">
      <c r="A34" s="119" t="s">
        <v>234</v>
      </c>
      <c r="B34" s="119" t="s">
        <v>235</v>
      </c>
      <c r="C34" s="119" t="s">
        <v>236</v>
      </c>
      <c r="D34" s="119" t="s">
        <v>70</v>
      </c>
      <c r="E34" s="119" t="s">
        <v>115</v>
      </c>
      <c r="F34" s="119" t="s">
        <v>116</v>
      </c>
      <c r="G34" s="119" t="s">
        <v>282</v>
      </c>
      <c r="H34" s="119" t="s">
        <v>283</v>
      </c>
      <c r="I34" s="129">
        <v>19558728</v>
      </c>
      <c r="J34" s="129"/>
      <c r="K34" s="129"/>
      <c r="L34" s="129"/>
      <c r="M34" s="129"/>
      <c r="N34" s="129"/>
      <c r="O34" s="129"/>
      <c r="P34" s="129"/>
      <c r="Q34" s="129"/>
      <c r="R34" s="129">
        <v>19558728</v>
      </c>
      <c r="S34" s="129">
        <v>19558728</v>
      </c>
      <c r="T34" s="129"/>
      <c r="U34" s="129"/>
      <c r="V34" s="129"/>
      <c r="W34" s="129"/>
    </row>
    <row r="35" ht="18.75" customHeight="1" spans="1:23">
      <c r="A35" s="84" t="s">
        <v>167</v>
      </c>
      <c r="B35" s="85"/>
      <c r="C35" s="85"/>
      <c r="D35" s="85"/>
      <c r="E35" s="85"/>
      <c r="F35" s="85"/>
      <c r="G35" s="85"/>
      <c r="H35" s="86"/>
      <c r="I35" s="129">
        <v>107871990.61</v>
      </c>
      <c r="J35" s="129"/>
      <c r="K35" s="129"/>
      <c r="L35" s="129"/>
      <c r="M35" s="129"/>
      <c r="N35" s="129"/>
      <c r="O35" s="129"/>
      <c r="P35" s="129"/>
      <c r="Q35" s="129"/>
      <c r="R35" s="129">
        <v>107871990.61</v>
      </c>
      <c r="S35" s="129">
        <v>107871990.61</v>
      </c>
      <c r="T35" s="129"/>
      <c r="U35" s="129"/>
      <c r="V35" s="129"/>
      <c r="W35" s="129"/>
    </row>
  </sheetData>
  <mergeCells count="28">
    <mergeCell ref="A3:W3"/>
    <mergeCell ref="A4:H4"/>
    <mergeCell ref="J5:M5"/>
    <mergeCell ref="N5:P5"/>
    <mergeCell ref="R5:W5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J2" sqref="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3"/>
      <c r="B1" s="53"/>
      <c r="C1" s="53"/>
      <c r="D1" s="53"/>
      <c r="E1" s="53"/>
      <c r="F1" s="53"/>
      <c r="G1" s="53"/>
      <c r="H1" s="53"/>
      <c r="I1" s="53"/>
      <c r="J1" s="53"/>
    </row>
    <row r="2" ht="18" customHeight="1" spans="10:10">
      <c r="J2" s="55" t="s">
        <v>284</v>
      </c>
    </row>
    <row r="3" ht="39.75" customHeight="1" spans="1:10">
      <c r="A3" s="115" t="str">
        <f>"2025"&amp;"年部门项目支出绩效目标表"</f>
        <v>2025年部门项目支出绩效目标表</v>
      </c>
      <c r="B3" s="56"/>
      <c r="C3" s="56"/>
      <c r="D3" s="56"/>
      <c r="E3" s="56"/>
      <c r="F3" s="116"/>
      <c r="G3" s="56"/>
      <c r="H3" s="116"/>
      <c r="I3" s="116"/>
      <c r="J3" s="56"/>
    </row>
    <row r="4" ht="17.25" customHeight="1" spans="1:1">
      <c r="A4" s="57" t="str">
        <f>"单位名称："&amp;"昆明市东川区中医医院"</f>
        <v>单位名称：昆明市东川区中医医院</v>
      </c>
    </row>
    <row r="5" ht="44.25" customHeight="1" spans="1:10">
      <c r="A5" s="117" t="s">
        <v>180</v>
      </c>
      <c r="B5" s="117" t="s">
        <v>285</v>
      </c>
      <c r="C5" s="117" t="s">
        <v>286</v>
      </c>
      <c r="D5" s="117" t="s">
        <v>287</v>
      </c>
      <c r="E5" s="117" t="s">
        <v>288</v>
      </c>
      <c r="F5" s="118" t="s">
        <v>289</v>
      </c>
      <c r="G5" s="117" t="s">
        <v>290</v>
      </c>
      <c r="H5" s="118" t="s">
        <v>291</v>
      </c>
      <c r="I5" s="118" t="s">
        <v>292</v>
      </c>
      <c r="J5" s="117" t="s">
        <v>293</v>
      </c>
    </row>
    <row r="6" ht="18.75" customHeight="1" spans="1:10">
      <c r="A6" s="194">
        <v>1</v>
      </c>
      <c r="B6" s="194">
        <v>2</v>
      </c>
      <c r="C6" s="194">
        <v>3</v>
      </c>
      <c r="D6" s="194">
        <v>4</v>
      </c>
      <c r="E6" s="194">
        <v>5</v>
      </c>
      <c r="F6" s="87">
        <v>6</v>
      </c>
      <c r="G6" s="194">
        <v>7</v>
      </c>
      <c r="H6" s="87">
        <v>8</v>
      </c>
      <c r="I6" s="87">
        <v>9</v>
      </c>
      <c r="J6" s="194">
        <v>10</v>
      </c>
    </row>
    <row r="7" ht="42" customHeight="1" spans="1:10">
      <c r="A7" s="81" t="s">
        <v>70</v>
      </c>
      <c r="B7" s="119"/>
      <c r="C7" s="119"/>
      <c r="D7" s="119"/>
      <c r="E7" s="105"/>
      <c r="F7" s="120"/>
      <c r="G7" s="105"/>
      <c r="H7" s="120"/>
      <c r="I7" s="120"/>
      <c r="J7" s="105"/>
    </row>
    <row r="8" ht="42" customHeight="1" spans="1:10">
      <c r="A8" s="195" t="s">
        <v>236</v>
      </c>
      <c r="B8" s="73" t="s">
        <v>294</v>
      </c>
      <c r="C8" s="73" t="s">
        <v>295</v>
      </c>
      <c r="D8" s="73" t="s">
        <v>296</v>
      </c>
      <c r="E8" s="81" t="s">
        <v>297</v>
      </c>
      <c r="F8" s="73" t="s">
        <v>298</v>
      </c>
      <c r="G8" s="81" t="s">
        <v>299</v>
      </c>
      <c r="H8" s="73" t="s">
        <v>300</v>
      </c>
      <c r="I8" s="73" t="s">
        <v>301</v>
      </c>
      <c r="J8" s="81" t="s">
        <v>297</v>
      </c>
    </row>
    <row r="9" ht="42" customHeight="1" spans="1:10">
      <c r="A9" s="195" t="s">
        <v>236</v>
      </c>
      <c r="B9" s="73" t="s">
        <v>294</v>
      </c>
      <c r="C9" s="73" t="s">
        <v>295</v>
      </c>
      <c r="D9" s="73" t="s">
        <v>302</v>
      </c>
      <c r="E9" s="81" t="s">
        <v>303</v>
      </c>
      <c r="F9" s="73" t="s">
        <v>304</v>
      </c>
      <c r="G9" s="81" t="s">
        <v>305</v>
      </c>
      <c r="H9" s="73" t="s">
        <v>306</v>
      </c>
      <c r="I9" s="73" t="s">
        <v>307</v>
      </c>
      <c r="J9" s="81" t="s">
        <v>303</v>
      </c>
    </row>
    <row r="10" ht="42" customHeight="1" spans="1:10">
      <c r="A10" s="195" t="s">
        <v>236</v>
      </c>
      <c r="B10" s="73" t="s">
        <v>294</v>
      </c>
      <c r="C10" s="73" t="s">
        <v>295</v>
      </c>
      <c r="D10" s="73" t="s">
        <v>308</v>
      </c>
      <c r="E10" s="81" t="s">
        <v>309</v>
      </c>
      <c r="F10" s="73" t="s">
        <v>304</v>
      </c>
      <c r="G10" s="81" t="s">
        <v>310</v>
      </c>
      <c r="H10" s="73" t="s">
        <v>311</v>
      </c>
      <c r="I10" s="73" t="s">
        <v>307</v>
      </c>
      <c r="J10" s="81" t="s">
        <v>312</v>
      </c>
    </row>
    <row r="11" ht="42" customHeight="1" spans="1:10">
      <c r="A11" s="195" t="s">
        <v>236</v>
      </c>
      <c r="B11" s="73" t="s">
        <v>294</v>
      </c>
      <c r="C11" s="73" t="s">
        <v>295</v>
      </c>
      <c r="D11" s="73" t="s">
        <v>313</v>
      </c>
      <c r="E11" s="81" t="s">
        <v>314</v>
      </c>
      <c r="F11" s="73" t="s">
        <v>315</v>
      </c>
      <c r="G11" s="81" t="s">
        <v>316</v>
      </c>
      <c r="H11" s="73" t="s">
        <v>317</v>
      </c>
      <c r="I11" s="73" t="s">
        <v>301</v>
      </c>
      <c r="J11" s="81" t="s">
        <v>318</v>
      </c>
    </row>
    <row r="12" ht="42" customHeight="1" spans="1:10">
      <c r="A12" s="195" t="s">
        <v>236</v>
      </c>
      <c r="B12" s="73" t="s">
        <v>294</v>
      </c>
      <c r="C12" s="73" t="s">
        <v>319</v>
      </c>
      <c r="D12" s="73" t="s">
        <v>320</v>
      </c>
      <c r="E12" s="81" t="s">
        <v>321</v>
      </c>
      <c r="F12" s="73" t="s">
        <v>322</v>
      </c>
      <c r="G12" s="81" t="s">
        <v>321</v>
      </c>
      <c r="H12" s="73" t="s">
        <v>306</v>
      </c>
      <c r="I12" s="73" t="s">
        <v>307</v>
      </c>
      <c r="J12" s="81" t="s">
        <v>323</v>
      </c>
    </row>
    <row r="13" ht="42" customHeight="1" spans="1:10">
      <c r="A13" s="195" t="s">
        <v>236</v>
      </c>
      <c r="B13" s="73" t="s">
        <v>294</v>
      </c>
      <c r="C13" s="73" t="s">
        <v>324</v>
      </c>
      <c r="D13" s="73" t="s">
        <v>325</v>
      </c>
      <c r="E13" s="81" t="s">
        <v>325</v>
      </c>
      <c r="F13" s="73" t="s">
        <v>298</v>
      </c>
      <c r="G13" s="81" t="s">
        <v>326</v>
      </c>
      <c r="H13" s="73" t="s">
        <v>306</v>
      </c>
      <c r="I13" s="73" t="s">
        <v>301</v>
      </c>
      <c r="J13" s="81" t="s">
        <v>327</v>
      </c>
    </row>
  </sheetData>
  <mergeCells count="4">
    <mergeCell ref="A3:J3"/>
    <mergeCell ref="A4:H4"/>
    <mergeCell ref="A8:A13"/>
    <mergeCell ref="B8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3"/>
      <c r="B1" s="53"/>
      <c r="C1" s="53"/>
      <c r="D1" s="53"/>
      <c r="E1" s="53"/>
      <c r="F1" s="53"/>
    </row>
    <row r="2" ht="12" customHeight="1" spans="1:6">
      <c r="A2" s="180">
        <v>1</v>
      </c>
      <c r="B2" s="181">
        <v>0</v>
      </c>
      <c r="C2" s="180">
        <v>1</v>
      </c>
      <c r="D2" s="182"/>
      <c r="E2" s="182"/>
      <c r="F2" s="179" t="s">
        <v>328</v>
      </c>
    </row>
    <row r="3" ht="42" customHeight="1" spans="1:6">
      <c r="A3" s="183" t="str">
        <f>"2025"&amp;"年部门政府性基金预算支出预算表"</f>
        <v>2025年部门政府性基金预算支出预算表</v>
      </c>
      <c r="B3" s="183" t="s">
        <v>329</v>
      </c>
      <c r="C3" s="184"/>
      <c r="D3" s="185"/>
      <c r="E3" s="185"/>
      <c r="F3" s="185"/>
    </row>
    <row r="4" ht="13.5" customHeight="1" spans="1:6">
      <c r="A4" s="57" t="str">
        <f>"单位名称："&amp;"昆明市东川区中医医院"</f>
        <v>单位名称：昆明市东川区中医医院</v>
      </c>
      <c r="B4" s="57" t="s">
        <v>330</v>
      </c>
      <c r="C4" s="180"/>
      <c r="D4" s="182"/>
      <c r="E4" s="182"/>
      <c r="F4" s="179" t="s">
        <v>1</v>
      </c>
    </row>
    <row r="5" ht="19.5" customHeight="1" spans="1:6">
      <c r="A5" s="186" t="s">
        <v>178</v>
      </c>
      <c r="B5" s="187" t="s">
        <v>72</v>
      </c>
      <c r="C5" s="186" t="s">
        <v>73</v>
      </c>
      <c r="D5" s="63" t="s">
        <v>331</v>
      </c>
      <c r="E5" s="64"/>
      <c r="F5" s="65"/>
    </row>
    <row r="6" ht="18.75" customHeight="1" spans="1:6">
      <c r="A6" s="188"/>
      <c r="B6" s="189"/>
      <c r="C6" s="188"/>
      <c r="D6" s="68" t="s">
        <v>55</v>
      </c>
      <c r="E6" s="63" t="s">
        <v>75</v>
      </c>
      <c r="F6" s="68" t="s">
        <v>76</v>
      </c>
    </row>
    <row r="7" ht="18.75" customHeight="1" spans="1:6">
      <c r="A7" s="118">
        <v>1</v>
      </c>
      <c r="B7" s="190" t="s">
        <v>83</v>
      </c>
      <c r="C7" s="118">
        <v>3</v>
      </c>
      <c r="D7" s="191">
        <v>4</v>
      </c>
      <c r="E7" s="191">
        <v>5</v>
      </c>
      <c r="F7" s="191">
        <v>6</v>
      </c>
    </row>
    <row r="8" ht="21" customHeight="1" spans="1:6">
      <c r="A8" s="73"/>
      <c r="B8" s="73"/>
      <c r="C8" s="73"/>
      <c r="D8" s="129"/>
      <c r="E8" s="129"/>
      <c r="F8" s="129"/>
    </row>
    <row r="9" ht="21" customHeight="1" spans="1:6">
      <c r="A9" s="73"/>
      <c r="B9" s="73"/>
      <c r="C9" s="73"/>
      <c r="D9" s="129"/>
      <c r="E9" s="129"/>
      <c r="F9" s="129"/>
    </row>
    <row r="10" ht="18.75" customHeight="1" spans="1:6">
      <c r="A10" s="192" t="s">
        <v>167</v>
      </c>
      <c r="B10" s="192" t="s">
        <v>167</v>
      </c>
      <c r="C10" s="193" t="s">
        <v>167</v>
      </c>
      <c r="D10" s="129"/>
      <c r="E10" s="129"/>
      <c r="F10" s="129"/>
    </row>
    <row r="11" customHeight="1" spans="1:1">
      <c r="A11" t="s">
        <v>332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8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15.75" customHeight="1" spans="2:19">
      <c r="B2" s="132"/>
      <c r="C2" s="132"/>
      <c r="R2" s="55"/>
      <c r="S2" s="55" t="s">
        <v>333</v>
      </c>
    </row>
    <row r="3" ht="41.25" customHeight="1" spans="1:19">
      <c r="A3" s="122" t="str">
        <f>"2025"&amp;"年部门政府采购预算表"</f>
        <v>2025年部门政府采购预算表</v>
      </c>
      <c r="B3" s="116"/>
      <c r="C3" s="116"/>
      <c r="D3" s="56"/>
      <c r="E3" s="56"/>
      <c r="F3" s="56"/>
      <c r="G3" s="56"/>
      <c r="H3" s="56"/>
      <c r="I3" s="56"/>
      <c r="J3" s="56"/>
      <c r="K3" s="56"/>
      <c r="L3" s="56"/>
      <c r="M3" s="116"/>
      <c r="N3" s="56"/>
      <c r="O3" s="56"/>
      <c r="P3" s="116"/>
      <c r="Q3" s="56"/>
      <c r="R3" s="116"/>
      <c r="S3" s="116"/>
    </row>
    <row r="4" ht="18.75" customHeight="1" spans="1:19">
      <c r="A4" s="162" t="str">
        <f>"单位名称："&amp;"昆明市东川区中医医院"</f>
        <v>单位名称：昆明市东川区中医医院</v>
      </c>
      <c r="B4" s="134"/>
      <c r="C4" s="134"/>
      <c r="D4" s="59"/>
      <c r="E4" s="59"/>
      <c r="F4" s="59"/>
      <c r="G4" s="59"/>
      <c r="H4" s="59"/>
      <c r="I4" s="59"/>
      <c r="J4" s="59"/>
      <c r="K4" s="59"/>
      <c r="L4" s="59"/>
      <c r="R4" s="60"/>
      <c r="S4" s="179" t="s">
        <v>1</v>
      </c>
    </row>
    <row r="5" ht="15.75" customHeight="1" spans="1:19">
      <c r="A5" s="62" t="s">
        <v>177</v>
      </c>
      <c r="B5" s="135" t="s">
        <v>178</v>
      </c>
      <c r="C5" s="135" t="s">
        <v>334</v>
      </c>
      <c r="D5" s="136" t="s">
        <v>335</v>
      </c>
      <c r="E5" s="136" t="s">
        <v>336</v>
      </c>
      <c r="F5" s="136" t="s">
        <v>337</v>
      </c>
      <c r="G5" s="136" t="s">
        <v>338</v>
      </c>
      <c r="H5" s="136" t="s">
        <v>339</v>
      </c>
      <c r="I5" s="149" t="s">
        <v>185</v>
      </c>
      <c r="J5" s="149"/>
      <c r="K5" s="149"/>
      <c r="L5" s="149"/>
      <c r="M5" s="150"/>
      <c r="N5" s="149"/>
      <c r="O5" s="149"/>
      <c r="P5" s="157"/>
      <c r="Q5" s="149"/>
      <c r="R5" s="150"/>
      <c r="S5" s="130"/>
    </row>
    <row r="6" ht="17.25" customHeight="1" spans="1:19">
      <c r="A6" s="67"/>
      <c r="B6" s="137"/>
      <c r="C6" s="137"/>
      <c r="D6" s="138"/>
      <c r="E6" s="138"/>
      <c r="F6" s="138"/>
      <c r="G6" s="138"/>
      <c r="H6" s="138"/>
      <c r="I6" s="138" t="s">
        <v>55</v>
      </c>
      <c r="J6" s="138" t="s">
        <v>58</v>
      </c>
      <c r="K6" s="138" t="s">
        <v>340</v>
      </c>
      <c r="L6" s="138" t="s">
        <v>341</v>
      </c>
      <c r="M6" s="151" t="s">
        <v>342</v>
      </c>
      <c r="N6" s="152" t="s">
        <v>343</v>
      </c>
      <c r="O6" s="152"/>
      <c r="P6" s="158"/>
      <c r="Q6" s="152"/>
      <c r="R6" s="159"/>
      <c r="S6" s="139"/>
    </row>
    <row r="7" ht="54" customHeight="1" spans="1:19">
      <c r="A7" s="70"/>
      <c r="B7" s="139"/>
      <c r="C7" s="139"/>
      <c r="D7" s="140"/>
      <c r="E7" s="140"/>
      <c r="F7" s="140"/>
      <c r="G7" s="140"/>
      <c r="H7" s="140"/>
      <c r="I7" s="140"/>
      <c r="J7" s="140" t="s">
        <v>57</v>
      </c>
      <c r="K7" s="140"/>
      <c r="L7" s="140"/>
      <c r="M7" s="153"/>
      <c r="N7" s="140" t="s">
        <v>57</v>
      </c>
      <c r="O7" s="140" t="s">
        <v>64</v>
      </c>
      <c r="P7" s="139" t="s">
        <v>65</v>
      </c>
      <c r="Q7" s="140" t="s">
        <v>66</v>
      </c>
      <c r="R7" s="153" t="s">
        <v>67</v>
      </c>
      <c r="S7" s="139" t="s">
        <v>68</v>
      </c>
    </row>
    <row r="8" ht="18" customHeight="1" spans="1:19">
      <c r="A8" s="163">
        <v>1</v>
      </c>
      <c r="B8" s="163" t="s">
        <v>83</v>
      </c>
      <c r="C8" s="164">
        <v>3</v>
      </c>
      <c r="D8" s="164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</row>
    <row r="9" ht="21" customHeight="1" spans="1:19">
      <c r="A9" s="141" t="s">
        <v>196</v>
      </c>
      <c r="B9" s="142" t="s">
        <v>70</v>
      </c>
      <c r="C9" s="142" t="s">
        <v>236</v>
      </c>
      <c r="D9" s="143" t="s">
        <v>344</v>
      </c>
      <c r="E9" s="143" t="s">
        <v>345</v>
      </c>
      <c r="F9" s="143" t="s">
        <v>300</v>
      </c>
      <c r="G9" s="165">
        <v>2</v>
      </c>
      <c r="H9" s="129">
        <v>30000</v>
      </c>
      <c r="I9" s="129">
        <v>30000</v>
      </c>
      <c r="J9" s="129"/>
      <c r="K9" s="129"/>
      <c r="L9" s="129"/>
      <c r="M9" s="129"/>
      <c r="N9" s="129">
        <v>30000</v>
      </c>
      <c r="O9" s="129">
        <v>30000</v>
      </c>
      <c r="P9" s="129"/>
      <c r="Q9" s="129"/>
      <c r="R9" s="129"/>
      <c r="S9" s="129"/>
    </row>
    <row r="10" ht="21" customHeight="1" spans="1:19">
      <c r="A10" s="141" t="s">
        <v>196</v>
      </c>
      <c r="B10" s="142" t="s">
        <v>70</v>
      </c>
      <c r="C10" s="142" t="s">
        <v>236</v>
      </c>
      <c r="D10" s="143" t="s">
        <v>344</v>
      </c>
      <c r="E10" s="143" t="s">
        <v>346</v>
      </c>
      <c r="F10" s="143" t="s">
        <v>300</v>
      </c>
      <c r="G10" s="165">
        <v>4</v>
      </c>
      <c r="H10" s="129">
        <v>8000</v>
      </c>
      <c r="I10" s="129">
        <v>8000</v>
      </c>
      <c r="J10" s="129"/>
      <c r="K10" s="129"/>
      <c r="L10" s="129"/>
      <c r="M10" s="129"/>
      <c r="N10" s="129">
        <v>8000</v>
      </c>
      <c r="O10" s="129">
        <v>8000</v>
      </c>
      <c r="P10" s="129"/>
      <c r="Q10" s="129"/>
      <c r="R10" s="129"/>
      <c r="S10" s="129"/>
    </row>
    <row r="11" ht="21" customHeight="1" spans="1:19">
      <c r="A11" s="141" t="s">
        <v>196</v>
      </c>
      <c r="B11" s="142" t="s">
        <v>70</v>
      </c>
      <c r="C11" s="142" t="s">
        <v>236</v>
      </c>
      <c r="D11" s="143" t="s">
        <v>344</v>
      </c>
      <c r="E11" s="143" t="s">
        <v>347</v>
      </c>
      <c r="F11" s="143" t="s">
        <v>300</v>
      </c>
      <c r="G11" s="165">
        <v>13</v>
      </c>
      <c r="H11" s="129">
        <v>19630</v>
      </c>
      <c r="I11" s="129">
        <v>19630</v>
      </c>
      <c r="J11" s="129"/>
      <c r="K11" s="129"/>
      <c r="L11" s="129"/>
      <c r="M11" s="129"/>
      <c r="N11" s="129">
        <v>19630</v>
      </c>
      <c r="O11" s="129">
        <v>19630</v>
      </c>
      <c r="P11" s="129"/>
      <c r="Q11" s="129"/>
      <c r="R11" s="129"/>
      <c r="S11" s="129"/>
    </row>
    <row r="12" ht="21" customHeight="1" spans="1:19">
      <c r="A12" s="141" t="s">
        <v>196</v>
      </c>
      <c r="B12" s="142" t="s">
        <v>70</v>
      </c>
      <c r="C12" s="142" t="s">
        <v>236</v>
      </c>
      <c r="D12" s="143" t="s">
        <v>344</v>
      </c>
      <c r="E12" s="143" t="s">
        <v>348</v>
      </c>
      <c r="F12" s="143" t="s">
        <v>349</v>
      </c>
      <c r="G12" s="165">
        <v>98</v>
      </c>
      <c r="H12" s="129">
        <v>21560</v>
      </c>
      <c r="I12" s="129">
        <v>21560</v>
      </c>
      <c r="J12" s="129"/>
      <c r="K12" s="129"/>
      <c r="L12" s="129"/>
      <c r="M12" s="129"/>
      <c r="N12" s="129">
        <v>21560</v>
      </c>
      <c r="O12" s="129">
        <v>21560</v>
      </c>
      <c r="P12" s="129"/>
      <c r="Q12" s="129"/>
      <c r="R12" s="129"/>
      <c r="S12" s="129"/>
    </row>
    <row r="13" ht="21" customHeight="1" spans="1:19">
      <c r="A13" s="141" t="s">
        <v>196</v>
      </c>
      <c r="B13" s="142" t="s">
        <v>70</v>
      </c>
      <c r="C13" s="142" t="s">
        <v>236</v>
      </c>
      <c r="D13" s="143" t="s">
        <v>344</v>
      </c>
      <c r="E13" s="143" t="s">
        <v>350</v>
      </c>
      <c r="F13" s="143" t="s">
        <v>349</v>
      </c>
      <c r="G13" s="165">
        <v>34</v>
      </c>
      <c r="H13" s="129">
        <v>12478</v>
      </c>
      <c r="I13" s="129">
        <v>12478</v>
      </c>
      <c r="J13" s="129"/>
      <c r="K13" s="129"/>
      <c r="L13" s="129"/>
      <c r="M13" s="129"/>
      <c r="N13" s="129">
        <v>12478</v>
      </c>
      <c r="O13" s="129">
        <v>12478</v>
      </c>
      <c r="P13" s="129"/>
      <c r="Q13" s="129"/>
      <c r="R13" s="129"/>
      <c r="S13" s="129"/>
    </row>
    <row r="14" ht="21" customHeight="1" spans="1:19">
      <c r="A14" s="141" t="s">
        <v>196</v>
      </c>
      <c r="B14" s="142" t="s">
        <v>70</v>
      </c>
      <c r="C14" s="142" t="s">
        <v>236</v>
      </c>
      <c r="D14" s="143" t="s">
        <v>344</v>
      </c>
      <c r="E14" s="143" t="s">
        <v>351</v>
      </c>
      <c r="F14" s="143" t="s">
        <v>300</v>
      </c>
      <c r="G14" s="165">
        <v>5</v>
      </c>
      <c r="H14" s="129">
        <v>27400</v>
      </c>
      <c r="I14" s="129">
        <v>27400</v>
      </c>
      <c r="J14" s="129"/>
      <c r="K14" s="129"/>
      <c r="L14" s="129"/>
      <c r="M14" s="129"/>
      <c r="N14" s="129">
        <v>27400</v>
      </c>
      <c r="O14" s="129">
        <v>27400</v>
      </c>
      <c r="P14" s="129"/>
      <c r="Q14" s="129"/>
      <c r="R14" s="129"/>
      <c r="S14" s="129"/>
    </row>
    <row r="15" ht="21" customHeight="1" spans="1:19">
      <c r="A15" s="141" t="s">
        <v>196</v>
      </c>
      <c r="B15" s="142" t="s">
        <v>70</v>
      </c>
      <c r="C15" s="142" t="s">
        <v>236</v>
      </c>
      <c r="D15" s="143" t="s">
        <v>352</v>
      </c>
      <c r="E15" s="143" t="s">
        <v>353</v>
      </c>
      <c r="F15" s="143" t="s">
        <v>300</v>
      </c>
      <c r="G15" s="165">
        <v>11</v>
      </c>
      <c r="H15" s="129">
        <v>593400.5</v>
      </c>
      <c r="I15" s="129">
        <v>593400.5</v>
      </c>
      <c r="J15" s="129"/>
      <c r="K15" s="129"/>
      <c r="L15" s="129"/>
      <c r="M15" s="129"/>
      <c r="N15" s="129">
        <v>593400.5</v>
      </c>
      <c r="O15" s="129">
        <v>593400.5</v>
      </c>
      <c r="P15" s="129"/>
      <c r="Q15" s="129"/>
      <c r="R15" s="129"/>
      <c r="S15" s="129"/>
    </row>
    <row r="16" s="160" customFormat="1" ht="21" customHeight="1" spans="1:19">
      <c r="A16" s="166" t="s">
        <v>196</v>
      </c>
      <c r="B16" s="167" t="s">
        <v>70</v>
      </c>
      <c r="C16" s="167" t="s">
        <v>236</v>
      </c>
      <c r="D16" s="168" t="s">
        <v>354</v>
      </c>
      <c r="E16" s="168" t="s">
        <v>355</v>
      </c>
      <c r="F16" s="168" t="s">
        <v>311</v>
      </c>
      <c r="G16" s="169">
        <v>40000</v>
      </c>
      <c r="H16" s="170"/>
      <c r="I16" s="170">
        <v>40000</v>
      </c>
      <c r="J16" s="170"/>
      <c r="K16" s="170"/>
      <c r="L16" s="170"/>
      <c r="M16" s="170"/>
      <c r="N16" s="170">
        <v>40000</v>
      </c>
      <c r="O16" s="170">
        <v>40000</v>
      </c>
      <c r="P16" s="170"/>
      <c r="Q16" s="170"/>
      <c r="R16" s="170"/>
      <c r="S16" s="170"/>
    </row>
    <row r="17" s="160" customFormat="1" ht="21" customHeight="1" spans="1:19">
      <c r="A17" s="166" t="s">
        <v>196</v>
      </c>
      <c r="B17" s="167" t="s">
        <v>70</v>
      </c>
      <c r="C17" s="167" t="s">
        <v>236</v>
      </c>
      <c r="D17" s="168" t="s">
        <v>356</v>
      </c>
      <c r="E17" s="168" t="s">
        <v>357</v>
      </c>
      <c r="F17" s="168" t="s">
        <v>311</v>
      </c>
      <c r="G17" s="169">
        <v>35000</v>
      </c>
      <c r="H17" s="170"/>
      <c r="I17" s="170">
        <v>35000</v>
      </c>
      <c r="J17" s="170"/>
      <c r="K17" s="170"/>
      <c r="L17" s="170"/>
      <c r="M17" s="170"/>
      <c r="N17" s="170">
        <v>35000</v>
      </c>
      <c r="O17" s="170">
        <v>35000</v>
      </c>
      <c r="P17" s="170"/>
      <c r="Q17" s="170"/>
      <c r="R17" s="170"/>
      <c r="S17" s="170"/>
    </row>
    <row r="18" ht="21" customHeight="1" spans="1:19">
      <c r="A18" s="141" t="s">
        <v>196</v>
      </c>
      <c r="B18" s="142" t="s">
        <v>70</v>
      </c>
      <c r="C18" s="142" t="s">
        <v>236</v>
      </c>
      <c r="D18" s="143" t="s">
        <v>344</v>
      </c>
      <c r="E18" s="143" t="s">
        <v>358</v>
      </c>
      <c r="F18" s="143" t="s">
        <v>300</v>
      </c>
      <c r="G18" s="165">
        <v>2</v>
      </c>
      <c r="H18" s="129">
        <v>18000</v>
      </c>
      <c r="I18" s="129">
        <v>18000</v>
      </c>
      <c r="J18" s="129"/>
      <c r="K18" s="129"/>
      <c r="L18" s="129"/>
      <c r="M18" s="129"/>
      <c r="N18" s="129">
        <v>18000</v>
      </c>
      <c r="O18" s="129">
        <v>18000</v>
      </c>
      <c r="P18" s="129"/>
      <c r="Q18" s="129"/>
      <c r="R18" s="129"/>
      <c r="S18" s="129"/>
    </row>
    <row r="19" ht="21" customHeight="1" spans="1:19">
      <c r="A19" s="141" t="s">
        <v>196</v>
      </c>
      <c r="B19" s="142" t="s">
        <v>70</v>
      </c>
      <c r="C19" s="142" t="s">
        <v>236</v>
      </c>
      <c r="D19" s="143" t="s">
        <v>344</v>
      </c>
      <c r="E19" s="143" t="s">
        <v>359</v>
      </c>
      <c r="F19" s="143" t="s">
        <v>300</v>
      </c>
      <c r="G19" s="165">
        <v>8</v>
      </c>
      <c r="H19" s="129">
        <v>14480</v>
      </c>
      <c r="I19" s="129">
        <v>14480</v>
      </c>
      <c r="J19" s="129"/>
      <c r="K19" s="129"/>
      <c r="L19" s="129"/>
      <c r="M19" s="129"/>
      <c r="N19" s="129">
        <v>14480</v>
      </c>
      <c r="O19" s="129">
        <v>14480</v>
      </c>
      <c r="P19" s="129"/>
      <c r="Q19" s="129"/>
      <c r="R19" s="129"/>
      <c r="S19" s="129"/>
    </row>
    <row r="20" ht="21" customHeight="1" spans="1:19">
      <c r="A20" s="141" t="s">
        <v>196</v>
      </c>
      <c r="B20" s="142" t="s">
        <v>70</v>
      </c>
      <c r="C20" s="142" t="s">
        <v>236</v>
      </c>
      <c r="D20" s="143" t="s">
        <v>344</v>
      </c>
      <c r="E20" s="143" t="s">
        <v>360</v>
      </c>
      <c r="F20" s="143" t="s">
        <v>361</v>
      </c>
      <c r="G20" s="165">
        <v>1</v>
      </c>
      <c r="H20" s="129">
        <v>100000</v>
      </c>
      <c r="I20" s="129">
        <v>100000</v>
      </c>
      <c r="J20" s="129"/>
      <c r="K20" s="129"/>
      <c r="L20" s="129"/>
      <c r="M20" s="129"/>
      <c r="N20" s="129">
        <v>100000</v>
      </c>
      <c r="O20" s="129">
        <v>100000</v>
      </c>
      <c r="P20" s="129"/>
      <c r="Q20" s="129"/>
      <c r="R20" s="129"/>
      <c r="S20" s="129"/>
    </row>
    <row r="21" ht="21" customHeight="1" spans="1:19">
      <c r="A21" s="141" t="s">
        <v>196</v>
      </c>
      <c r="B21" s="142" t="s">
        <v>70</v>
      </c>
      <c r="C21" s="142" t="s">
        <v>236</v>
      </c>
      <c r="D21" s="143" t="s">
        <v>362</v>
      </c>
      <c r="E21" s="143" t="s">
        <v>363</v>
      </c>
      <c r="F21" s="143" t="s">
        <v>364</v>
      </c>
      <c r="G21" s="165">
        <v>422</v>
      </c>
      <c r="H21" s="129">
        <v>75116</v>
      </c>
      <c r="I21" s="129">
        <v>75116</v>
      </c>
      <c r="J21" s="129"/>
      <c r="K21" s="129"/>
      <c r="L21" s="129"/>
      <c r="M21" s="129"/>
      <c r="N21" s="129">
        <v>75116</v>
      </c>
      <c r="O21" s="129">
        <v>75116</v>
      </c>
      <c r="P21" s="129"/>
      <c r="Q21" s="129"/>
      <c r="R21" s="129"/>
      <c r="S21" s="129"/>
    </row>
    <row r="22" ht="21" customHeight="1" spans="1:19">
      <c r="A22" s="141" t="s">
        <v>196</v>
      </c>
      <c r="B22" s="142" t="s">
        <v>70</v>
      </c>
      <c r="C22" s="142" t="s">
        <v>236</v>
      </c>
      <c r="D22" s="143" t="s">
        <v>344</v>
      </c>
      <c r="E22" s="143" t="s">
        <v>365</v>
      </c>
      <c r="F22" s="143" t="s">
        <v>349</v>
      </c>
      <c r="G22" s="165">
        <v>1</v>
      </c>
      <c r="H22" s="129">
        <v>680</v>
      </c>
      <c r="I22" s="129">
        <v>680</v>
      </c>
      <c r="J22" s="129"/>
      <c r="K22" s="129"/>
      <c r="L22" s="129"/>
      <c r="M22" s="129"/>
      <c r="N22" s="129">
        <v>680</v>
      </c>
      <c r="O22" s="129">
        <v>680</v>
      </c>
      <c r="P22" s="129"/>
      <c r="Q22" s="129"/>
      <c r="R22" s="129"/>
      <c r="S22" s="129"/>
    </row>
    <row r="23" s="161" customFormat="1" ht="21" customHeight="1" spans="1:19">
      <c r="A23" s="171" t="s">
        <v>196</v>
      </c>
      <c r="B23" s="172" t="s">
        <v>70</v>
      </c>
      <c r="C23" s="172" t="s">
        <v>236</v>
      </c>
      <c r="D23" s="173" t="s">
        <v>366</v>
      </c>
      <c r="E23" s="173" t="s">
        <v>367</v>
      </c>
      <c r="F23" s="173" t="s">
        <v>311</v>
      </c>
      <c r="G23" s="174">
        <v>12000</v>
      </c>
      <c r="H23" s="175"/>
      <c r="I23" s="175">
        <v>12000</v>
      </c>
      <c r="J23" s="175"/>
      <c r="K23" s="175"/>
      <c r="L23" s="175"/>
      <c r="M23" s="175"/>
      <c r="N23" s="175">
        <v>12000</v>
      </c>
      <c r="O23" s="175">
        <v>12000</v>
      </c>
      <c r="P23" s="175"/>
      <c r="Q23" s="175"/>
      <c r="R23" s="175"/>
      <c r="S23" s="175"/>
    </row>
    <row r="24" ht="21" customHeight="1" spans="1:19">
      <c r="A24" s="141" t="s">
        <v>196</v>
      </c>
      <c r="B24" s="142" t="s">
        <v>70</v>
      </c>
      <c r="C24" s="142" t="s">
        <v>236</v>
      </c>
      <c r="D24" s="143" t="s">
        <v>344</v>
      </c>
      <c r="E24" s="143" t="s">
        <v>368</v>
      </c>
      <c r="F24" s="143" t="s">
        <v>300</v>
      </c>
      <c r="G24" s="165">
        <v>40</v>
      </c>
      <c r="H24" s="129">
        <v>149200</v>
      </c>
      <c r="I24" s="129">
        <v>149200</v>
      </c>
      <c r="J24" s="129"/>
      <c r="K24" s="129"/>
      <c r="L24" s="129"/>
      <c r="M24" s="129"/>
      <c r="N24" s="129">
        <v>149200</v>
      </c>
      <c r="O24" s="129">
        <v>149200</v>
      </c>
      <c r="P24" s="129"/>
      <c r="Q24" s="129"/>
      <c r="R24" s="129"/>
      <c r="S24" s="129"/>
    </row>
    <row r="25" ht="21" customHeight="1" spans="1:19">
      <c r="A25" s="141" t="s">
        <v>196</v>
      </c>
      <c r="B25" s="142" t="s">
        <v>70</v>
      </c>
      <c r="C25" s="142" t="s">
        <v>236</v>
      </c>
      <c r="D25" s="143" t="s">
        <v>344</v>
      </c>
      <c r="E25" s="143" t="s">
        <v>369</v>
      </c>
      <c r="F25" s="143" t="s">
        <v>300</v>
      </c>
      <c r="G25" s="165">
        <v>5</v>
      </c>
      <c r="H25" s="129">
        <v>6000</v>
      </c>
      <c r="I25" s="129">
        <v>6000</v>
      </c>
      <c r="J25" s="129"/>
      <c r="K25" s="129"/>
      <c r="L25" s="129"/>
      <c r="M25" s="129"/>
      <c r="N25" s="129">
        <v>6000</v>
      </c>
      <c r="O25" s="129">
        <v>6000</v>
      </c>
      <c r="P25" s="129"/>
      <c r="Q25" s="129"/>
      <c r="R25" s="129"/>
      <c r="S25" s="129"/>
    </row>
    <row r="26" ht="21" customHeight="1" spans="1:19">
      <c r="A26" s="141" t="s">
        <v>196</v>
      </c>
      <c r="B26" s="142" t="s">
        <v>70</v>
      </c>
      <c r="C26" s="142" t="s">
        <v>236</v>
      </c>
      <c r="D26" s="143" t="s">
        <v>344</v>
      </c>
      <c r="E26" s="143" t="s">
        <v>370</v>
      </c>
      <c r="F26" s="143" t="s">
        <v>300</v>
      </c>
      <c r="G26" s="165">
        <v>54</v>
      </c>
      <c r="H26" s="129">
        <v>266490</v>
      </c>
      <c r="I26" s="129">
        <v>266490</v>
      </c>
      <c r="J26" s="129"/>
      <c r="K26" s="129"/>
      <c r="L26" s="129"/>
      <c r="M26" s="129"/>
      <c r="N26" s="129">
        <v>266490</v>
      </c>
      <c r="O26" s="129">
        <v>266490</v>
      </c>
      <c r="P26" s="129"/>
      <c r="Q26" s="129"/>
      <c r="R26" s="129"/>
      <c r="S26" s="129"/>
    </row>
    <row r="27" ht="21" customHeight="1" spans="1:19">
      <c r="A27" s="141" t="s">
        <v>196</v>
      </c>
      <c r="B27" s="142" t="s">
        <v>70</v>
      </c>
      <c r="C27" s="142" t="s">
        <v>236</v>
      </c>
      <c r="D27" s="143" t="s">
        <v>344</v>
      </c>
      <c r="E27" s="143" t="s">
        <v>371</v>
      </c>
      <c r="F27" s="143" t="s">
        <v>300</v>
      </c>
      <c r="G27" s="165">
        <v>2</v>
      </c>
      <c r="H27" s="129">
        <v>9220</v>
      </c>
      <c r="I27" s="129">
        <v>9220</v>
      </c>
      <c r="J27" s="129"/>
      <c r="K27" s="129"/>
      <c r="L27" s="129"/>
      <c r="M27" s="129"/>
      <c r="N27" s="129">
        <v>9220</v>
      </c>
      <c r="O27" s="129">
        <v>9220</v>
      </c>
      <c r="P27" s="129"/>
      <c r="Q27" s="129"/>
      <c r="R27" s="129"/>
      <c r="S27" s="129"/>
    </row>
    <row r="28" ht="21" customHeight="1" spans="1:19">
      <c r="A28" s="141" t="s">
        <v>196</v>
      </c>
      <c r="B28" s="142" t="s">
        <v>70</v>
      </c>
      <c r="C28" s="142" t="s">
        <v>236</v>
      </c>
      <c r="D28" s="143" t="s">
        <v>344</v>
      </c>
      <c r="E28" s="143" t="s">
        <v>372</v>
      </c>
      <c r="F28" s="143" t="s">
        <v>361</v>
      </c>
      <c r="G28" s="165">
        <v>2</v>
      </c>
      <c r="H28" s="129">
        <v>1131000</v>
      </c>
      <c r="I28" s="129">
        <v>1131000</v>
      </c>
      <c r="J28" s="129"/>
      <c r="K28" s="129"/>
      <c r="L28" s="129"/>
      <c r="M28" s="129"/>
      <c r="N28" s="129">
        <v>1131000</v>
      </c>
      <c r="O28" s="129">
        <v>1131000</v>
      </c>
      <c r="P28" s="129"/>
      <c r="Q28" s="129"/>
      <c r="R28" s="129"/>
      <c r="S28" s="129"/>
    </row>
    <row r="29" ht="21" customHeight="1" spans="1:19">
      <c r="A29" s="141" t="s">
        <v>196</v>
      </c>
      <c r="B29" s="142" t="s">
        <v>70</v>
      </c>
      <c r="C29" s="142" t="s">
        <v>236</v>
      </c>
      <c r="D29" s="143" t="s">
        <v>344</v>
      </c>
      <c r="E29" s="143" t="s">
        <v>373</v>
      </c>
      <c r="F29" s="143" t="s">
        <v>349</v>
      </c>
      <c r="G29" s="165">
        <v>30</v>
      </c>
      <c r="H29" s="129">
        <v>11370</v>
      </c>
      <c r="I29" s="129">
        <v>11370</v>
      </c>
      <c r="J29" s="129"/>
      <c r="K29" s="129"/>
      <c r="L29" s="129"/>
      <c r="M29" s="129"/>
      <c r="N29" s="129">
        <v>11370</v>
      </c>
      <c r="O29" s="129">
        <v>11370</v>
      </c>
      <c r="P29" s="129"/>
      <c r="Q29" s="129"/>
      <c r="R29" s="129"/>
      <c r="S29" s="129"/>
    </row>
    <row r="30" s="160" customFormat="1" ht="21" customHeight="1" spans="1:19">
      <c r="A30" s="166" t="s">
        <v>196</v>
      </c>
      <c r="B30" s="167" t="s">
        <v>70</v>
      </c>
      <c r="C30" s="167" t="s">
        <v>236</v>
      </c>
      <c r="D30" s="168" t="s">
        <v>374</v>
      </c>
      <c r="E30" s="168" t="s">
        <v>375</v>
      </c>
      <c r="F30" s="168" t="s">
        <v>311</v>
      </c>
      <c r="G30" s="169">
        <v>1</v>
      </c>
      <c r="H30" s="170">
        <v>1400000</v>
      </c>
      <c r="I30" s="170">
        <v>1400000</v>
      </c>
      <c r="J30" s="170"/>
      <c r="K30" s="170"/>
      <c r="L30" s="170"/>
      <c r="M30" s="170"/>
      <c r="N30" s="170">
        <v>1400000</v>
      </c>
      <c r="O30" s="170">
        <v>1400000</v>
      </c>
      <c r="P30" s="170"/>
      <c r="Q30" s="170"/>
      <c r="R30" s="170"/>
      <c r="S30" s="170"/>
    </row>
    <row r="31" ht="21" customHeight="1" spans="1:19">
      <c r="A31" s="141" t="s">
        <v>196</v>
      </c>
      <c r="B31" s="142" t="s">
        <v>70</v>
      </c>
      <c r="C31" s="142" t="s">
        <v>236</v>
      </c>
      <c r="D31" s="143" t="s">
        <v>352</v>
      </c>
      <c r="E31" s="143" t="s">
        <v>376</v>
      </c>
      <c r="F31" s="143" t="s">
        <v>300</v>
      </c>
      <c r="G31" s="165">
        <v>2</v>
      </c>
      <c r="H31" s="129">
        <v>1950000</v>
      </c>
      <c r="I31" s="129">
        <v>1950000</v>
      </c>
      <c r="J31" s="129"/>
      <c r="K31" s="129"/>
      <c r="L31" s="129"/>
      <c r="M31" s="129"/>
      <c r="N31" s="129">
        <v>1950000</v>
      </c>
      <c r="O31" s="129">
        <v>1950000</v>
      </c>
      <c r="P31" s="129"/>
      <c r="Q31" s="129"/>
      <c r="R31" s="129"/>
      <c r="S31" s="129"/>
    </row>
    <row r="32" ht="21" customHeight="1" spans="1:19">
      <c r="A32" s="141" t="s">
        <v>196</v>
      </c>
      <c r="B32" s="142" t="s">
        <v>70</v>
      </c>
      <c r="C32" s="142" t="s">
        <v>236</v>
      </c>
      <c r="D32" s="143" t="s">
        <v>352</v>
      </c>
      <c r="E32" s="143" t="s">
        <v>377</v>
      </c>
      <c r="F32" s="143" t="s">
        <v>300</v>
      </c>
      <c r="G32" s="165">
        <v>2</v>
      </c>
      <c r="H32" s="129">
        <v>1350000</v>
      </c>
      <c r="I32" s="129">
        <v>1350000</v>
      </c>
      <c r="J32" s="129"/>
      <c r="K32" s="129"/>
      <c r="L32" s="129"/>
      <c r="M32" s="129"/>
      <c r="N32" s="129">
        <v>1350000</v>
      </c>
      <c r="O32" s="129">
        <v>1350000</v>
      </c>
      <c r="P32" s="129"/>
      <c r="Q32" s="129"/>
      <c r="R32" s="129"/>
      <c r="S32" s="129"/>
    </row>
    <row r="33" ht="21" customHeight="1" spans="1:19">
      <c r="A33" s="141" t="s">
        <v>196</v>
      </c>
      <c r="B33" s="142" t="s">
        <v>70</v>
      </c>
      <c r="C33" s="142" t="s">
        <v>236</v>
      </c>
      <c r="D33" s="143" t="s">
        <v>352</v>
      </c>
      <c r="E33" s="143" t="s">
        <v>378</v>
      </c>
      <c r="F33" s="143" t="s">
        <v>300</v>
      </c>
      <c r="G33" s="165">
        <v>5</v>
      </c>
      <c r="H33" s="129">
        <v>1430000</v>
      </c>
      <c r="I33" s="129">
        <v>1430000</v>
      </c>
      <c r="J33" s="129"/>
      <c r="K33" s="129"/>
      <c r="L33" s="129"/>
      <c r="M33" s="129"/>
      <c r="N33" s="129">
        <v>1430000</v>
      </c>
      <c r="O33" s="129">
        <v>1430000</v>
      </c>
      <c r="P33" s="129"/>
      <c r="Q33" s="129"/>
      <c r="R33" s="129"/>
      <c r="S33" s="129"/>
    </row>
    <row r="34" ht="21" customHeight="1" spans="1:19">
      <c r="A34" s="141" t="s">
        <v>196</v>
      </c>
      <c r="B34" s="142" t="s">
        <v>70</v>
      </c>
      <c r="C34" s="142" t="s">
        <v>236</v>
      </c>
      <c r="D34" s="143" t="s">
        <v>352</v>
      </c>
      <c r="E34" s="143" t="s">
        <v>379</v>
      </c>
      <c r="F34" s="143" t="s">
        <v>300</v>
      </c>
      <c r="G34" s="165">
        <v>8</v>
      </c>
      <c r="H34" s="129"/>
      <c r="I34" s="129">
        <v>6880000</v>
      </c>
      <c r="J34" s="129"/>
      <c r="K34" s="129"/>
      <c r="L34" s="129"/>
      <c r="M34" s="129"/>
      <c r="N34" s="129">
        <v>6880000</v>
      </c>
      <c r="O34" s="129">
        <v>6880000</v>
      </c>
      <c r="P34" s="129"/>
      <c r="Q34" s="129"/>
      <c r="R34" s="129"/>
      <c r="S34" s="129"/>
    </row>
    <row r="35" ht="21" customHeight="1" spans="1:19">
      <c r="A35" s="141" t="s">
        <v>196</v>
      </c>
      <c r="B35" s="142" t="s">
        <v>70</v>
      </c>
      <c r="C35" s="142" t="s">
        <v>236</v>
      </c>
      <c r="D35" s="143" t="s">
        <v>380</v>
      </c>
      <c r="E35" s="143" t="s">
        <v>381</v>
      </c>
      <c r="F35" s="143" t="s">
        <v>364</v>
      </c>
      <c r="G35" s="165">
        <v>52000</v>
      </c>
      <c r="H35" s="129">
        <v>52000</v>
      </c>
      <c r="I35" s="129">
        <v>52000</v>
      </c>
      <c r="J35" s="129"/>
      <c r="K35" s="129"/>
      <c r="L35" s="129"/>
      <c r="M35" s="129"/>
      <c r="N35" s="129">
        <v>52000</v>
      </c>
      <c r="O35" s="129">
        <v>52000</v>
      </c>
      <c r="P35" s="129"/>
      <c r="Q35" s="129"/>
      <c r="R35" s="129"/>
      <c r="S35" s="129"/>
    </row>
    <row r="36" ht="21" customHeight="1" spans="1:19">
      <c r="A36" s="144" t="s">
        <v>167</v>
      </c>
      <c r="B36" s="145"/>
      <c r="C36" s="145"/>
      <c r="D36" s="146"/>
      <c r="E36" s="146"/>
      <c r="F36" s="146"/>
      <c r="G36" s="176"/>
      <c r="H36" s="129">
        <v>8676024.5</v>
      </c>
      <c r="I36" s="129">
        <v>15643024.5</v>
      </c>
      <c r="J36" s="129"/>
      <c r="K36" s="129"/>
      <c r="L36" s="129"/>
      <c r="M36" s="129"/>
      <c r="N36" s="129">
        <v>15643024.5</v>
      </c>
      <c r="O36" s="129">
        <v>15643024.5</v>
      </c>
      <c r="P36" s="129"/>
      <c r="Q36" s="129"/>
      <c r="R36" s="129"/>
      <c r="S36" s="129"/>
    </row>
    <row r="37" ht="21" customHeight="1" spans="1:19">
      <c r="A37" s="162" t="s">
        <v>382</v>
      </c>
      <c r="B37" s="57"/>
      <c r="C37" s="57"/>
      <c r="D37" s="162"/>
      <c r="E37" s="162"/>
      <c r="F37" s="162"/>
      <c r="G37" s="177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</row>
  </sheetData>
  <mergeCells count="19">
    <mergeCell ref="A3:S3"/>
    <mergeCell ref="A4:H4"/>
    <mergeCell ref="I5:S5"/>
    <mergeCell ref="N6:S6"/>
    <mergeCell ref="A36:G36"/>
    <mergeCell ref="A37:S37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90" zoomScaleNormal="9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ht="16.5" customHeight="1" spans="1:20">
      <c r="A2" s="126"/>
      <c r="B2" s="132"/>
      <c r="C2" s="132"/>
      <c r="D2" s="132"/>
      <c r="E2" s="132"/>
      <c r="F2" s="132"/>
      <c r="G2" s="132"/>
      <c r="H2" s="126"/>
      <c r="I2" s="126"/>
      <c r="J2" s="126"/>
      <c r="K2" s="126"/>
      <c r="L2" s="126"/>
      <c r="M2" s="126"/>
      <c r="N2" s="147"/>
      <c r="O2" s="126"/>
      <c r="P2" s="126"/>
      <c r="Q2" s="132"/>
      <c r="R2" s="126"/>
      <c r="S2" s="155"/>
      <c r="T2" s="155" t="s">
        <v>383</v>
      </c>
    </row>
    <row r="3" ht="41.25" customHeight="1" spans="1:20">
      <c r="A3" s="122" t="str">
        <f>"2025"&amp;"年部门政府购买服务预算表"</f>
        <v>2025年部门政府购买服务预算表</v>
      </c>
      <c r="B3" s="116"/>
      <c r="C3" s="116"/>
      <c r="D3" s="116"/>
      <c r="E3" s="116"/>
      <c r="F3" s="116"/>
      <c r="G3" s="116"/>
      <c r="H3" s="133"/>
      <c r="I3" s="133"/>
      <c r="J3" s="133"/>
      <c r="K3" s="133"/>
      <c r="L3" s="133"/>
      <c r="M3" s="133"/>
      <c r="N3" s="148"/>
      <c r="O3" s="133"/>
      <c r="P3" s="133"/>
      <c r="Q3" s="116"/>
      <c r="R3" s="133"/>
      <c r="S3" s="148"/>
      <c r="T3" s="116"/>
    </row>
    <row r="4" ht="22.5" customHeight="1" spans="1:20">
      <c r="A4" s="123" t="str">
        <f>"单位名称："&amp;"昆明市东川区中医医院"</f>
        <v>单位名称：昆明市东川区中医医院</v>
      </c>
      <c r="B4" s="134"/>
      <c r="C4" s="134"/>
      <c r="D4" s="134"/>
      <c r="E4" s="134"/>
      <c r="F4" s="134"/>
      <c r="G4" s="134"/>
      <c r="H4" s="124"/>
      <c r="I4" s="124"/>
      <c r="J4" s="124"/>
      <c r="K4" s="124"/>
      <c r="L4" s="124"/>
      <c r="M4" s="124"/>
      <c r="N4" s="147"/>
      <c r="O4" s="126"/>
      <c r="P4" s="126"/>
      <c r="Q4" s="132"/>
      <c r="R4" s="126"/>
      <c r="S4" s="156"/>
      <c r="T4" s="155" t="s">
        <v>1</v>
      </c>
    </row>
    <row r="5" ht="24" customHeight="1" spans="1:20">
      <c r="A5" s="62" t="s">
        <v>177</v>
      </c>
      <c r="B5" s="135" t="s">
        <v>178</v>
      </c>
      <c r="C5" s="135" t="s">
        <v>334</v>
      </c>
      <c r="D5" s="135" t="s">
        <v>384</v>
      </c>
      <c r="E5" s="135" t="s">
        <v>385</v>
      </c>
      <c r="F5" s="135" t="s">
        <v>386</v>
      </c>
      <c r="G5" s="135" t="s">
        <v>387</v>
      </c>
      <c r="H5" s="136" t="s">
        <v>388</v>
      </c>
      <c r="I5" s="136" t="s">
        <v>389</v>
      </c>
      <c r="J5" s="149" t="s">
        <v>185</v>
      </c>
      <c r="K5" s="149"/>
      <c r="L5" s="149"/>
      <c r="M5" s="149"/>
      <c r="N5" s="150"/>
      <c r="O5" s="149"/>
      <c r="P5" s="149"/>
      <c r="Q5" s="157"/>
      <c r="R5" s="149"/>
      <c r="S5" s="150"/>
      <c r="T5" s="130"/>
    </row>
    <row r="6" ht="24" customHeight="1" spans="1:20">
      <c r="A6" s="67"/>
      <c r="B6" s="137"/>
      <c r="C6" s="137"/>
      <c r="D6" s="137"/>
      <c r="E6" s="137"/>
      <c r="F6" s="137"/>
      <c r="G6" s="137"/>
      <c r="H6" s="138"/>
      <c r="I6" s="138"/>
      <c r="J6" s="138" t="s">
        <v>55</v>
      </c>
      <c r="K6" s="138" t="s">
        <v>58</v>
      </c>
      <c r="L6" s="138" t="s">
        <v>340</v>
      </c>
      <c r="M6" s="138" t="s">
        <v>341</v>
      </c>
      <c r="N6" s="151" t="s">
        <v>342</v>
      </c>
      <c r="O6" s="152" t="s">
        <v>343</v>
      </c>
      <c r="P6" s="152"/>
      <c r="Q6" s="158"/>
      <c r="R6" s="152"/>
      <c r="S6" s="159"/>
      <c r="T6" s="139"/>
    </row>
    <row r="7" ht="54" customHeight="1" spans="1:20">
      <c r="A7" s="70"/>
      <c r="B7" s="139"/>
      <c r="C7" s="139"/>
      <c r="D7" s="139"/>
      <c r="E7" s="139"/>
      <c r="F7" s="139"/>
      <c r="G7" s="139"/>
      <c r="H7" s="140"/>
      <c r="I7" s="140"/>
      <c r="J7" s="140"/>
      <c r="K7" s="140" t="s">
        <v>57</v>
      </c>
      <c r="L7" s="140"/>
      <c r="M7" s="140"/>
      <c r="N7" s="153"/>
      <c r="O7" s="140" t="s">
        <v>57</v>
      </c>
      <c r="P7" s="140" t="s">
        <v>64</v>
      </c>
      <c r="Q7" s="139" t="s">
        <v>65</v>
      </c>
      <c r="R7" s="140" t="s">
        <v>66</v>
      </c>
      <c r="S7" s="153" t="s">
        <v>67</v>
      </c>
      <c r="T7" s="139" t="s">
        <v>68</v>
      </c>
    </row>
    <row r="8" ht="17.25" customHeight="1" spans="1:20">
      <c r="A8" s="71">
        <v>1</v>
      </c>
      <c r="B8" s="139">
        <v>2</v>
      </c>
      <c r="C8" s="71">
        <v>3</v>
      </c>
      <c r="D8" s="71">
        <v>4</v>
      </c>
      <c r="E8" s="139">
        <v>5</v>
      </c>
      <c r="F8" s="71">
        <v>6</v>
      </c>
      <c r="G8" s="71">
        <v>7</v>
      </c>
      <c r="H8" s="139">
        <v>8</v>
      </c>
      <c r="I8" s="71">
        <v>9</v>
      </c>
      <c r="J8" s="71">
        <v>10</v>
      </c>
      <c r="K8" s="139">
        <v>11</v>
      </c>
      <c r="L8" s="71">
        <v>12</v>
      </c>
      <c r="M8" s="71">
        <v>13</v>
      </c>
      <c r="N8" s="139">
        <v>14</v>
      </c>
      <c r="O8" s="71">
        <v>15</v>
      </c>
      <c r="P8" s="71">
        <v>16</v>
      </c>
      <c r="Q8" s="139">
        <v>17</v>
      </c>
      <c r="R8" s="71">
        <v>18</v>
      </c>
      <c r="S8" s="71">
        <v>19</v>
      </c>
      <c r="T8" s="71">
        <v>20</v>
      </c>
    </row>
    <row r="9" ht="21" customHeight="1" spans="1:20">
      <c r="A9" s="141"/>
      <c r="B9" s="142"/>
      <c r="C9" s="142"/>
      <c r="D9" s="142"/>
      <c r="E9" s="142"/>
      <c r="F9" s="142"/>
      <c r="G9" s="142"/>
      <c r="H9" s="143"/>
      <c r="I9" s="143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</row>
    <row r="10" ht="21" customHeight="1" spans="1:20">
      <c r="A10" s="144" t="s">
        <v>167</v>
      </c>
      <c r="B10" s="145"/>
      <c r="C10" s="145"/>
      <c r="D10" s="145"/>
      <c r="E10" s="145"/>
      <c r="F10" s="145"/>
      <c r="G10" s="145"/>
      <c r="H10" s="146"/>
      <c r="I10" s="154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</row>
    <row r="11" customHeight="1" spans="1:1">
      <c r="A11" t="s">
        <v>390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A3" sqref="A3:M3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ht="17.25" customHeight="1" spans="4:13">
      <c r="D2" s="121"/>
      <c r="M2" s="55" t="s">
        <v>391</v>
      </c>
    </row>
    <row r="3" ht="41.25" customHeight="1" spans="1:13">
      <c r="A3" s="122" t="str">
        <f>"2025"&amp;"年对下转移支付预算表"</f>
        <v>2025年对下转移支付预算表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16"/>
    </row>
    <row r="4" ht="18" customHeight="1" spans="1:13">
      <c r="A4" s="123" t="str">
        <f>"单位名称："&amp;"昆明市东川区中医医院"</f>
        <v>单位名称：昆明市东川区中医医院</v>
      </c>
      <c r="B4" s="124"/>
      <c r="C4" s="124"/>
      <c r="D4" s="125"/>
      <c r="E4" s="126"/>
      <c r="F4" s="126"/>
      <c r="G4" s="126"/>
      <c r="H4" s="126"/>
      <c r="I4" s="126"/>
      <c r="M4" s="60" t="s">
        <v>1</v>
      </c>
    </row>
    <row r="5" ht="19.5" customHeight="1" spans="1:13">
      <c r="A5" s="79" t="s">
        <v>392</v>
      </c>
      <c r="B5" s="63" t="s">
        <v>185</v>
      </c>
      <c r="C5" s="64"/>
      <c r="D5" s="64"/>
      <c r="E5" s="63" t="s">
        <v>393</v>
      </c>
      <c r="F5" s="64"/>
      <c r="G5" s="64"/>
      <c r="H5" s="64"/>
      <c r="I5" s="64"/>
      <c r="J5" s="64"/>
      <c r="K5" s="64"/>
      <c r="L5" s="64"/>
      <c r="M5" s="130"/>
    </row>
    <row r="6" ht="40.5" customHeight="1" spans="1:13">
      <c r="A6" s="71"/>
      <c r="B6" s="80" t="s">
        <v>55</v>
      </c>
      <c r="C6" s="62" t="s">
        <v>58</v>
      </c>
      <c r="D6" s="127" t="s">
        <v>340</v>
      </c>
      <c r="E6" s="99"/>
      <c r="F6" s="99"/>
      <c r="G6" s="99"/>
      <c r="H6" s="99"/>
      <c r="I6" s="99"/>
      <c r="J6" s="99"/>
      <c r="K6" s="99"/>
      <c r="L6" s="99"/>
      <c r="M6" s="131"/>
    </row>
    <row r="7" ht="19.5" customHeight="1" spans="1:13">
      <c r="A7" s="72">
        <v>1</v>
      </c>
      <c r="B7" s="72">
        <v>2</v>
      </c>
      <c r="C7" s="72">
        <v>3</v>
      </c>
      <c r="D7" s="128">
        <v>4</v>
      </c>
      <c r="E7" s="87">
        <v>5</v>
      </c>
      <c r="F7" s="72">
        <v>6</v>
      </c>
      <c r="G7" s="72">
        <v>7</v>
      </c>
      <c r="H7" s="128">
        <v>8</v>
      </c>
      <c r="I7" s="72">
        <v>9</v>
      </c>
      <c r="J7" s="72">
        <v>10</v>
      </c>
      <c r="K7" s="72">
        <v>11</v>
      </c>
      <c r="L7" s="72">
        <v>13</v>
      </c>
      <c r="M7" s="87">
        <v>24</v>
      </c>
    </row>
    <row r="8" ht="19.5" customHeight="1" spans="1:13">
      <c r="A8" s="81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ht="19.5" customHeight="1" spans="1:13">
      <c r="A9" s="11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customHeight="1" spans="1:1">
      <c r="A10" t="s">
        <v>394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3"/>
      <c r="B1" s="53"/>
      <c r="C1" s="53"/>
      <c r="D1" s="53"/>
      <c r="E1" s="53"/>
      <c r="F1" s="53"/>
      <c r="G1" s="53"/>
      <c r="H1" s="53"/>
      <c r="I1" s="53"/>
      <c r="J1" s="53"/>
    </row>
    <row r="2" ht="16.5" customHeight="1" spans="10:10">
      <c r="J2" s="55" t="s">
        <v>395</v>
      </c>
    </row>
    <row r="3" ht="41.25" customHeight="1" spans="1:10">
      <c r="A3" s="115" t="str">
        <f>"2025"&amp;"年对下转移支付绩效目标表"</f>
        <v>2025年对下转移支付绩效目标表</v>
      </c>
      <c r="B3" s="56"/>
      <c r="C3" s="56"/>
      <c r="D3" s="56"/>
      <c r="E3" s="56"/>
      <c r="F3" s="116"/>
      <c r="G3" s="56"/>
      <c r="H3" s="116"/>
      <c r="I3" s="116"/>
      <c r="J3" s="56"/>
    </row>
    <row r="4" ht="17.25" customHeight="1" spans="1:1">
      <c r="A4" s="57" t="str">
        <f>"单位名称（项目）："&amp;"昆明市东川区中医医院"</f>
        <v>单位名称（项目）：昆明市东川区中医医院</v>
      </c>
    </row>
    <row r="5" ht="44.25" customHeight="1" spans="1:10">
      <c r="A5" s="117" t="s">
        <v>392</v>
      </c>
      <c r="B5" s="117" t="s">
        <v>285</v>
      </c>
      <c r="C5" s="117" t="s">
        <v>286</v>
      </c>
      <c r="D5" s="117" t="s">
        <v>287</v>
      </c>
      <c r="E5" s="117" t="s">
        <v>288</v>
      </c>
      <c r="F5" s="118" t="s">
        <v>289</v>
      </c>
      <c r="G5" s="117" t="s">
        <v>290</v>
      </c>
      <c r="H5" s="118" t="s">
        <v>291</v>
      </c>
      <c r="I5" s="118" t="s">
        <v>292</v>
      </c>
      <c r="J5" s="117" t="s">
        <v>293</v>
      </c>
    </row>
    <row r="6" ht="14.2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8">
        <v>6</v>
      </c>
      <c r="G6" s="117">
        <v>7</v>
      </c>
      <c r="H6" s="118">
        <v>8</v>
      </c>
      <c r="I6" s="118">
        <v>9</v>
      </c>
      <c r="J6" s="117">
        <v>10</v>
      </c>
    </row>
    <row r="7" ht="42" customHeight="1" spans="1:10">
      <c r="A7" s="81"/>
      <c r="B7" s="119"/>
      <c r="C7" s="119"/>
      <c r="D7" s="119"/>
      <c r="E7" s="105"/>
      <c r="F7" s="120"/>
      <c r="G7" s="105"/>
      <c r="H7" s="120"/>
      <c r="I7" s="120"/>
      <c r="J7" s="105"/>
    </row>
    <row r="8" ht="42" customHeight="1" spans="1:10">
      <c r="A8" s="81"/>
      <c r="B8" s="73"/>
      <c r="C8" s="73"/>
      <c r="D8" s="73"/>
      <c r="E8" s="81"/>
      <c r="F8" s="73"/>
      <c r="G8" s="81"/>
      <c r="H8" s="73"/>
      <c r="I8" s="73"/>
      <c r="J8" s="81"/>
    </row>
    <row r="9" customHeight="1" spans="1:1">
      <c r="A9" t="s">
        <v>396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53"/>
      <c r="B1" s="53"/>
      <c r="C1" s="53"/>
      <c r="D1" s="53"/>
      <c r="E1" s="53"/>
      <c r="F1" s="53"/>
      <c r="G1" s="53"/>
      <c r="H1" s="53"/>
      <c r="I1" s="53"/>
    </row>
    <row r="2" customHeight="1" spans="1:9">
      <c r="A2" s="89" t="s">
        <v>397</v>
      </c>
      <c r="B2" s="90"/>
      <c r="C2" s="90"/>
      <c r="D2" s="91"/>
      <c r="E2" s="91"/>
      <c r="F2" s="91"/>
      <c r="G2" s="90"/>
      <c r="H2" s="90"/>
      <c r="I2" s="91"/>
    </row>
    <row r="3" ht="41.25" customHeight="1" spans="1:9">
      <c r="A3" s="92" t="str">
        <f>"2025"&amp;"年新增资产配置表"</f>
        <v>2025年新增资产配置表</v>
      </c>
      <c r="B3" s="93"/>
      <c r="C3" s="93"/>
      <c r="D3" s="94"/>
      <c r="E3" s="94"/>
      <c r="F3" s="94"/>
      <c r="G3" s="93"/>
      <c r="H3" s="93"/>
      <c r="I3" s="94"/>
    </row>
    <row r="4" customHeight="1" spans="1:9">
      <c r="A4" s="95" t="str">
        <f>"单位名称："&amp;"昆明市东川区中医医院"</f>
        <v>单位名称：昆明市东川区中医医院</v>
      </c>
      <c r="B4" s="96"/>
      <c r="C4" s="96"/>
      <c r="D4" s="97"/>
      <c r="F4" s="94"/>
      <c r="G4" s="93"/>
      <c r="H4" s="93"/>
      <c r="I4" s="114" t="s">
        <v>1</v>
      </c>
    </row>
    <row r="5" ht="28.5" customHeight="1" spans="1:9">
      <c r="A5" s="98" t="s">
        <v>177</v>
      </c>
      <c r="B5" s="99" t="s">
        <v>178</v>
      </c>
      <c r="C5" s="100" t="s">
        <v>398</v>
      </c>
      <c r="D5" s="98" t="s">
        <v>399</v>
      </c>
      <c r="E5" s="98" t="s">
        <v>400</v>
      </c>
      <c r="F5" s="98" t="s">
        <v>401</v>
      </c>
      <c r="G5" s="99" t="s">
        <v>402</v>
      </c>
      <c r="H5" s="87"/>
      <c r="I5" s="98"/>
    </row>
    <row r="6" ht="21" customHeight="1" spans="1:9">
      <c r="A6" s="100"/>
      <c r="B6" s="101"/>
      <c r="C6" s="101"/>
      <c r="D6" s="102"/>
      <c r="E6" s="101"/>
      <c r="F6" s="101"/>
      <c r="G6" s="99" t="s">
        <v>338</v>
      </c>
      <c r="H6" s="99" t="s">
        <v>403</v>
      </c>
      <c r="I6" s="99" t="s">
        <v>404</v>
      </c>
    </row>
    <row r="7" ht="17.25" customHeight="1" spans="1:9">
      <c r="A7" s="103" t="s">
        <v>82</v>
      </c>
      <c r="B7" s="104" t="s">
        <v>83</v>
      </c>
      <c r="C7" s="103" t="s">
        <v>84</v>
      </c>
      <c r="D7" s="105" t="s">
        <v>85</v>
      </c>
      <c r="E7" s="103" t="s">
        <v>86</v>
      </c>
      <c r="F7" s="104" t="s">
        <v>87</v>
      </c>
      <c r="G7" s="106" t="s">
        <v>88</v>
      </c>
      <c r="H7" s="105" t="s">
        <v>89</v>
      </c>
      <c r="I7" s="105">
        <v>9</v>
      </c>
    </row>
    <row r="8" ht="19.5" customHeight="1" spans="1:9">
      <c r="A8" s="107"/>
      <c r="B8" s="83"/>
      <c r="C8" s="83"/>
      <c r="D8" s="81"/>
      <c r="E8" s="73"/>
      <c r="F8" s="106"/>
      <c r="G8" s="108"/>
      <c r="H8" s="109"/>
      <c r="I8" s="109"/>
    </row>
    <row r="9" ht="19.5" customHeight="1" spans="1:9">
      <c r="A9" s="110" t="s">
        <v>55</v>
      </c>
      <c r="B9" s="111"/>
      <c r="C9" s="111"/>
      <c r="D9" s="112"/>
      <c r="E9" s="113"/>
      <c r="F9" s="113"/>
      <c r="G9" s="108"/>
      <c r="H9" s="109"/>
      <c r="I9" s="109"/>
    </row>
    <row r="10" customHeight="1" spans="1:1">
      <c r="A10" t="s">
        <v>405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customHeight="1" spans="4:11">
      <c r="D2" s="54"/>
      <c r="E2" s="54"/>
      <c r="F2" s="54"/>
      <c r="G2" s="54"/>
      <c r="K2" s="55" t="s">
        <v>406</v>
      </c>
    </row>
    <row r="3" ht="41.25" customHeight="1" spans="1:11">
      <c r="A3" s="56" t="str">
        <f>"2025"&amp;"年上级补助项目支出预算表"</f>
        <v>2025年上级补助项目支出预算表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ht="13.5" customHeight="1" spans="1:11">
      <c r="A4" s="57" t="str">
        <f>"单位名称："&amp;"昆明市东川区中医医院"</f>
        <v>单位名称：昆明市东川区中医医院</v>
      </c>
      <c r="B4" s="58"/>
      <c r="C4" s="58"/>
      <c r="D4" s="58"/>
      <c r="E4" s="58"/>
      <c r="F4" s="58"/>
      <c r="G4" s="58"/>
      <c r="H4" s="59"/>
      <c r="I4" s="59"/>
      <c r="J4" s="59"/>
      <c r="K4" s="60" t="s">
        <v>1</v>
      </c>
    </row>
    <row r="5" ht="21.75" customHeight="1" spans="1:11">
      <c r="A5" s="61" t="s">
        <v>228</v>
      </c>
      <c r="B5" s="61" t="s">
        <v>180</v>
      </c>
      <c r="C5" s="61" t="s">
        <v>229</v>
      </c>
      <c r="D5" s="62" t="s">
        <v>181</v>
      </c>
      <c r="E5" s="62" t="s">
        <v>182</v>
      </c>
      <c r="F5" s="62" t="s">
        <v>230</v>
      </c>
      <c r="G5" s="62" t="s">
        <v>231</v>
      </c>
      <c r="H5" s="79" t="s">
        <v>55</v>
      </c>
      <c r="I5" s="63" t="s">
        <v>407</v>
      </c>
      <c r="J5" s="64"/>
      <c r="K5" s="65"/>
    </row>
    <row r="6" ht="21.75" customHeight="1" spans="1:11">
      <c r="A6" s="66"/>
      <c r="B6" s="66"/>
      <c r="C6" s="66"/>
      <c r="D6" s="67"/>
      <c r="E6" s="67"/>
      <c r="F6" s="67"/>
      <c r="G6" s="67"/>
      <c r="H6" s="80"/>
      <c r="I6" s="62" t="s">
        <v>58</v>
      </c>
      <c r="J6" s="62" t="s">
        <v>59</v>
      </c>
      <c r="K6" s="62" t="s">
        <v>60</v>
      </c>
    </row>
    <row r="7" ht="40.5" customHeight="1" spans="1:11">
      <c r="A7" s="69"/>
      <c r="B7" s="69"/>
      <c r="C7" s="69"/>
      <c r="D7" s="70"/>
      <c r="E7" s="70"/>
      <c r="F7" s="70"/>
      <c r="G7" s="70"/>
      <c r="H7" s="71"/>
      <c r="I7" s="70" t="s">
        <v>57</v>
      </c>
      <c r="J7" s="70"/>
      <c r="K7" s="70"/>
    </row>
    <row r="8" ht="15" customHeight="1" spans="1:11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87">
        <v>10</v>
      </c>
      <c r="K8" s="87">
        <v>11</v>
      </c>
    </row>
    <row r="9" ht="18.75" customHeight="1" spans="1:11">
      <c r="A9" s="81"/>
      <c r="B9" s="73"/>
      <c r="C9" s="81"/>
      <c r="D9" s="81"/>
      <c r="E9" s="81"/>
      <c r="F9" s="81"/>
      <c r="G9" s="81"/>
      <c r="H9" s="82"/>
      <c r="I9" s="88"/>
      <c r="J9" s="88"/>
      <c r="K9" s="82"/>
    </row>
    <row r="10" ht="18.75" customHeight="1" spans="1:11">
      <c r="A10" s="83"/>
      <c r="B10" s="73"/>
      <c r="C10" s="73"/>
      <c r="D10" s="73"/>
      <c r="E10" s="73"/>
      <c r="F10" s="73"/>
      <c r="G10" s="73"/>
      <c r="H10" s="75"/>
      <c r="I10" s="75"/>
      <c r="J10" s="75"/>
      <c r="K10" s="82"/>
    </row>
    <row r="11" ht="18.75" customHeight="1" spans="1:11">
      <c r="A11" s="84" t="s">
        <v>167</v>
      </c>
      <c r="B11" s="85"/>
      <c r="C11" s="85"/>
      <c r="D11" s="85"/>
      <c r="E11" s="85"/>
      <c r="F11" s="85"/>
      <c r="G11" s="86"/>
      <c r="H11" s="75"/>
      <c r="I11" s="75"/>
      <c r="J11" s="75"/>
      <c r="K11" s="82"/>
    </row>
    <row r="12" customHeight="1" spans="1:1">
      <c r="A12" t="s">
        <v>408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3"/>
      <c r="B1" s="53"/>
      <c r="C1" s="53"/>
      <c r="D1" s="53"/>
      <c r="E1" s="53"/>
      <c r="F1" s="53"/>
      <c r="G1" s="53"/>
    </row>
    <row r="2" ht="13.5" customHeight="1" spans="4:7">
      <c r="D2" s="54"/>
      <c r="G2" s="55" t="s">
        <v>409</v>
      </c>
    </row>
    <row r="3" ht="41.25" customHeight="1" spans="1:7">
      <c r="A3" s="56" t="str">
        <f>"2025"&amp;"年部门项目中期规划预算表"</f>
        <v>2025年部门项目中期规划预算表</v>
      </c>
      <c r="B3" s="56"/>
      <c r="C3" s="56"/>
      <c r="D3" s="56"/>
      <c r="E3" s="56"/>
      <c r="F3" s="56"/>
      <c r="G3" s="56"/>
    </row>
    <row r="4" ht="13.5" customHeight="1" spans="1:7">
      <c r="A4" s="57" t="str">
        <f>"单位名称："&amp;"昆明市东川区中医医院"</f>
        <v>单位名称：昆明市东川区中医医院</v>
      </c>
      <c r="B4" s="58"/>
      <c r="C4" s="58"/>
      <c r="D4" s="58"/>
      <c r="E4" s="59"/>
      <c r="F4" s="59"/>
      <c r="G4" s="60" t="s">
        <v>1</v>
      </c>
    </row>
    <row r="5" ht="21.75" customHeight="1" spans="1:7">
      <c r="A5" s="61" t="s">
        <v>229</v>
      </c>
      <c r="B5" s="61" t="s">
        <v>228</v>
      </c>
      <c r="C5" s="61" t="s">
        <v>180</v>
      </c>
      <c r="D5" s="62" t="s">
        <v>410</v>
      </c>
      <c r="E5" s="63" t="s">
        <v>58</v>
      </c>
      <c r="F5" s="64"/>
      <c r="G5" s="65"/>
    </row>
    <row r="6" ht="21.75" customHeight="1" spans="1:7">
      <c r="A6" s="66"/>
      <c r="B6" s="66"/>
      <c r="C6" s="66"/>
      <c r="D6" s="67"/>
      <c r="E6" s="68" t="str">
        <f>"2025"&amp;"年"</f>
        <v>2025年</v>
      </c>
      <c r="F6" s="62" t="str">
        <f>("2025"+1)&amp;"年"</f>
        <v>2026年</v>
      </c>
      <c r="G6" s="62" t="str">
        <f>("2025"+2)&amp;"年"</f>
        <v>2027年</v>
      </c>
    </row>
    <row r="7" ht="40.5" customHeight="1" spans="1:7">
      <c r="A7" s="69"/>
      <c r="B7" s="69"/>
      <c r="C7" s="69"/>
      <c r="D7" s="70"/>
      <c r="E7" s="71"/>
      <c r="F7" s="70" t="s">
        <v>57</v>
      </c>
      <c r="G7" s="70"/>
    </row>
    <row r="8" ht="15" customHeight="1" spans="1:7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</row>
    <row r="9" ht="17.25" customHeight="1" spans="1:7">
      <c r="A9" s="73"/>
      <c r="B9" s="74"/>
      <c r="C9" s="74"/>
      <c r="D9" s="73"/>
      <c r="E9" s="75"/>
      <c r="F9" s="75"/>
      <c r="G9" s="75"/>
    </row>
    <row r="10" ht="18.75" customHeight="1" spans="1:7">
      <c r="A10" s="73"/>
      <c r="B10" s="73"/>
      <c r="C10" s="73"/>
      <c r="D10" s="73"/>
      <c r="E10" s="75"/>
      <c r="F10" s="75"/>
      <c r="G10" s="75"/>
    </row>
    <row r="11" ht="18.75" customHeight="1" spans="1:7">
      <c r="A11" s="76" t="s">
        <v>55</v>
      </c>
      <c r="B11" s="77" t="s">
        <v>411</v>
      </c>
      <c r="C11" s="77"/>
      <c r="D11" s="78"/>
      <c r="E11" s="75"/>
      <c r="F11" s="75"/>
      <c r="G11" s="75"/>
    </row>
    <row r="12" customHeight="1" spans="1:1">
      <c r="A12" t="s">
        <v>412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view="pageBreakPreview" zoomScaleNormal="100" topLeftCell="A19" workbookViewId="0">
      <selection activeCell="K13" sqref="K13"/>
    </sheetView>
  </sheetViews>
  <sheetFormatPr defaultColWidth="8.86666666666667" defaultRowHeight="13.5"/>
  <cols>
    <col min="1" max="1" width="15.125" style="1" customWidth="1"/>
    <col min="2" max="2" width="25.9" style="1" customWidth="1"/>
    <col min="3" max="3" width="26.5" style="1" customWidth="1"/>
    <col min="4" max="4" width="14.375" style="1" customWidth="1"/>
    <col min="5" max="5" width="15.8666666666667" style="1" customWidth="1"/>
    <col min="6" max="6" width="9.125" style="1" customWidth="1"/>
    <col min="7" max="7" width="9" style="1" customWidth="1"/>
    <col min="8" max="8" width="18.75" style="1" customWidth="1"/>
    <col min="9" max="9" width="28.625" style="1" customWidth="1"/>
    <col min="10" max="10" width="23.9833333333333" style="1" customWidth="1"/>
    <col min="11" max="16384" width="8.86666666666667" style="1"/>
  </cols>
  <sheetData>
    <row r="1" s="1" customFormat="1" spans="10:10">
      <c r="J1" s="47" t="s">
        <v>413</v>
      </c>
    </row>
    <row r="2" s="1" customFormat="1" ht="35" customHeight="1" spans="1:10">
      <c r="A2" s="5" t="s">
        <v>414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415</v>
      </c>
      <c r="B3" s="6"/>
      <c r="C3" s="7"/>
      <c r="D3" s="8"/>
      <c r="E3" s="8"/>
      <c r="F3" s="8"/>
      <c r="G3" s="8"/>
      <c r="H3" s="8"/>
      <c r="I3" s="8"/>
      <c r="J3" s="280" t="s">
        <v>1</v>
      </c>
    </row>
    <row r="4" s="2" customFormat="1" ht="30" customHeight="1" spans="1:10">
      <c r="A4" s="9" t="s">
        <v>416</v>
      </c>
      <c r="B4" s="10">
        <v>131005</v>
      </c>
      <c r="C4" s="11"/>
      <c r="D4" s="11"/>
      <c r="E4" s="12"/>
      <c r="F4" s="13" t="s">
        <v>417</v>
      </c>
      <c r="G4" s="12"/>
      <c r="H4" s="14" t="s">
        <v>70</v>
      </c>
      <c r="I4" s="11"/>
      <c r="J4" s="12"/>
    </row>
    <row r="5" s="1" customFormat="1" ht="32.1" customHeight="1" spans="1:10">
      <c r="A5" s="15" t="s">
        <v>418</v>
      </c>
      <c r="B5" s="15"/>
      <c r="C5" s="15"/>
      <c r="D5" s="15"/>
      <c r="E5" s="15"/>
      <c r="F5" s="15"/>
      <c r="G5" s="15"/>
      <c r="H5" s="15"/>
      <c r="I5" s="15"/>
      <c r="J5" s="15" t="s">
        <v>419</v>
      </c>
    </row>
    <row r="6" s="1" customFormat="1" ht="174" customHeight="1" spans="1:10">
      <c r="A6" s="15" t="s">
        <v>420</v>
      </c>
      <c r="B6" s="16" t="s">
        <v>421</v>
      </c>
      <c r="C6" s="17" t="s">
        <v>422</v>
      </c>
      <c r="D6" s="17"/>
      <c r="E6" s="17"/>
      <c r="F6" s="17"/>
      <c r="G6" s="17"/>
      <c r="H6" s="17"/>
      <c r="I6" s="17"/>
      <c r="J6" s="49" t="s">
        <v>423</v>
      </c>
    </row>
    <row r="7" s="1" customFormat="1" ht="61" customHeight="1" spans="1:10">
      <c r="A7" s="15"/>
      <c r="B7" s="18" t="s">
        <v>424</v>
      </c>
      <c r="C7" s="17" t="s">
        <v>425</v>
      </c>
      <c r="D7" s="17"/>
      <c r="E7" s="17"/>
      <c r="F7" s="17"/>
      <c r="G7" s="17"/>
      <c r="H7" s="17"/>
      <c r="I7" s="17"/>
      <c r="J7" s="49" t="s">
        <v>426</v>
      </c>
    </row>
    <row r="8" s="1" customFormat="1" ht="76" customHeight="1" spans="1:10">
      <c r="A8" s="16" t="s">
        <v>427</v>
      </c>
      <c r="B8" s="19" t="s">
        <v>428</v>
      </c>
      <c r="C8" s="20" t="s">
        <v>425</v>
      </c>
      <c r="D8" s="20"/>
      <c r="E8" s="20"/>
      <c r="F8" s="20"/>
      <c r="G8" s="20"/>
      <c r="H8" s="20"/>
      <c r="I8" s="20"/>
      <c r="J8" s="50" t="s">
        <v>429</v>
      </c>
    </row>
    <row r="9" s="1" customFormat="1" ht="24" customHeight="1" spans="1:10">
      <c r="A9" s="21" t="s">
        <v>430</v>
      </c>
      <c r="B9" s="21"/>
      <c r="C9" s="21"/>
      <c r="D9" s="21"/>
      <c r="E9" s="21"/>
      <c r="F9" s="21"/>
      <c r="G9" s="21"/>
      <c r="H9" s="21"/>
      <c r="I9" s="21"/>
      <c r="J9" s="21"/>
    </row>
    <row r="10" s="1" customFormat="1" ht="32.1" customHeight="1" spans="1:10">
      <c r="A10" s="22" t="s">
        <v>431</v>
      </c>
      <c r="B10" s="23"/>
      <c r="C10" s="24" t="s">
        <v>432</v>
      </c>
      <c r="D10" s="25"/>
      <c r="E10" s="25"/>
      <c r="F10" s="25"/>
      <c r="G10" s="26"/>
      <c r="H10" s="15" t="s">
        <v>433</v>
      </c>
      <c r="I10" s="15"/>
      <c r="J10" s="15"/>
    </row>
    <row r="11" s="1" customFormat="1" ht="23" customHeight="1" spans="1:10">
      <c r="A11" s="27"/>
      <c r="B11" s="28"/>
      <c r="C11" s="29"/>
      <c r="D11" s="30"/>
      <c r="E11" s="30"/>
      <c r="F11" s="30"/>
      <c r="G11" s="31"/>
      <c r="H11" s="16" t="s">
        <v>434</v>
      </c>
      <c r="I11" s="16" t="s">
        <v>435</v>
      </c>
      <c r="J11" s="16" t="s">
        <v>436</v>
      </c>
    </row>
    <row r="12" s="1" customFormat="1" ht="83" customHeight="1" spans="1:10">
      <c r="A12" s="32" t="s">
        <v>437</v>
      </c>
      <c r="B12" s="33"/>
      <c r="C12" s="32" t="s">
        <v>438</v>
      </c>
      <c r="D12" s="34"/>
      <c r="E12" s="34"/>
      <c r="F12" s="34"/>
      <c r="G12" s="33"/>
      <c r="H12" s="35">
        <v>2636249.64</v>
      </c>
      <c r="I12" s="35">
        <v>2435253</v>
      </c>
      <c r="J12" s="51">
        <v>200996.64</v>
      </c>
    </row>
    <row r="13" s="1" customFormat="1" ht="83" customHeight="1" spans="1:10">
      <c r="A13" s="32" t="s">
        <v>437</v>
      </c>
      <c r="B13" s="33"/>
      <c r="C13" s="36" t="s">
        <v>439</v>
      </c>
      <c r="D13" s="36"/>
      <c r="E13" s="36"/>
      <c r="F13" s="36"/>
      <c r="G13" s="36"/>
      <c r="H13" s="37">
        <v>115124841.97</v>
      </c>
      <c r="I13" s="37">
        <v>7453848</v>
      </c>
      <c r="J13" s="52">
        <v>107670993.97</v>
      </c>
    </row>
    <row r="14" s="1" customFormat="1" ht="83" customHeight="1" spans="1:10">
      <c r="A14" s="32" t="s">
        <v>437</v>
      </c>
      <c r="B14" s="33"/>
      <c r="C14" s="38" t="s">
        <v>440</v>
      </c>
      <c r="D14" s="38"/>
      <c r="E14" s="38"/>
      <c r="F14" s="38"/>
      <c r="G14" s="38"/>
      <c r="H14" s="37">
        <v>758973</v>
      </c>
      <c r="I14" s="37">
        <v>758973</v>
      </c>
      <c r="J14" s="52"/>
    </row>
    <row r="15" s="1" customFormat="1" ht="27" customHeight="1" spans="1:10">
      <c r="A15" s="39" t="s">
        <v>441</v>
      </c>
      <c r="B15" s="39"/>
      <c r="C15" s="40"/>
      <c r="D15" s="40"/>
      <c r="E15" s="40"/>
      <c r="F15" s="40"/>
      <c r="G15" s="40"/>
      <c r="H15" s="39"/>
      <c r="I15" s="39"/>
      <c r="J15" s="39"/>
    </row>
    <row r="16" s="1" customFormat="1" ht="32.1" customHeight="1" spans="1:10">
      <c r="A16" s="41" t="s">
        <v>442</v>
      </c>
      <c r="B16" s="41"/>
      <c r="C16" s="41"/>
      <c r="D16" s="41"/>
      <c r="E16" s="41"/>
      <c r="F16" s="41"/>
      <c r="G16" s="41"/>
      <c r="H16" s="42" t="s">
        <v>443</v>
      </c>
      <c r="I16" s="43" t="s">
        <v>293</v>
      </c>
      <c r="J16" s="42" t="s">
        <v>444</v>
      </c>
    </row>
    <row r="17" s="3" customFormat="1" ht="32.1" customHeight="1" spans="1:10">
      <c r="A17" s="43" t="s">
        <v>286</v>
      </c>
      <c r="B17" s="43" t="s">
        <v>445</v>
      </c>
      <c r="C17" s="42" t="s">
        <v>288</v>
      </c>
      <c r="D17" s="42" t="s">
        <v>289</v>
      </c>
      <c r="E17" s="42" t="s">
        <v>290</v>
      </c>
      <c r="F17" s="44" t="s">
        <v>291</v>
      </c>
      <c r="G17" s="44" t="s">
        <v>292</v>
      </c>
      <c r="H17" s="42"/>
      <c r="I17" s="43"/>
      <c r="J17" s="42"/>
    </row>
    <row r="18" s="4" customFormat="1" ht="32.1" customHeight="1" spans="1:10">
      <c r="A18" s="45" t="s">
        <v>295</v>
      </c>
      <c r="B18" s="45" t="s">
        <v>411</v>
      </c>
      <c r="C18" s="45" t="s">
        <v>411</v>
      </c>
      <c r="D18" s="45"/>
      <c r="E18" s="45" t="s">
        <v>411</v>
      </c>
      <c r="F18" s="45" t="s">
        <v>411</v>
      </c>
      <c r="G18" s="45"/>
      <c r="H18" s="45" t="s">
        <v>411</v>
      </c>
      <c r="I18" s="45" t="s">
        <v>411</v>
      </c>
      <c r="J18" s="45" t="s">
        <v>411</v>
      </c>
    </row>
    <row r="19" s="4" customFormat="1" ht="32.1" customHeight="1" spans="1:10">
      <c r="A19" s="45"/>
      <c r="B19" s="45" t="s">
        <v>296</v>
      </c>
      <c r="C19" s="45"/>
      <c r="D19" s="45"/>
      <c r="E19" s="45"/>
      <c r="F19" s="45"/>
      <c r="G19" s="45"/>
      <c r="H19" s="45"/>
      <c r="I19" s="45"/>
      <c r="J19" s="45"/>
    </row>
    <row r="20" s="4" customFormat="1" ht="32.1" customHeight="1" spans="1:10">
      <c r="A20" s="45"/>
      <c r="B20" s="45"/>
      <c r="C20" s="45" t="s">
        <v>446</v>
      </c>
      <c r="D20" s="45" t="s">
        <v>447</v>
      </c>
      <c r="E20" s="45" t="s">
        <v>448</v>
      </c>
      <c r="F20" s="45" t="s">
        <v>449</v>
      </c>
      <c r="G20" s="45" t="s">
        <v>450</v>
      </c>
      <c r="H20" s="46" t="s">
        <v>451</v>
      </c>
      <c r="I20" s="46" t="s">
        <v>452</v>
      </c>
      <c r="J20" s="46" t="s">
        <v>453</v>
      </c>
    </row>
    <row r="21" s="4" customFormat="1" ht="32.1" customHeight="1" spans="1:10">
      <c r="A21" s="45"/>
      <c r="B21" s="45"/>
      <c r="C21" s="45" t="s">
        <v>454</v>
      </c>
      <c r="D21" s="45" t="s">
        <v>447</v>
      </c>
      <c r="E21" s="45" t="s">
        <v>455</v>
      </c>
      <c r="F21" s="45" t="s">
        <v>449</v>
      </c>
      <c r="G21" s="45" t="s">
        <v>450</v>
      </c>
      <c r="H21" s="46" t="s">
        <v>451</v>
      </c>
      <c r="I21" s="46" t="s">
        <v>452</v>
      </c>
      <c r="J21" s="46" t="s">
        <v>453</v>
      </c>
    </row>
    <row r="22" s="4" customFormat="1" ht="32.1" customHeight="1" spans="1:10">
      <c r="A22" s="45"/>
      <c r="B22" s="45" t="s">
        <v>302</v>
      </c>
      <c r="C22" s="45"/>
      <c r="D22" s="45"/>
      <c r="E22" s="45"/>
      <c r="F22" s="45"/>
      <c r="G22" s="45"/>
      <c r="H22" s="45"/>
      <c r="I22" s="45"/>
      <c r="J22" s="45"/>
    </row>
    <row r="23" s="4" customFormat="1" ht="32.1" customHeight="1" spans="1:10">
      <c r="A23" s="45"/>
      <c r="B23" s="45"/>
      <c r="C23" s="45" t="s">
        <v>456</v>
      </c>
      <c r="D23" s="45" t="s">
        <v>447</v>
      </c>
      <c r="E23" s="45" t="s">
        <v>457</v>
      </c>
      <c r="F23" s="45" t="s">
        <v>458</v>
      </c>
      <c r="G23" s="45" t="s">
        <v>450</v>
      </c>
      <c r="H23" s="46" t="s">
        <v>451</v>
      </c>
      <c r="I23" s="46" t="s">
        <v>452</v>
      </c>
      <c r="J23" s="46" t="s">
        <v>453</v>
      </c>
    </row>
    <row r="24" s="4" customFormat="1" ht="32.1" customHeight="1" spans="1:10">
      <c r="A24" s="45"/>
      <c r="B24" s="45"/>
      <c r="C24" s="45" t="s">
        <v>459</v>
      </c>
      <c r="D24" s="45" t="s">
        <v>447</v>
      </c>
      <c r="E24" s="45" t="s">
        <v>457</v>
      </c>
      <c r="F24" s="45" t="s">
        <v>458</v>
      </c>
      <c r="G24" s="45" t="s">
        <v>450</v>
      </c>
      <c r="H24" s="46" t="s">
        <v>451</v>
      </c>
      <c r="I24" s="46" t="s">
        <v>452</v>
      </c>
      <c r="J24" s="46" t="s">
        <v>453</v>
      </c>
    </row>
    <row r="25" s="4" customFormat="1" ht="32.1" customHeight="1" spans="1:10">
      <c r="A25" s="45"/>
      <c r="B25" s="45" t="s">
        <v>313</v>
      </c>
      <c r="C25" s="45"/>
      <c r="D25" s="45"/>
      <c r="E25" s="45"/>
      <c r="F25" s="45"/>
      <c r="G25" s="45"/>
      <c r="H25" s="45"/>
      <c r="I25" s="45"/>
      <c r="J25" s="45"/>
    </row>
    <row r="26" s="4" customFormat="1" ht="32.1" customHeight="1" spans="1:10">
      <c r="A26" s="45"/>
      <c r="B26" s="45"/>
      <c r="C26" s="45" t="s">
        <v>460</v>
      </c>
      <c r="D26" s="45" t="s">
        <v>461</v>
      </c>
      <c r="E26" s="45" t="s">
        <v>462</v>
      </c>
      <c r="F26" s="45" t="s">
        <v>463</v>
      </c>
      <c r="G26" s="45" t="s">
        <v>450</v>
      </c>
      <c r="H26" s="46" t="s">
        <v>451</v>
      </c>
      <c r="I26" s="46" t="s">
        <v>452</v>
      </c>
      <c r="J26" s="46" t="s">
        <v>453</v>
      </c>
    </row>
    <row r="27" s="4" customFormat="1" ht="32.1" customHeight="1" spans="1:10">
      <c r="A27" s="45" t="s">
        <v>319</v>
      </c>
      <c r="B27" s="45"/>
      <c r="C27" s="45"/>
      <c r="D27" s="45"/>
      <c r="E27" s="45"/>
      <c r="F27" s="45"/>
      <c r="G27" s="45"/>
      <c r="H27" s="45"/>
      <c r="I27" s="45"/>
      <c r="J27" s="45"/>
    </row>
    <row r="28" s="4" customFormat="1" ht="32.1" customHeight="1" spans="1:10">
      <c r="A28" s="45"/>
      <c r="B28" s="45" t="s">
        <v>464</v>
      </c>
      <c r="C28" s="45"/>
      <c r="D28" s="45"/>
      <c r="E28" s="45"/>
      <c r="F28" s="45"/>
      <c r="G28" s="45"/>
      <c r="H28" s="45"/>
      <c r="I28" s="45"/>
      <c r="J28" s="45"/>
    </row>
    <row r="29" s="4" customFormat="1" ht="32.1" customHeight="1" spans="1:10">
      <c r="A29" s="45"/>
      <c r="B29" s="45"/>
      <c r="C29" s="45" t="s">
        <v>452</v>
      </c>
      <c r="D29" s="45" t="s">
        <v>304</v>
      </c>
      <c r="E29" s="45" t="s">
        <v>465</v>
      </c>
      <c r="F29" s="45" t="s">
        <v>306</v>
      </c>
      <c r="G29" s="45" t="s">
        <v>466</v>
      </c>
      <c r="H29" s="46" t="s">
        <v>467</v>
      </c>
      <c r="I29" s="46" t="s">
        <v>452</v>
      </c>
      <c r="J29" s="46" t="s">
        <v>468</v>
      </c>
    </row>
    <row r="30" s="4" customFormat="1" ht="32.1" customHeight="1" spans="1:10">
      <c r="A30" s="45" t="s">
        <v>324</v>
      </c>
      <c r="B30" s="45"/>
      <c r="C30" s="45"/>
      <c r="D30" s="45"/>
      <c r="E30" s="45"/>
      <c r="F30" s="45"/>
      <c r="G30" s="45"/>
      <c r="H30" s="45"/>
      <c r="I30" s="45"/>
      <c r="J30" s="45"/>
    </row>
    <row r="31" s="4" customFormat="1" ht="32.1" customHeight="1" spans="1:10">
      <c r="A31" s="45"/>
      <c r="B31" s="45" t="s">
        <v>325</v>
      </c>
      <c r="C31" s="45"/>
      <c r="D31" s="45"/>
      <c r="E31" s="45"/>
      <c r="F31" s="45"/>
      <c r="G31" s="45"/>
      <c r="H31" s="45"/>
      <c r="I31" s="45"/>
      <c r="J31" s="45"/>
    </row>
    <row r="32" s="4" customFormat="1" ht="32.1" customHeight="1" spans="1:10">
      <c r="A32" s="45"/>
      <c r="B32" s="45"/>
      <c r="C32" s="45" t="s">
        <v>469</v>
      </c>
      <c r="D32" s="45" t="s">
        <v>447</v>
      </c>
      <c r="E32" s="45" t="s">
        <v>470</v>
      </c>
      <c r="F32" s="45" t="s">
        <v>458</v>
      </c>
      <c r="G32" s="45" t="s">
        <v>450</v>
      </c>
      <c r="H32" s="46" t="s">
        <v>451</v>
      </c>
      <c r="I32" s="46" t="s">
        <v>452</v>
      </c>
      <c r="J32" s="46" t="s">
        <v>453</v>
      </c>
    </row>
    <row r="33" s="4" customFormat="1" ht="32.1" customHeight="1" spans="1:10">
      <c r="A33" s="45"/>
      <c r="B33" s="45"/>
      <c r="C33" s="45" t="s">
        <v>471</v>
      </c>
      <c r="D33" s="45" t="s">
        <v>447</v>
      </c>
      <c r="E33" s="45" t="s">
        <v>470</v>
      </c>
      <c r="F33" s="45" t="s">
        <v>458</v>
      </c>
      <c r="G33" s="45" t="s">
        <v>450</v>
      </c>
      <c r="H33" s="46" t="s">
        <v>451</v>
      </c>
      <c r="I33" s="46" t="s">
        <v>452</v>
      </c>
      <c r="J33" s="46" t="s">
        <v>453</v>
      </c>
    </row>
  </sheetData>
  <mergeCells count="25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B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75" right="1.062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2025-02-24T02:36:00Z</dcterms:created>
  <dcterms:modified xsi:type="dcterms:W3CDTF">2025-03-01T03:44:45Z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3887AF25F4F74F6D81F9652993703EEB_12</vt:lpwstr>
  </property>
  <property fmtid="{D5CDD505-2E9C-101B-9397-08002B2CF9AE}" pid="3" name="KSOProductBuildVer">
    <vt:lpwstr>2052-12.1.0.15336</vt:lpwstr>
  </property>
</Properties>
</file>