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4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<sst xmlns="http://schemas.openxmlformats.org/spreadsheetml/2006/main" count="2323" uniqueCount="627">
  <si>
    <t>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</si>
  <si>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</si>
  <si>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</si>
  <si>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</si>
  <si>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</si>
  <si>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</si>
  <si>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</si>
  <si>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</si>
  <si>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</si>
  <si>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</si>
  <si>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</si>
  <si>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</si>
  <si>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</si>
  <si>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</si>
  <si>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</si>
  <si>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</si>
  <si>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</si>
  <si>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</si>
  <si>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</si>
  <si>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</si>
  <si>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</si>
  <si>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</si>
  <si>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</si>
  <si>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</si>
  <si>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</si>
  <si>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</si>
  <si>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</si>
  <si>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</si>
  <si>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</si>
  <si>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</si>
  <si>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</si>
  <si>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</si>
  <si>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</si>
  <si>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</si>
  <si>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</si>
  <si>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</si>
  <si>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</si>
  <si>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</si>
  <si>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</si>
  <si>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</si>
  <si>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</si>
  <si>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</si>
  <si>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</si>
  <si>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</si>
  <si>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</si>
  <si>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</si>
  <si>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</si>
  <si>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</si>
  <si>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</si>
  <si>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</si>
  <si>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</si>
  <si>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</si>
  <si>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</si>
  <si>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</si>
  <si>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</si>
  <si>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</si>
  <si>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</si>
  <si>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</si>
  <si>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</si>
  <si>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</si>
  <si>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</si>
  <si>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</si>
  <si>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</si>
  <si>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</si>
  <si>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</si>
  <si>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</si>
  <si>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</si>
  <si>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</si>
  <si>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</si>
  <si>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210</t>
  </si>
  <si>
    <t>昆明市东川区残疾人联合会</t>
  </si>
  <si>
    <t>210001</t>
  </si>
  <si>
    <t>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</si>
  <si>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</si>
  <si>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</si>
  <si>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</si>
  <si>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</si>
  <si>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</si>
  <si>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</si>
  <si>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</si>
  <si>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</si>
  <si>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</si>
  <si>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</si>
  <si>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</si>
  <si>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</si>
  <si>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</si>
  <si>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</si>
  <si>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</si>
  <si>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</si>
  <si>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</si>
  <si>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</si>
  <si>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</si>
  <si>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</si>
  <si>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</si>
  <si>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</si>
  <si>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</si>
  <si>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</si>
  <si>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</si>
  <si>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</si>
  <si>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</si>
  <si>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</si>
  <si>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</si>
  <si>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</si>
  <si>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</si>
  <si>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</si>
  <si>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</si>
  <si>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</si>
  <si>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</si>
  <si>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</si>
  <si>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</si>
  <si>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2081101</t>
  </si>
  <si>
    <t>行政运行</t>
  </si>
  <si>
    <t>2081104</t>
  </si>
  <si>
    <t>残疾人康复</t>
  </si>
  <si>
    <t>2081105</t>
  </si>
  <si>
    <t>残疾人就业</t>
  </si>
  <si>
    <t>2081199</t>
  </si>
  <si>
    <t>其他残疾人事业支出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</si>
  <si>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</si>
  <si>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</si>
  <si>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</si>
  <si>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</si>
  <si>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</si>
  <si>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</si>
  <si>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</si>
  <si>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</si>
  <si>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</si>
  <si>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</si>
  <si>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</si>
  <si>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</si>
  <si>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</si>
  <si>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</si>
  <si>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</si>
  <si>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</si>
  <si>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</si>
  <si>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</si>
  <si>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</si>
  <si>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</si>
  <si>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</si>
  <si>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</si>
  <si>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</si>
  <si>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</si>
  <si>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</si>
  <si>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</si>
  <si>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</si>
  <si>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</si>
  <si>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</si>
  <si>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</si>
  <si>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</si>
  <si>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</si>
  <si>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</si>
  <si>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</si>
  <si>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</si>
  <si>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</si>
  <si>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</si>
  <si>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</si>
  <si>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</si>
  <si>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</si>
  <si>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</si>
  <si>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</si>
  <si>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</si>
  <si>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</si>
  <si>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</si>
  <si>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</si>
  <si>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</si>
  <si>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</si>
  <si>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</si>
  <si>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02-2表</t>
  </si>
  <si>
    <t>部门预算支出功能分类科目</t>
  </si>
  <si>
    <t>人员经费</t>
  </si>
  <si>
    <t>公用经费</t>
  </si>
  <si>
    <t>合  计</t>
  </si>
  <si>
    <t>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</si>
  <si>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</si>
  <si>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</si>
  <si>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</si>
  <si>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</si>
  <si>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</si>
  <si>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</si>
  <si>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</si>
  <si>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</si>
  <si>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</si>
  <si>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</si>
  <si>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</si>
  <si>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</si>
  <si>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</si>
  <si>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</si>
  <si>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</si>
  <si>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</si>
  <si>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</si>
  <si>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</si>
  <si>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</si>
  <si>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</si>
  <si>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</si>
  <si>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</si>
  <si>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</si>
  <si>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</si>
  <si>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</si>
  <si>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</si>
  <si>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530113210000000002070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</si>
  <si>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</si>
  <si>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</si>
  <si>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</si>
  <si>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</si>
  <si>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</si>
  <si>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</si>
  <si>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</si>
  <si>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530113210000000002071</t>
  </si>
  <si>
    <t>事业人员工资支出</t>
  </si>
  <si>
    <t>30107</t>
  </si>
  <si>
    <t>绩效工资</t>
  </si>
  <si>
    <t>530113210000000002072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</si>
  <si>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</si>
  <si>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</si>
  <si>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</si>
  <si>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</si>
  <si>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</si>
  <si>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</si>
  <si>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</si>
  <si>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</si>
  <si>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</si>
  <si>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</si>
  <si>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</si>
  <si>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530113210000000002075</t>
  </si>
  <si>
    <t>公车购置及运维费</t>
  </si>
  <si>
    <t>30231</t>
  </si>
  <si>
    <t>公务用车运行维护费</t>
  </si>
  <si>
    <t>530113210000000002076</t>
  </si>
  <si>
    <t>30217</t>
  </si>
  <si>
    <t>530113210000000002077</t>
  </si>
  <si>
    <t>公务交通补贴</t>
  </si>
  <si>
    <t>30239</t>
  </si>
  <si>
    <t>其他交通费用</t>
  </si>
  <si>
    <t>530113210000000002078</t>
  </si>
  <si>
    <t>工会经费</t>
  </si>
  <si>
    <t>30228</t>
  </si>
  <si>
    <t>530113210000000002080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</si>
  <si>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</si>
  <si>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</si>
  <si>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</si>
  <si>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</si>
  <si>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</si>
  <si>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</si>
  <si>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</si>
  <si>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</si>
  <si>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</si>
  <si>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</si>
  <si>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</si>
  <si>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</si>
  <si>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</si>
  <si>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</si>
  <si>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</si>
  <si>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</si>
  <si>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</si>
  <si>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</si>
  <si>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</si>
  <si>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530113210000000002081</t>
  </si>
  <si>
    <t>租车经费</t>
  </si>
  <si>
    <t>530113210000000002102</t>
  </si>
  <si>
    <t>离退休公用经费</t>
  </si>
  <si>
    <t>30299</t>
  </si>
  <si>
    <t>其他商品和服务支出</t>
  </si>
  <si>
    <t>530113210000000004337</t>
  </si>
  <si>
    <t>30113</t>
  </si>
  <si>
    <t>530113221100000330640</t>
  </si>
  <si>
    <t>离退休生活补助</t>
  </si>
  <si>
    <t>30305</t>
  </si>
  <si>
    <t>生活补助</t>
  </si>
  <si>
    <t>530113231100001513766</t>
  </si>
  <si>
    <t>行政人员绩效奖励</t>
  </si>
  <si>
    <t>530113231100001514285</t>
  </si>
  <si>
    <t>事业人员绩效奖励</t>
  </si>
  <si>
    <t>530113241100002220210</t>
  </si>
  <si>
    <t>编外聘用人员支出</t>
  </si>
  <si>
    <t>30199</t>
  </si>
  <si>
    <t>其他工资福利支出</t>
  </si>
  <si>
    <t>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</si>
  <si>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</si>
  <si>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</si>
  <si>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</si>
  <si>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</si>
  <si>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</si>
  <si>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</si>
  <si>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</si>
  <si>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530113231100001215218</t>
  </si>
  <si>
    <t>残疾人联络员待遇专项经费</t>
  </si>
  <si>
    <t>530113231100001215660</t>
  </si>
  <si>
    <t>三四级残疾人养老保险个人缴费补助专项经费</t>
  </si>
  <si>
    <t>530113231100001215706</t>
  </si>
  <si>
    <t>残疾人城乡居民医疗保险补助专项经费</t>
  </si>
  <si>
    <t>530113231100001215787</t>
  </si>
  <si>
    <t>残疾人自主创业专项补助经费</t>
  </si>
  <si>
    <t>30399</t>
  </si>
  <si>
    <t>其他对个人和家庭的补助</t>
  </si>
  <si>
    <t>530113231100001215831</t>
  </si>
  <si>
    <t>残疾人驾驶技能培训补助专项经费</t>
  </si>
  <si>
    <t>事业发展类</t>
  </si>
  <si>
    <t>530113241100002576306</t>
  </si>
  <si>
    <t>残疾人事业发展补助资金</t>
  </si>
  <si>
    <t>530113241100002791758</t>
  </si>
  <si>
    <t>2024年省级残疾人就业保障资金</t>
  </si>
  <si>
    <t>530113241100002895140</t>
  </si>
  <si>
    <t>2024年残疾人托养市级补助经费</t>
  </si>
  <si>
    <t>30227</t>
  </si>
  <si>
    <t>委托业务费</t>
  </si>
  <si>
    <t>530113241100003003374</t>
  </si>
  <si>
    <t>2024年昆明市残疾人就业服务市级补助资金</t>
  </si>
  <si>
    <t>530113241100003003406</t>
  </si>
  <si>
    <t>2024年昆明市残疾人培训市级补助经费</t>
  </si>
  <si>
    <t>530113241100003034845</t>
  </si>
  <si>
    <t>2024年中央财政残疾人事业发展补助资金</t>
  </si>
  <si>
    <t>530113241100003034878</t>
  </si>
  <si>
    <t>2024年省级残疾人就业保障（第二批）资金</t>
  </si>
  <si>
    <t>530113241100003146423</t>
  </si>
  <si>
    <t>2024年省级残疾人就业保障经费</t>
  </si>
  <si>
    <t>530113241100003277167</t>
  </si>
  <si>
    <t>2024年昆明市残疾人康复专项市级补助资金</t>
  </si>
  <si>
    <t>530113241100003308072</t>
  </si>
  <si>
    <t>2024年昆明市残疾人就业服务市级补助经费（第二批）资金</t>
  </si>
  <si>
    <t>530113251100003958233</t>
  </si>
  <si>
    <t>2025年中央财政残疾人事业发展补助资金（一般公共预算）资金</t>
  </si>
  <si>
    <t>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</si>
  <si>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</si>
  <si>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</si>
  <si>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</si>
  <si>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</si>
  <si>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</si>
  <si>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</si>
  <si>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</si>
  <si>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</si>
  <si>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</si>
  <si>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（上级）残疾人城乡居民医疗保险补助专项资金</t>
  </si>
  <si>
    <t>在2025年12月31日前，根据残疾人信息系统内残疾人核定人数，完成市级财政承担承担4940064元经费补助。项目共100分，其中产出指标60分（补助残疾人城乡居民医疗保险人数20分、完成补助时间20分、经济成本指标20分）、效益指标30分（持续减轻被补助人员生活负担30分）、满意度指标（补助残疾人满意度）10分。预期在年底前完成全部绩效指标。</t>
  </si>
  <si>
    <t>产出指标</t>
  </si>
  <si>
    <t>数量指标</t>
  </si>
  <si>
    <t>补助残疾人城乡居民医疗保险人数</t>
  </si>
  <si>
    <t>=</t>
  </si>
  <si>
    <t>18312</t>
  </si>
  <si>
    <t>人次</t>
  </si>
  <si>
    <t>定量指标</t>
  </si>
  <si>
    <t xml:space="preserve">补助残疾人城乡居民医疗保险人数
</t>
  </si>
  <si>
    <t>时效指标</t>
  </si>
  <si>
    <t>补助时间</t>
  </si>
  <si>
    <t>&lt;=</t>
  </si>
  <si>
    <t xml:space="preserve">	 2025年12月31日前</t>
  </si>
  <si>
    <t>年</t>
  </si>
  <si>
    <t xml:space="preserve">成本控制在4940064以内	
</t>
  </si>
  <si>
    <t>效益指标</t>
  </si>
  <si>
    <t>可持续影响</t>
  </si>
  <si>
    <t xml:space="preserve"> 持续减轻被补助人员生活负担</t>
  </si>
  <si>
    <t>90</t>
  </si>
  <si>
    <t>%</t>
  </si>
  <si>
    <t>定性指标</t>
  </si>
  <si>
    <t>提高被补助人员覆盖面，持续减轻被补助人员生活负担</t>
  </si>
  <si>
    <t>满意度指标</t>
  </si>
  <si>
    <t>服务对象满意度</t>
  </si>
  <si>
    <t>补助残疾人满意度</t>
  </si>
  <si>
    <t>&gt;=</t>
  </si>
  <si>
    <t>85</t>
  </si>
  <si>
    <t xml:space="preserve">	
补助残疾人满意度</t>
  </si>
  <si>
    <t>在2025年12月31日前，计划对6353名三、四级残疾人城乡居民进行养老保险缴费补助，根据实际人数，据实完成区级财政承担承担约254120元经费补助。项目共100分，其中产出指标60分（享受补助人数20分、发放补助时间20分、经济成本指标20分）、效益指标30分（持续减轻被补助人员生活负担30分）、满意度指标（三四级残疾人满意度度）10分。预期在年底前完成全部绩效指标。</t>
  </si>
  <si>
    <t>享受补助人数</t>
  </si>
  <si>
    <t>5000</t>
  </si>
  <si>
    <t>人</t>
  </si>
  <si>
    <t>实际享受补助人数</t>
  </si>
  <si>
    <t>发放补助时间</t>
  </si>
  <si>
    <t>2025年12月31日</t>
  </si>
  <si>
    <t>在2025年内完成2025年度补贴发放。</t>
  </si>
  <si>
    <t>成本指标</t>
  </si>
  <si>
    <t>经济成本指标</t>
  </si>
  <si>
    <t>254120</t>
  </si>
  <si>
    <t>元</t>
  </si>
  <si>
    <t>成本控制在254120元以内</t>
  </si>
  <si>
    <t>持续减轻被补助人员生活负担</t>
  </si>
  <si>
    <t>80</t>
  </si>
  <si>
    <t>三四级残疾人满意度</t>
  </si>
  <si>
    <t>90%</t>
  </si>
  <si>
    <t>残疾人康复22万元，农村困难残疾人实用技术培训7.5万元</t>
  </si>
  <si>
    <t>有需求的7岁以上残疾儿童或成年残疾人得到的康复服务比列</t>
  </si>
  <si>
    <t>80%</t>
  </si>
  <si>
    <t>按文件标准执行</t>
  </si>
  <si>
    <t>质量指标</t>
  </si>
  <si>
    <t>农村困难残疾人实用技术培训人数</t>
  </si>
  <si>
    <t>50</t>
  </si>
  <si>
    <t>项目完成时间</t>
  </si>
  <si>
    <t>2025年12月底</t>
  </si>
  <si>
    <t>年-月-日</t>
  </si>
  <si>
    <t>社会效益</t>
  </si>
  <si>
    <t>残疾人康复水平</t>
  </si>
  <si>
    <t>有所提高</t>
  </si>
  <si>
    <t>残疾人及其家属对残疾人服务的满意度</t>
  </si>
  <si>
    <t>2024年就业服务补助经费362350元，结余到2025年3000元。</t>
  </si>
  <si>
    <t>残疾人机动车驾驶技能培训补助人数</t>
  </si>
  <si>
    <t>122</t>
  </si>
  <si>
    <t>加大对残疾人的扶持力度，鼓励残疾朋友自食其力，有效带动更多残疾人实现就业</t>
  </si>
  <si>
    <t>效果显著</t>
  </si>
  <si>
    <t>补助对象满意度</t>
  </si>
  <si>
    <t>2024年农家书屋管理员补贴</t>
  </si>
  <si>
    <t>选聘贫困残疾人农家书屋管理员人数</t>
  </si>
  <si>
    <t>26</t>
  </si>
  <si>
    <t>93600</t>
  </si>
  <si>
    <t>提高残疾人平等参与社会的能力和水平</t>
  </si>
  <si>
    <t>效果明显</t>
  </si>
  <si>
    <t>1.通过实施残疾人精准康复服务行动，为有康复需求的经济困难家庭7岁以上残疾儿童或成年残疾人提供康复医疗、康复训练、辅助器具适、支持性服务等基本康复服务。
2.对符合托养条件的智力、精神和重度肢体残疾人给予托养服务补助。</t>
  </si>
  <si>
    <t>有需求的7岁以上残疾儿童或成年残疾人得到康复的比例</t>
  </si>
  <si>
    <t>阳光家园计划托养服务补助比例</t>
  </si>
  <si>
    <t>残疾人康复服务水平</t>
  </si>
  <si>
    <t>残疾人及家属对残疾人服务的满意度</t>
  </si>
  <si>
    <t>2024年省级残疾人就业保障经费4000元。</t>
  </si>
  <si>
    <t>扶持建设按摩机构个数</t>
  </si>
  <si>
    <t>1.00</t>
  </si>
  <si>
    <t>受益盲人按摩机构数</t>
  </si>
  <si>
    <t>个</t>
  </si>
  <si>
    <t>项目对象及相关人员的满意度</t>
  </si>
  <si>
    <t>为处于就业年龄段（年满16周岁至法定退休年龄）、持有效《中华人民共和国残疾人证》的智力、精神及重度肢体残疾人提供托养服务。</t>
  </si>
  <si>
    <t>托养服务完成率</t>
  </si>
  <si>
    <t>2025年12月</t>
  </si>
  <si>
    <t>文件要求</t>
  </si>
  <si>
    <t>减轻残疾人家庭生活、经济和照护压力</t>
  </si>
  <si>
    <t>服务对象及其家属满意度</t>
  </si>
  <si>
    <t>1.通过实施残疾人精准康复服务行动，为有康复需求的经济困难家庭7岁以上残疾儿童或成年持证残疾人提供康复医疗、康复训练、辅具适配、支持性服务等基本康复服务，提高生活质量和社会参与能力。
2.为残疾人机动车轮椅车车主发放燃油补贴，弥补残疾人出行成本。</t>
  </si>
  <si>
    <t>有需求的7岁以上残疾儿童和成年残疾人得到康复服务的比例</t>
  </si>
  <si>
    <t>关心理解支持残疾人的社会氛围</t>
  </si>
  <si>
    <t>在2025年12月31日前，根据残疾人自主创业申报人数，完成区级补助45200元发放。项目共100分，其中产出指标60分（补助残疾人城乡居民医疗保险人数20分、完成补助时间20分、经济成本指标20分）、效益指标30分（提高被补助残疾人经济收入15分、持续减轻被补助人员生活负担15分）、满意度指标（补助残疾人满意度）10分。预期在年底前完成全部绩效指标。</t>
  </si>
  <si>
    <t>补助残疾人自主创业户数</t>
  </si>
  <si>
    <t>21</t>
  </si>
  <si>
    <t>户</t>
  </si>
  <si>
    <t>45200</t>
  </si>
  <si>
    <t>成本控制在45200元以内</t>
  </si>
  <si>
    <t>提高被补助残疾人经济收入</t>
  </si>
  <si>
    <t>2000</t>
  </si>
  <si>
    <t>（上级）残疾人自主创业专项补助资金</t>
  </si>
  <si>
    <t>在2025年12月31日前，根据残疾人自主创业申报人数，完成上级补助178800元发放。项目共100分，其中产出指标60分（补助残疾人城乡居民医疗保险人数20分、完成补助时间20分、经济成本指标20分）、效益指标30分（提高被补助残疾人经济收入15分、持续减轻被补助人员生活负担15分）、满意度指标（补助残疾人满意度）10分。预期在年底前完成全部绩效指标。</t>
  </si>
  <si>
    <t>残疾人自主创业户数</t>
  </si>
  <si>
    <t>人(户)</t>
  </si>
  <si>
    <t xml:space="preserve">	
补助残疾人自主创业户数</t>
  </si>
  <si>
    <t xml:space="preserve">	
在2025年内完成2025年度补贴发放。</t>
  </si>
  <si>
    <t xml:space="preserve">	 178800</t>
  </si>
  <si>
    <t xml:space="preserve">	
成本控制在178800元以内</t>
  </si>
  <si>
    <t>8000</t>
  </si>
  <si>
    <t xml:space="preserve">	
提高被补助残疾人经济收入</t>
  </si>
  <si>
    <t>（上级）残疾人驾驶技能培训补助专项资金</t>
  </si>
  <si>
    <t>在2025年12月31日前，根据残疾人自主创业申报人数，完成上级补助107550元发放。项目共100分，其中产出指标60分（驾驶技能补助人数20分、完成补助时间20分、经济成本指标20分）、效益指标30分（提高被补助残疾人收入15分、持续减轻被补助人员生活负担15分）、满意度指标（补助残疾人满意度）10分。预期在年底前完成全部绩效指标。</t>
  </si>
  <si>
    <t>驾驶技能补助人数</t>
  </si>
  <si>
    <t>61</t>
  </si>
  <si>
    <t xml:space="preserve">	
驾驶技能补助人数</t>
  </si>
  <si>
    <t>107550</t>
  </si>
  <si>
    <t xml:space="preserve">	
成本控制在107550元以内</t>
  </si>
  <si>
    <t>经济效益</t>
  </si>
  <si>
    <t>提高被补助残疾人收入</t>
  </si>
  <si>
    <t>1700</t>
  </si>
  <si>
    <t>在2025年12月31日前，根据残疾人信息系统内残疾人核定人数，完成区级财政承担承担1235016元经费补助。项目共100分，其中产出指标60分（补助残疾人城乡居民医疗保险人数20分、完成补助时间20分、经济成本指标20分）、效益指标30分（持续减轻被补助人员生活负担30分）、满意度指标（补助残疾人满意度）10分。预期在年底前完成全部绩效指标。</t>
  </si>
  <si>
    <t>完成补助时间</t>
  </si>
  <si>
    <t>2025年12月31日前</t>
  </si>
  <si>
    <t>1235016</t>
  </si>
  <si>
    <t>成本控制在1235016元以内</t>
  </si>
  <si>
    <t>85%</t>
  </si>
  <si>
    <t>完成农村实用技术培训年度工作，帮助农村困难残疾人提高生产增收能力，进一步巩固脱贫攻坚成果。</t>
  </si>
  <si>
    <t>接受农村实用技术培训残疾人掌握的生产技能数量</t>
  </si>
  <si>
    <t>门</t>
  </si>
  <si>
    <t>提高接受培训的残疾人实用技术技能</t>
  </si>
  <si>
    <t>2024年残疾人康复专项市级补助经费</t>
  </si>
  <si>
    <t>有需求的残疾儿童得到的基本康复服务率</t>
  </si>
  <si>
    <t>180000</t>
  </si>
  <si>
    <t>康复救助完成时间</t>
  </si>
  <si>
    <t>（上级）三四级残疾人养老保险个人缴费补助专项资金</t>
  </si>
  <si>
    <t>在2025年12月31日前，计划对6353名三、四级残疾人城乡居民进行养老保险缴费补助，根据实际人数，据实完成市级财政承担承担约1016480元经费补助。项目共100分，其中产出指标60分（享受补助人数20分、发放补助时间20分、经济成本指标20分）、效益指标30分（持续减轻被补助人员生活负担30分）、满意度指标（三四级残疾人满意度度）10分。预期在年底前完成全部绩效指标。</t>
  </si>
  <si>
    <t>025年12月31日</t>
  </si>
  <si>
    <t>1016480</t>
  </si>
  <si>
    <t>成本控制在1016480元以内</t>
  </si>
  <si>
    <t>补助人员满意度</t>
  </si>
  <si>
    <t>补助农村困难残疾人接受实用技术培训</t>
  </si>
  <si>
    <t>接受职业技能的残疾人培训合格率</t>
  </si>
  <si>
    <t>获得就业技能残疾人人数</t>
  </si>
  <si>
    <t>60</t>
  </si>
  <si>
    <t>项目对象及相关人员满意度</t>
  </si>
  <si>
    <t>在2025年12月31日前为全区155名残疾人联络员落实待遇补助，完成418500补助发放（225*12*155=418500元），418500*（1-20%）=334800。项目共100分，其中产出指标60分（村级残疾人联络员人数20分、发放补贴时间20分、经济成本指标20分）、效益指标30分（提高村级残疾人联络员待遇30分）、满意度指标（残疾人联络员满意度）10分。预期在年底前完成全部绩效指标。</t>
  </si>
  <si>
    <t>村级残疾人联络员人数</t>
  </si>
  <si>
    <t>155</t>
  </si>
  <si>
    <t>实际发放村级残疾人联络员待遇人数</t>
  </si>
  <si>
    <t>发放补贴时间</t>
  </si>
  <si>
    <t>日期</t>
  </si>
  <si>
    <t>在2025年内完成发放153000元。</t>
  </si>
  <si>
    <t>418500</t>
  </si>
  <si>
    <t>成本控制在418500元</t>
  </si>
  <si>
    <t>提高村级残疾人联络员待遇</t>
  </si>
  <si>
    <t>完成村级残疾人联络员待遇补贴发放，提高村级残疾人联络员待遇，确保418500元足额补贴到位</t>
  </si>
  <si>
    <t>残疾人联络员满意度</t>
  </si>
  <si>
    <t>在2025年12月31日前，根据残疾人自主创业申报人数，完成区级补助12150元发放。项目共100分，其中产出指标60分（驾驶技能补助人数20分、完成补助时间20分、经济成本指标20分）、效益指标30分（提高被补助残疾人收入15分、持续减轻被补助人员生活负担15分）、满意度指标（补助残疾人满意度）10分。预期在年底前完成全部绩效指标。</t>
  </si>
  <si>
    <t>12150</t>
  </si>
  <si>
    <t>成本控制在12150元以内</t>
  </si>
  <si>
    <t>180</t>
  </si>
  <si>
    <t>100</t>
  </si>
  <si>
    <t>补助60名农村困难残疾人接受实用技术培训</t>
  </si>
  <si>
    <t>接受农村实用技术培训的残疾人培训合格率</t>
  </si>
  <si>
    <t>接受培训残疾人技能水平</t>
  </si>
  <si>
    <t>有所提升</t>
  </si>
  <si>
    <t>项目惠及残疾人及相关人员的满意度</t>
  </si>
  <si>
    <t>06表</t>
  </si>
  <si>
    <t>政府性基金预算支出预算表</t>
  </si>
  <si>
    <t>单位名称：昆明市发展和改革委员会</t>
  </si>
  <si>
    <t>政府性基金预算支出</t>
  </si>
  <si>
    <t>备注：昆明市东川区残疾人联合会2025年度无部门政府性基金预算支出情况，此表无数据。</t>
  </si>
  <si>
    <t>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</si>
  <si>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</si>
  <si>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</si>
  <si>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</si>
  <si>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</si>
  <si>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</si>
  <si>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</si>
  <si>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</si>
  <si>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</si>
  <si>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</si>
  <si>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</si>
  <si>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公车汽油</t>
  </si>
  <si>
    <t>车辆加油、添加燃料服务</t>
  </si>
  <si>
    <t>车辆维修服务</t>
  </si>
  <si>
    <t>车辆维修和保养服务</t>
  </si>
  <si>
    <t>公车保养维护服务</t>
  </si>
  <si>
    <t>车辆保险</t>
  </si>
  <si>
    <t>机动车保险服务</t>
  </si>
  <si>
    <t>备注：当面向中小企业预留资金大于合计时，面向中小企业预留资金为三年预计数。</t>
  </si>
  <si>
    <t>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</si>
  <si>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</si>
  <si>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</si>
  <si>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</si>
  <si>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</si>
  <si>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</si>
  <si>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</si>
  <si>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公车保险</t>
  </si>
  <si>
    <t>A1803 社会保险服务</t>
  </si>
  <si>
    <t>A 公共服务</t>
  </si>
  <si>
    <t>B1101 维修保养服务</t>
  </si>
  <si>
    <t>B 政府履职辅助性服务</t>
  </si>
  <si>
    <t>公车车辆维修服务</t>
  </si>
  <si>
    <t>油</t>
  </si>
  <si>
    <t>B1107 其他适合通过市场化方式提供的后勤服务</t>
  </si>
  <si>
    <t>汽油</t>
  </si>
  <si>
    <t>09-1表</t>
  </si>
  <si>
    <t>单位名称（项目）</t>
  </si>
  <si>
    <t>地区</t>
  </si>
  <si>
    <t>备注：昆明市东川区残疾人联合会2025年度无对下转移支付绩效目标表支出情况，此表无数据。</t>
  </si>
  <si>
    <t>09-2表</t>
  </si>
  <si>
    <t xml:space="preserve">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</si>
  <si>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</si>
  <si>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</si>
  <si>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</si>
  <si>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</si>
  <si>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</si>
  <si>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</si>
  <si>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</si>
  <si>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11表</t>
  </si>
  <si>
    <t>上级补助</t>
  </si>
  <si>
    <t>12表</t>
  </si>
  <si>
    <t>项目级次</t>
  </si>
  <si>
    <t>312 民生类</t>
  </si>
  <si>
    <t>本级</t>
  </si>
  <si>
    <t>313 事业发展类</t>
  </si>
  <si>
    <t/>
  </si>
  <si>
    <t>13表</t>
  </si>
  <si>
    <t xml:space="preserve"> 2025年部门整体支出绩效目标表</t>
  </si>
  <si>
    <t>单位名称：昆明市东川区残疾人联合会</t>
  </si>
  <si>
    <t>部门编码</t>
  </si>
  <si>
    <t>部门名称</t>
  </si>
  <si>
    <t>内容</t>
  </si>
  <si>
    <t>说明</t>
  </si>
  <si>
    <t>部门总体目标</t>
  </si>
  <si>
    <t>部门职责</t>
  </si>
  <si>
    <t>1.开展残疾人康复、宣传残疾人事业，沟通政府、社会和残疾人之间的联系，动员社会理解、尊重、关心、帮助残人。                                                                                              2.协助政府研究、制定残疾人事业的有关政策、规划和计划，对有关业务领域进行指导和管理。                                  
 3.听取残疾人意见，反映残疾人需求，维护残疾人权益，为残疾人服务。                                                           
  4.弘扬人道主义、宣传残疾人事业，沟通政府、社会和残疾人之间的联系，动员社会理解、尊重、关心、帮助残疾人。</t>
  </si>
  <si>
    <t>根据三定方案归纳</t>
  </si>
  <si>
    <t>总体绩效目标
（2024-2026年期间）</t>
  </si>
  <si>
    <t>1、认真落实好养保、教育补助等保障性政策，帮助残疾人解决最急需、最急迫的现实困难。加大力度实施残疾儿童抢救性康复项目。积极申报残疾人康复中心和托养中心项目，建立和完善残疾人医疗康复体系，完善家庭医生个性化服务内容，推进重度残疾人精准康复和托养服务，规范残疾人辅助器具申报和配发管理。完善扶残助学机制，让残疾孩子得到平等、公平接受教育。                                                    2、结合残疾人的就业需求，开展针对性强的技能培训，加大政策扶持力度，创建东川区残疾人电子商务众创空间，探索一条适合残疾人创业的新路子。宣传安置残疾人减免残疾人就业保障金、增值税即征即退等优惠政策，引导用工企业安置残疾人。宣传残疾人扶贫示范基地、残疾人就业示范基地、残疾人创业就业示范点创建扶持政策，发挥示范带动作用，引导更多的企业安置残疾人。</t>
  </si>
  <si>
    <t>根据部门职责，中长期规划，各级党委，各级政府要求归纳</t>
  </si>
  <si>
    <t>部门年度目标</t>
  </si>
  <si>
    <t>预算年度（2024年）
绩效目标</t>
  </si>
  <si>
    <t>认真落实好养保、医保和教育补助等保障性政策，帮助残疾人解决最急需、最急迫的现实困难。2025年预计对6353名三四级残疾人城乡居民进行养老保险缴费补助，每人补助标准为200元/人补助,残疾人自主创业2025年实际补助户数21人， 残疾人城乡居民医疗保险2025年总参保人数：18312 人，其中定额补助一二级残疾人数：6130人，定额补助人员为260元/人；其他残疾人为400元/人标准计算，残疾人联络员170人，残疾人免费乘坐城市公交爱心卡180人。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</si>
  <si>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</si>
  <si>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</si>
  <si>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</si>
  <si>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</si>
  <si>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</si>
  <si>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</si>
  <si>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</si>
  <si>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</si>
  <si>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</si>
  <si>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机构正常运转经费</t>
  </si>
  <si>
    <t>开展残疾人康复、宣传残疾人事业，宣传安置残疾人减免残疾人就业保障金，加大力度实施残疾儿童抢救性康复项目等残疾人相关工作</t>
  </si>
  <si>
    <t>昆残工委发（2009）3号，关于加强基层残疾人组织规范化建设的通知及《昆明市基层残疾人组织规范化建设实施方案》（昆残工委发[2014]2号）。2024年东川辖区共有170名村和社区联络员。月工资为225元.</t>
  </si>
  <si>
    <t>2024年预计对6353名三四级残疾人城乡居民进行养老保险缴费补助，每人补助标准为200元/人补助</t>
  </si>
  <si>
    <t>在2025年12月31日前，根据残疾人信息系统内残疾人核定人数18312名残疾人代缴城乡居民医疗保险。</t>
  </si>
  <si>
    <t>2016年10月1日以前的依据昆残联发〔2010〕3号文件市区两级按7:3比例配套资金。2016年10月1日以后的依据昆残联发[2016]11号文件按8:2比例配套。2025年补助人数为21人</t>
  </si>
  <si>
    <t>昆残发〔2015〕77号关于下发《昆明市残疾人机动车驾驶技能培训补助办法（试行）》的通知》和《昆明市残联 昆明市财政局关于昆明市残疾人机动车驾驶技能培训补助办法（试行）的补充通知（昆残发2023年14号）》文件要求市区两级按9:1比例配套资金.数量根据2024年实际申报数量61人为依据测算</t>
  </si>
  <si>
    <t>对250名符合托养条件的智力、精神和重度肢体残疾人给予托养服务补助</t>
  </si>
  <si>
    <t>.通过实施残疾人精准康复服务行动，为有康复需求的经济困难家庭7岁以上残疾儿童或成年残疾人提供康复医疗、康复训练、辅助器具适、支持性服务等基本康复服务</t>
  </si>
  <si>
    <t>对60名农村困难残疾人开展农村适用技术培训工作，帮助农村困难残疾人提高生产增收能力，进一步巩固脱贫攻坚成果</t>
  </si>
  <si>
    <t>对领取机动驾驾驶技能补助的人员发放补助资金</t>
  </si>
  <si>
    <t xml:space="preserve">通过实施残疾人精准康复服务行动，为有康复需求的经济困难家庭7岁以上残疾儿童或成年持证残疾人提供康复医疗、康复训练、辅具适配、支持性服务等基本康复服务，提高生活质量和社会参与能力。
</t>
  </si>
  <si>
    <t>为残疾人机动车轮椅车车主发放燃油补贴，弥补残疾人出行成本。</t>
  </si>
  <si>
    <t xml:space="preserve">通过实施残疾人精准康复服务行动，为有康复需求的经济困难家庭7岁以上残疾儿童或成年残疾人提供康复医疗、康复训练、辅助器具适、支持性服务等基本康复服务。
</t>
  </si>
  <si>
    <t>对申报省级就业创业的残疾人进行扶持和2024年度毕业应届高校毕业生发放就业促进补助</t>
  </si>
  <si>
    <t>通过实施残疾人精准康复服务行动，为有康复需求的经济困难家庭7岁以上残疾儿童或成年残疾人提供康复医疗、康复训练、辅助器具适、支持性服务等基本康复服务</t>
  </si>
  <si>
    <t>2024年农家书屋管理员补贴资金</t>
  </si>
  <si>
    <t>对50名农村困难残疾人开展农村适用技术培训，不断提高残疾人技能水平。</t>
  </si>
  <si>
    <t>通过实施残疾人精准康复服务行动，为有康复需求的经济困难家庭7岁以上残疾儿童或成年残疾人提供康复医疗、康复训练、辅助器具适、支持性服务等基本康复服务。
2.对符合托养条件的智力、精神和重度肢体残疾人给予托养服务补助。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</si>
  <si>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</si>
  <si>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</si>
  <si>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</si>
  <si>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</si>
  <si>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</si>
  <si>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工资福利等保障人数</t>
  </si>
  <si>
    <t>预算数/执行数*100%</t>
  </si>
  <si>
    <t>2025预算批复</t>
  </si>
  <si>
    <t>补助医疗保险人数</t>
  </si>
  <si>
    <t>补助残疾人联络员</t>
  </si>
  <si>
    <t>补助残疾人免费乘坐城市公交爱心卡人数</t>
  </si>
  <si>
    <t>补助三四级残疾人城乡居民养老保险人数</t>
  </si>
  <si>
    <t>残疾人自主创业补助人数</t>
  </si>
  <si>
    <t>残疾人驾驶技能补助人数</t>
  </si>
  <si>
    <t>阳光家园计划资金</t>
  </si>
  <si>
    <t>阳光家园计划</t>
  </si>
  <si>
    <t>工资福利得到有效保障</t>
  </si>
  <si>
    <t>有效保障</t>
  </si>
  <si>
    <t>残疾人各项补助得到保障</t>
  </si>
  <si>
    <t>工资及各项残疾人补助保障时间</t>
  </si>
  <si>
    <t>2024预算批复</t>
  </si>
  <si>
    <t>提高辖内残疾人幸福指数</t>
  </si>
  <si>
    <t>辖内残疾人满意度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</si>
</sst>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sz val="10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9"/>
      <name val="宋体"/>
      <charset val="1"/>
    </font>
    <font>
      <sz val="9"/>
      <name val="宋体"/>
      <charset val="134"/>
    </font>
    <font>
      <sz val="11"/>
      <name val="宋体"/>
      <charset val="1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"/>
    </font>
    <font>
      <sz val="9"/>
      <color rgb="FFFF0000"/>
      <name val="宋体"/>
      <charset val="1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9" fillId="0" borderId="1">
      <alignment horizontal="right" vertical="center"/>
    </xf>
    <xf numFmtId="0" fontId="29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9" fillId="0" borderId="1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4" borderId="19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3" fillId="15" borderId="20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9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  <xf numFmtId="0" fontId="48" fillId="0" borderId="0">
      <alignment vertical="top"/>
      <protection locked="0"/>
    </xf>
  </cellStyleXfs>
  <cellXfs count="282">
    <xf numFmtId="0" fontId="0" fillId="0" borderId="0" xfId="0" applyFont="1" applyBorder="1"/>
    <xf numFmtId="0" fontId="1" fillId="0" borderId="0" xfId="57" applyFont="1" applyFill="1" applyBorder="1" applyAlignment="1" applyProtection="1"/>
    <xf numFmtId="0" fontId="2" fillId="0" borderId="0" xfId="57" applyFont="1" applyFill="1" applyBorder="1" applyAlignment="1" applyProtection="1"/>
    <xf numFmtId="0" fontId="3" fillId="2" borderId="0" xfId="57" applyFont="1" applyFill="1" applyBorder="1" applyAlignment="1" applyProtection="1">
      <alignment horizontal="center" vertical="center"/>
    </xf>
    <xf numFmtId="0" fontId="3" fillId="3" borderId="0" xfId="57" applyFont="1" applyFill="1" applyBorder="1" applyAlignment="1" applyProtection="1">
      <alignment horizontal="center" vertical="center"/>
    </xf>
    <xf numFmtId="0" fontId="4" fillId="2" borderId="0" xfId="57" applyFont="1" applyFill="1" applyBorder="1" applyAlignment="1" applyProtection="1">
      <alignment horizontal="left" vertical="center" wrapText="1"/>
    </xf>
    <xf numFmtId="0" fontId="3" fillId="2" borderId="0" xfId="57" applyFont="1" applyFill="1" applyBorder="1" applyAlignment="1" applyProtection="1">
      <alignment horizontal="left" vertical="center" wrapText="1"/>
    </xf>
    <xf numFmtId="0" fontId="3" fillId="2" borderId="0" xfId="57" applyFont="1" applyFill="1" applyBorder="1" applyAlignment="1" applyProtection="1">
      <alignment horizontal="left" vertical="center"/>
    </xf>
    <xf numFmtId="0" fontId="5" fillId="2" borderId="1" xfId="57" applyFont="1" applyFill="1" applyBorder="1" applyAlignment="1" applyProtection="1">
      <alignment horizontal="center" vertical="center"/>
    </xf>
    <xf numFmtId="0" fontId="5" fillId="2" borderId="2" xfId="57" applyFont="1" applyFill="1" applyBorder="1" applyAlignment="1" applyProtection="1">
      <alignment horizontal="left" vertical="center"/>
    </xf>
    <xf numFmtId="0" fontId="6" fillId="2" borderId="3" xfId="57" applyFont="1" applyFill="1" applyBorder="1" applyAlignment="1" applyProtection="1">
      <alignment horizontal="left" vertical="center"/>
    </xf>
    <xf numFmtId="0" fontId="6" fillId="2" borderId="4" xfId="57" applyFont="1" applyFill="1" applyBorder="1" applyAlignment="1" applyProtection="1">
      <alignment horizontal="left" vertical="center"/>
    </xf>
    <xf numFmtId="0" fontId="5" fillId="2" borderId="2" xfId="57" applyFont="1" applyFill="1" applyBorder="1" applyAlignment="1" applyProtection="1">
      <alignment horizontal="center" vertical="center"/>
    </xf>
    <xf numFmtId="0" fontId="5" fillId="2" borderId="3" xfId="57" applyFont="1" applyFill="1" applyBorder="1" applyAlignment="1" applyProtection="1">
      <alignment horizontal="left" vertical="center" wrapText="1"/>
    </xf>
    <xf numFmtId="0" fontId="2" fillId="0" borderId="2" xfId="57" applyFont="1" applyFill="1" applyBorder="1" applyAlignment="1" applyProtection="1">
      <alignment horizontal="center" vertical="center"/>
    </xf>
    <xf numFmtId="0" fontId="2" fillId="0" borderId="3" xfId="57" applyFont="1" applyFill="1" applyBorder="1" applyAlignment="1" applyProtection="1">
      <alignment horizontal="center" vertical="center"/>
    </xf>
    <xf numFmtId="0" fontId="2" fillId="2" borderId="5" xfId="57" applyFont="1" applyFill="1" applyBorder="1" applyAlignment="1" applyProtection="1">
      <alignment horizontal="center" vertical="center"/>
    </xf>
    <xf numFmtId="49" fontId="2" fillId="0" borderId="1" xfId="57" applyNumberFormat="1" applyFont="1" applyFill="1" applyBorder="1" applyAlignment="1" applyProtection="1">
      <alignment horizontal="center" vertical="center" wrapText="1"/>
    </xf>
    <xf numFmtId="49" fontId="4" fillId="0" borderId="2" xfId="57" applyNumberFormat="1" applyFont="1" applyFill="1" applyBorder="1" applyAlignment="1" applyProtection="1">
      <alignment horizontal="left" vertical="center" wrapText="1"/>
    </xf>
    <xf numFmtId="49" fontId="4" fillId="0" borderId="3" xfId="57" applyNumberFormat="1" applyFont="1" applyFill="1" applyBorder="1" applyAlignment="1" applyProtection="1">
      <alignment horizontal="left" vertical="center" wrapText="1"/>
    </xf>
    <xf numFmtId="0" fontId="2" fillId="0" borderId="6" xfId="57" applyFont="1" applyFill="1" applyBorder="1" applyAlignment="1" applyProtection="1">
      <alignment horizontal="center" vertical="center"/>
    </xf>
    <xf numFmtId="0" fontId="2" fillId="0" borderId="1" xfId="57" applyFont="1" applyFill="1" applyBorder="1" applyAlignment="1" applyProtection="1">
      <alignment horizontal="center" vertical="center" wrapText="1"/>
    </xf>
    <xf numFmtId="0" fontId="4" fillId="0" borderId="2" xfId="57" applyFont="1" applyFill="1" applyBorder="1" applyAlignment="1" applyProtection="1">
      <alignment horizontal="left" vertical="center" wrapText="1"/>
    </xf>
    <xf numFmtId="0" fontId="4" fillId="0" borderId="3" xfId="57" applyFont="1" applyFill="1" applyBorder="1" applyAlignment="1" applyProtection="1">
      <alignment horizontal="left" vertical="center" wrapText="1"/>
    </xf>
    <xf numFmtId="0" fontId="7" fillId="0" borderId="2" xfId="57" applyFont="1" applyFill="1" applyBorder="1" applyAlignment="1" applyProtection="1">
      <alignment horizontal="left" vertical="center"/>
    </xf>
    <xf numFmtId="0" fontId="7" fillId="0" borderId="3" xfId="57" applyFont="1" applyFill="1" applyBorder="1" applyAlignment="1" applyProtection="1">
      <alignment horizontal="left" vertical="center"/>
    </xf>
    <xf numFmtId="49" fontId="2" fillId="0" borderId="7" xfId="57" applyNumberFormat="1" applyFont="1" applyFill="1" applyBorder="1" applyAlignment="1" applyProtection="1">
      <alignment horizontal="center" vertical="center" wrapText="1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2" fillId="0" borderId="7" xfId="57" applyFont="1" applyFill="1" applyBorder="1" applyAlignment="1" applyProtection="1">
      <alignment horizontal="center" vertical="center"/>
    </xf>
    <xf numFmtId="0" fontId="2" fillId="0" borderId="9" xfId="57" applyFont="1" applyFill="1" applyBorder="1" applyAlignment="1" applyProtection="1">
      <alignment horizontal="center" vertical="center"/>
    </xf>
    <xf numFmtId="0" fontId="2" fillId="0" borderId="8" xfId="57" applyFont="1" applyFill="1" applyBorder="1" applyAlignment="1" applyProtection="1">
      <alignment horizontal="center" vertical="center"/>
    </xf>
    <xf numFmtId="49" fontId="2" fillId="0" borderId="10" xfId="57" applyNumberFormat="1" applyFont="1" applyFill="1" applyBorder="1" applyAlignment="1" applyProtection="1">
      <alignment horizontal="center" vertical="center" wrapText="1"/>
    </xf>
    <xf numFmtId="49" fontId="2" fillId="0" borderId="11" xfId="57" applyNumberFormat="1" applyFont="1" applyFill="1" applyBorder="1" applyAlignment="1" applyProtection="1">
      <alignment horizontal="center" vertical="center" wrapText="1"/>
    </xf>
    <xf numFmtId="0" fontId="2" fillId="0" borderId="10" xfId="57" applyFont="1" applyFill="1" applyBorder="1" applyAlignment="1" applyProtection="1">
      <alignment horizontal="center" vertical="center"/>
    </xf>
    <xf numFmtId="0" fontId="2" fillId="0" borderId="12" xfId="57" applyFont="1" applyFill="1" applyBorder="1" applyAlignment="1" applyProtection="1">
      <alignment horizontal="center" vertical="center"/>
    </xf>
    <xf numFmtId="0" fontId="2" fillId="0" borderId="11" xfId="57" applyFont="1" applyFill="1" applyBorder="1" applyAlignment="1" applyProtection="1">
      <alignment horizontal="center" vertical="center"/>
    </xf>
    <xf numFmtId="0" fontId="4" fillId="0" borderId="2" xfId="57" applyFont="1" applyFill="1" applyBorder="1" applyAlignment="1" applyProtection="1">
      <alignment horizontal="center" vertical="center"/>
    </xf>
    <xf numFmtId="0" fontId="8" fillId="0" borderId="3" xfId="57" applyFont="1" applyFill="1" applyBorder="1" applyAlignment="1" applyProtection="1">
      <alignment horizontal="left" vertical="center"/>
    </xf>
    <xf numFmtId="0" fontId="4" fillId="2" borderId="4" xfId="57" applyFont="1" applyFill="1" applyBorder="1" applyAlignment="1" applyProtection="1">
      <alignment horizontal="left" vertical="center"/>
    </xf>
    <xf numFmtId="4" fontId="4" fillId="2" borderId="1" xfId="57" applyNumberFormat="1" applyFont="1" applyFill="1" applyBorder="1" applyAlignment="1" applyProtection="1">
      <alignment horizontal="right" vertical="center"/>
      <protection locked="0"/>
    </xf>
    <xf numFmtId="49" fontId="8" fillId="0" borderId="2" xfId="57" applyNumberFormat="1" applyFont="1" applyFill="1" applyBorder="1" applyAlignment="1" applyProtection="1">
      <alignment horizontal="left" vertical="center" wrapText="1"/>
    </xf>
    <xf numFmtId="49" fontId="8" fillId="0" borderId="4" xfId="57" applyNumberFormat="1" applyFont="1" applyFill="1" applyBorder="1" applyAlignment="1" applyProtection="1">
      <alignment horizontal="left" vertical="center" wrapText="1"/>
    </xf>
    <xf numFmtId="49" fontId="8" fillId="0" borderId="3" xfId="57" applyNumberFormat="1" applyFont="1" applyFill="1" applyBorder="1" applyAlignment="1" applyProtection="1">
      <alignment horizontal="left" vertical="center" wrapText="1"/>
    </xf>
    <xf numFmtId="4" fontId="8" fillId="0" borderId="1" xfId="57" applyNumberFormat="1" applyFont="1" applyFill="1" applyBorder="1" applyAlignment="1" applyProtection="1">
      <alignment horizontal="right"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3" xfId="57" applyFont="1" applyFill="1" applyBorder="1" applyAlignment="1" applyProtection="1"/>
    <xf numFmtId="0" fontId="10" fillId="0" borderId="4" xfId="57" applyFont="1" applyFill="1" applyBorder="1" applyAlignment="1" applyProtection="1"/>
    <xf numFmtId="178" fontId="9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" fillId="0" borderId="3" xfId="57" applyFont="1" applyFill="1" applyBorder="1" applyAlignment="1" applyProtection="1"/>
    <xf numFmtId="0" fontId="2" fillId="0" borderId="4" xfId="57" applyFont="1" applyFill="1" applyBorder="1" applyAlignment="1" applyProtection="1"/>
    <xf numFmtId="178" fontId="12" fillId="0" borderId="1" xfId="0" applyNumberFormat="1" applyFont="1" applyBorder="1" applyAlignment="1">
      <alignment horizontal="right" vertical="center"/>
    </xf>
    <xf numFmtId="49" fontId="4" fillId="0" borderId="9" xfId="57" applyNumberFormat="1" applyFont="1" applyFill="1" applyBorder="1" applyAlignment="1" applyProtection="1">
      <alignment horizontal="left" vertical="center" wrapText="1"/>
    </xf>
    <xf numFmtId="49" fontId="4" fillId="0" borderId="7" xfId="57" applyNumberFormat="1" applyFont="1" applyFill="1" applyBorder="1" applyAlignment="1" applyProtection="1">
      <alignment horizontal="left" vertical="center" wrapText="1"/>
    </xf>
    <xf numFmtId="4" fontId="4" fillId="0" borderId="9" xfId="57" applyNumberFormat="1" applyFont="1" applyFill="1" applyBorder="1" applyAlignment="1" applyProtection="1">
      <alignment horizontal="right" vertical="center"/>
    </xf>
    <xf numFmtId="0" fontId="7" fillId="0" borderId="7" xfId="57" applyFont="1" applyFill="1" applyBorder="1" applyAlignment="1" applyProtection="1">
      <alignment horizontal="left" vertical="center"/>
    </xf>
    <xf numFmtId="0" fontId="7" fillId="0" borderId="9" xfId="57" applyFont="1" applyFill="1" applyBorder="1" applyAlignment="1" applyProtection="1">
      <alignment horizontal="left" vertical="center"/>
    </xf>
    <xf numFmtId="0" fontId="7" fillId="0" borderId="2" xfId="57" applyFont="1" applyFill="1" applyBorder="1" applyAlignment="1" applyProtection="1">
      <alignment horizontal="center" vertical="center"/>
    </xf>
    <xf numFmtId="0" fontId="7" fillId="0" borderId="3" xfId="57" applyFont="1" applyFill="1" applyBorder="1" applyAlignment="1" applyProtection="1">
      <alignment horizontal="center" vertical="center"/>
    </xf>
    <xf numFmtId="0" fontId="7" fillId="0" borderId="4" xfId="57" applyFont="1" applyFill="1" applyBorder="1" applyAlignment="1" applyProtection="1">
      <alignment horizontal="center" vertical="center"/>
    </xf>
    <xf numFmtId="49" fontId="13" fillId="0" borderId="5" xfId="57" applyNumberFormat="1" applyFont="1" applyFill="1" applyBorder="1" applyAlignment="1" applyProtection="1">
      <alignment horizontal="center" vertical="center" wrapText="1"/>
    </xf>
    <xf numFmtId="49" fontId="13" fillId="0" borderId="1" xfId="57" applyNumberFormat="1" applyFont="1" applyFill="1" applyBorder="1" applyAlignment="1" applyProtection="1">
      <alignment horizontal="center" vertical="center"/>
      <protection locked="0"/>
    </xf>
    <xf numFmtId="49" fontId="13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13" fillId="0" borderId="6" xfId="57" applyFont="1" applyFill="1" applyBorder="1" applyAlignment="1" applyProtection="1">
      <alignment horizontal="center" vertical="center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2" borderId="1" xfId="57" applyFont="1" applyFill="1" applyBorder="1" applyAlignment="1" applyProtection="1">
      <alignment horizontal="left" vertical="center" wrapText="1"/>
      <protection locked="0"/>
    </xf>
    <xf numFmtId="0" fontId="4" fillId="0" borderId="6" xfId="57" applyFont="1" applyFill="1" applyBorder="1" applyAlignment="1" applyProtection="1">
      <alignment horizontal="center" vertical="center" wrapText="1"/>
    </xf>
    <xf numFmtId="31" fontId="4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57" applyFont="1" applyFill="1" applyBorder="1" applyAlignment="1" applyProtection="1">
      <alignment horizontal="right" vertical="center" wrapText="1"/>
    </xf>
    <xf numFmtId="0" fontId="2" fillId="0" borderId="4" xfId="57" applyFont="1" applyFill="1" applyBorder="1" applyAlignment="1" applyProtection="1">
      <alignment horizontal="center" vertical="center"/>
    </xf>
    <xf numFmtId="0" fontId="2" fillId="0" borderId="1" xfId="57" applyFont="1" applyFill="1" applyBorder="1" applyAlignment="1" applyProtection="1">
      <alignment horizontal="center" vertical="center"/>
    </xf>
    <xf numFmtId="49" fontId="4" fillId="0" borderId="4" xfId="57" applyNumberFormat="1" applyFont="1" applyFill="1" applyBorder="1" applyAlignment="1" applyProtection="1">
      <alignment horizontal="left" vertical="center" wrapText="1"/>
    </xf>
    <xf numFmtId="49" fontId="2" fillId="0" borderId="1" xfId="57" applyNumberFormat="1" applyFont="1" applyFill="1" applyBorder="1" applyAlignment="1" applyProtection="1">
      <alignment vertical="center" wrapText="1"/>
    </xf>
    <xf numFmtId="0" fontId="4" fillId="0" borderId="4" xfId="57" applyFont="1" applyFill="1" applyBorder="1" applyAlignment="1" applyProtection="1">
      <alignment horizontal="left" vertical="center" wrapText="1"/>
    </xf>
    <xf numFmtId="0" fontId="2" fillId="0" borderId="1" xfId="57" applyFont="1" applyFill="1" applyBorder="1" applyAlignment="1" applyProtection="1">
      <alignment vertical="center" wrapText="1"/>
    </xf>
    <xf numFmtId="0" fontId="7" fillId="0" borderId="4" xfId="57" applyFont="1" applyFill="1" applyBorder="1" applyAlignment="1" applyProtection="1">
      <alignment horizontal="left" vertical="center"/>
    </xf>
    <xf numFmtId="4" fontId="14" fillId="0" borderId="1" xfId="57" applyNumberFormat="1" applyFont="1" applyFill="1" applyBorder="1" applyAlignment="1" applyProtection="1">
      <alignment horizontal="right" vertical="center"/>
    </xf>
    <xf numFmtId="4" fontId="4" fillId="0" borderId="1" xfId="57" applyNumberFormat="1" applyFont="1" applyFill="1" applyBorder="1" applyAlignment="1" applyProtection="1">
      <alignment horizontal="right" vertical="center"/>
    </xf>
    <xf numFmtId="4" fontId="4" fillId="0" borderId="8" xfId="57" applyNumberFormat="1" applyFont="1" applyFill="1" applyBorder="1" applyAlignment="1" applyProtection="1">
      <alignment horizontal="right" vertical="center"/>
    </xf>
    <xf numFmtId="0" fontId="7" fillId="0" borderId="8" xfId="57" applyFont="1" applyFill="1" applyBorder="1" applyAlignment="1" applyProtection="1">
      <alignment horizontal="left" vertical="center"/>
    </xf>
    <xf numFmtId="49" fontId="13" fillId="0" borderId="5" xfId="57" applyNumberFormat="1" applyFont="1" applyFill="1" applyBorder="1" applyAlignment="1" applyProtection="1">
      <alignment horizontal="center" vertical="center"/>
    </xf>
    <xf numFmtId="0" fontId="4" fillId="0" borderId="6" xfId="57" applyFont="1" applyFill="1" applyBorder="1" applyAlignment="1" applyProtection="1">
      <alignment horizontal="left" vertical="center" wrapText="1"/>
    </xf>
    <xf numFmtId="49" fontId="15" fillId="0" borderId="0" xfId="0" applyNumberFormat="1" applyFont="1" applyBorder="1"/>
    <xf numFmtId="0" fontId="11" fillId="0" borderId="0" xfId="0" applyFont="1" applyBorder="1" applyAlignment="1" applyProtection="1">
      <alignment horizontal="right" vertical="center"/>
      <protection locked="0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/>
    <xf numFmtId="0" fontId="11" fillId="0" borderId="0" xfId="0" applyFont="1" applyBorder="1" applyAlignment="1" applyProtection="1">
      <alignment horizontal="right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4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9" fontId="12" fillId="0" borderId="1" xfId="53" applyNumberFormat="1" applyFont="1" applyBorder="1">
      <alignment horizontal="lef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7" fillId="4" borderId="5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" fontId="12" fillId="0" borderId="1" xfId="54" applyNumberFormat="1" applyFont="1" applyBorder="1">
      <alignment horizontal="right" vertical="center"/>
    </xf>
    <xf numFmtId="0" fontId="11" fillId="4" borderId="0" xfId="0" applyFont="1" applyFill="1" applyBorder="1" applyAlignment="1" applyProtection="1">
      <alignment horizontal="right" vertical="top" wrapText="1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18" fillId="0" borderId="0" xfId="0" applyFont="1" applyBorder="1" applyAlignment="1">
      <alignment vertical="top"/>
    </xf>
    <xf numFmtId="0" fontId="19" fillId="4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/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right" vertical="center"/>
      <protection locked="0"/>
    </xf>
    <xf numFmtId="0" fontId="15" fillId="4" borderId="0" xfId="0" applyFont="1" applyFill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right" vertical="center"/>
      <protection locked="0"/>
    </xf>
    <xf numFmtId="0" fontId="15" fillId="4" borderId="1" xfId="0" applyFont="1" applyFill="1" applyBorder="1" applyAlignment="1" applyProtection="1">
      <alignment horizontal="right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left" vertical="center" wrapText="1"/>
    </xf>
    <xf numFmtId="3" fontId="11" fillId="4" borderId="1" xfId="0" applyNumberFormat="1" applyFont="1" applyFill="1" applyBorder="1" applyAlignment="1" applyProtection="1">
      <alignment horizontal="right" vertical="center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left"/>
    </xf>
    <xf numFmtId="0" fontId="11" fillId="4" borderId="1" xfId="0" applyFont="1" applyFill="1" applyBorder="1" applyAlignment="1">
      <alignment horizontal="right" vertical="center"/>
    </xf>
    <xf numFmtId="0" fontId="11" fillId="4" borderId="0" xfId="0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7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Protection="1">
      <protection locked="0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Protection="1"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 wrapText="1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>
      <alignment horizontal="center" vertical="center" wrapText="1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>
      <alignment horizontal="left" vertical="center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wrapText="1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left" vertical="center"/>
    </xf>
    <xf numFmtId="180" fontId="12" fillId="0" borderId="1" xfId="56" applyNumberFormat="1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right" vertical="center"/>
    </xf>
    <xf numFmtId="0" fontId="11" fillId="4" borderId="11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left" vertical="center"/>
    </xf>
    <xf numFmtId="178" fontId="12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49" fontId="21" fillId="0" borderId="0" xfId="0" applyNumberFormat="1" applyFont="1" applyBorder="1" applyProtection="1">
      <protection locked="0"/>
    </xf>
    <xf numFmtId="0" fontId="15" fillId="0" borderId="0" xfId="0" applyFont="1" applyBorder="1" applyAlignment="1">
      <alignment horizontal="right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2"/>
    </xf>
    <xf numFmtId="0" fontId="15" fillId="0" borderId="0" xfId="0" applyFont="1" applyBorder="1" applyAlignment="1">
      <alignment vertical="top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5" fillId="0" borderId="0" xfId="0" applyFont="1" applyBorder="1" applyAlignment="1" applyProtection="1">
      <alignment vertical="top"/>
      <protection locked="0"/>
    </xf>
    <xf numFmtId="49" fontId="15" fillId="0" borderId="0" xfId="0" applyNumberFormat="1" applyFont="1" applyBorder="1" applyProtection="1"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left" vertical="center" wrapText="1"/>
      <protection locked="0"/>
    </xf>
    <xf numFmtId="0" fontId="18" fillId="4" borderId="1" xfId="0" applyFont="1" applyFill="1" applyBorder="1" applyAlignment="1" applyProtection="1">
      <alignment vertical="top" wrapText="1"/>
      <protection locked="0"/>
    </xf>
    <xf numFmtId="0" fontId="24" fillId="0" borderId="0" xfId="0" applyFont="1" applyBorder="1"/>
    <xf numFmtId="49" fontId="17" fillId="0" borderId="2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2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  <protection locked="0"/>
    </xf>
    <xf numFmtId="178" fontId="28" fillId="0" borderId="1" xfId="0" applyNumberFormat="1" applyFont="1" applyBorder="1" applyAlignment="1">
      <alignment horizontal="right" vertical="center"/>
    </xf>
    <xf numFmtId="0" fontId="26" fillId="4" borderId="5" xfId="0" applyFont="1" applyFill="1" applyBorder="1" applyAlignment="1">
      <alignment horizontal="center"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4" borderId="6" xfId="0" applyFont="1" applyFill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left" vertical="center" wrapText="1" indent="2"/>
    </xf>
    <xf numFmtId="0" fontId="11" fillId="4" borderId="2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1" fillId="4" borderId="6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left" vertical="center" wrapText="1" inden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10" workbookViewId="0">
      <selection activeCell="C25" sqref="C25"/>
    </sheetView>
  </sheetViews>
  <sheetFormatPr defaultColWidth="8.57407407407407" defaultRowHeight="12.75" customHeight="1" outlineLevelCol="3"/>
  <cols>
    <col min="1" max="4" width="41" customWidth="1"/>
  </cols>
  <sheetData>
    <row r="1" ht="15" customHeight="1" spans="1:4">
      <c r="A1" s="128"/>
      <c r="B1" s="128"/>
      <c r="C1" s="128"/>
      <c r="D1" s="145" t="s">
        <v>0</v>
      </c>
    </row>
    <row r="2" ht="41.25" customHeight="1" spans="1:1">
      <c r="A2" s="123" t="str">
        <f>"2025"&amp;"年部门财务收支预算总表"</f>
        <v>2025年部门财务收支预算总表</v>
      </c>
    </row>
    <row r="3" ht="17.25" customHeight="1" spans="1:4">
      <c r="A3" s="126" t="str">
        <f>"单位名称："&amp;"昆明市东川区残疾人联合会"</f>
        <v>单位名称：昆明市东川区残疾人联合会</v>
      </c>
      <c r="B3" s="246"/>
      <c r="D3" s="220" t="s">
        <v>1</v>
      </c>
    </row>
    <row r="4" ht="23.25" customHeight="1" spans="1:4">
      <c r="A4" s="247" t="s">
        <v>2</v>
      </c>
      <c r="B4" s="248"/>
      <c r="C4" s="247" t="s">
        <v>3</v>
      </c>
      <c r="D4" s="248"/>
    </row>
    <row r="5" ht="24" customHeight="1" spans="1:4">
      <c r="A5" s="247" t="s">
        <v>4</v>
      </c>
      <c r="B5" s="247" t="s">
        <v>5</v>
      </c>
      <c r="C5" s="247" t="s">
        <v>6</v>
      </c>
      <c r="D5" s="247" t="s">
        <v>5</v>
      </c>
    </row>
    <row r="6" ht="17.25" customHeight="1" spans="1:4">
      <c r="A6" s="249" t="s">
        <v>7</v>
      </c>
      <c r="B6" s="53">
        <v>5814434.63</v>
      </c>
      <c r="C6" s="249" t="s">
        <v>8</v>
      </c>
      <c r="D6" s="53"/>
    </row>
    <row r="7" ht="17.25" customHeight="1" spans="1:4">
      <c r="A7" s="249" t="s">
        <v>9</v>
      </c>
      <c r="B7" s="53"/>
      <c r="C7" s="249" t="s">
        <v>10</v>
      </c>
      <c r="D7" s="53"/>
    </row>
    <row r="8" ht="17.25" customHeight="1" spans="1:4">
      <c r="A8" s="249" t="s">
        <v>11</v>
      </c>
      <c r="B8" s="53"/>
      <c r="C8" s="281" t="s">
        <v>12</v>
      </c>
      <c r="D8" s="53"/>
    </row>
    <row r="9" ht="17.25" customHeight="1" spans="1:4">
      <c r="A9" s="249" t="s">
        <v>13</v>
      </c>
      <c r="B9" s="53"/>
      <c r="C9" s="281" t="s">
        <v>14</v>
      </c>
      <c r="D9" s="53"/>
    </row>
    <row r="10" ht="17.25" customHeight="1" spans="1:4">
      <c r="A10" s="249" t="s">
        <v>15</v>
      </c>
      <c r="B10" s="53"/>
      <c r="C10" s="281" t="s">
        <v>16</v>
      </c>
      <c r="D10" s="53"/>
    </row>
    <row r="11" ht="17.25" customHeight="1" spans="1:4">
      <c r="A11" s="249" t="s">
        <v>17</v>
      </c>
      <c r="B11" s="53"/>
      <c r="C11" s="281" t="s">
        <v>18</v>
      </c>
      <c r="D11" s="53"/>
    </row>
    <row r="12" ht="17.25" customHeight="1" spans="1:4">
      <c r="A12" s="249" t="s">
        <v>19</v>
      </c>
      <c r="B12" s="53"/>
      <c r="C12" s="114" t="s">
        <v>20</v>
      </c>
      <c r="D12" s="53"/>
    </row>
    <row r="13" ht="17.25" customHeight="1" spans="1:4">
      <c r="A13" s="249" t="s">
        <v>21</v>
      </c>
      <c r="B13" s="53"/>
      <c r="C13" s="114" t="s">
        <v>22</v>
      </c>
      <c r="D13" s="53">
        <v>5522732.42</v>
      </c>
    </row>
    <row r="14" ht="17.25" customHeight="1" spans="1:4">
      <c r="A14" s="249" t="s">
        <v>23</v>
      </c>
      <c r="B14" s="53"/>
      <c r="C14" s="114" t="s">
        <v>24</v>
      </c>
      <c r="D14" s="53">
        <v>160278.21</v>
      </c>
    </row>
    <row r="15" ht="17.25" customHeight="1" spans="1:4">
      <c r="A15" s="249" t="s">
        <v>25</v>
      </c>
      <c r="B15" s="53"/>
      <c r="C15" s="114" t="s">
        <v>26</v>
      </c>
      <c r="D15" s="53"/>
    </row>
    <row r="16" ht="17.25" customHeight="1" spans="1:4">
      <c r="A16" s="225"/>
      <c r="B16" s="53"/>
      <c r="C16" s="114" t="s">
        <v>27</v>
      </c>
      <c r="D16" s="53"/>
    </row>
    <row r="17" ht="17.25" customHeight="1" spans="1:4">
      <c r="A17" s="250"/>
      <c r="B17" s="53"/>
      <c r="C17" s="114" t="s">
        <v>28</v>
      </c>
      <c r="D17" s="53"/>
    </row>
    <row r="18" ht="17.25" customHeight="1" spans="1:4">
      <c r="A18" s="250"/>
      <c r="B18" s="53"/>
      <c r="C18" s="114" t="s">
        <v>29</v>
      </c>
      <c r="D18" s="53"/>
    </row>
    <row r="19" ht="17.25" customHeight="1" spans="1:4">
      <c r="A19" s="250"/>
      <c r="B19" s="53"/>
      <c r="C19" s="114" t="s">
        <v>30</v>
      </c>
      <c r="D19" s="53"/>
    </row>
    <row r="20" ht="17.25" customHeight="1" spans="1:4">
      <c r="A20" s="250"/>
      <c r="B20" s="53"/>
      <c r="C20" s="114" t="s">
        <v>31</v>
      </c>
      <c r="D20" s="53"/>
    </row>
    <row r="21" ht="17.25" customHeight="1" spans="1:4">
      <c r="A21" s="250"/>
      <c r="B21" s="53"/>
      <c r="C21" s="114" t="s">
        <v>32</v>
      </c>
      <c r="D21" s="53"/>
    </row>
    <row r="22" ht="17.25" customHeight="1" spans="1:4">
      <c r="A22" s="250"/>
      <c r="B22" s="53"/>
      <c r="C22" s="114" t="s">
        <v>33</v>
      </c>
      <c r="D22" s="53"/>
    </row>
    <row r="23" ht="17.25" customHeight="1" spans="1:4">
      <c r="A23" s="250"/>
      <c r="B23" s="53"/>
      <c r="C23" s="114" t="s">
        <v>34</v>
      </c>
      <c r="D23" s="53"/>
    </row>
    <row r="24" ht="17.25" customHeight="1" spans="1:4">
      <c r="A24" s="250"/>
      <c r="B24" s="53"/>
      <c r="C24" s="114" t="s">
        <v>35</v>
      </c>
      <c r="D24" s="53">
        <v>131424</v>
      </c>
    </row>
    <row r="25" ht="17.25" customHeight="1" spans="1:4">
      <c r="A25" s="250"/>
      <c r="B25" s="53"/>
      <c r="C25" s="114" t="s">
        <v>36</v>
      </c>
      <c r="D25" s="53"/>
    </row>
    <row r="26" ht="17.25" customHeight="1" spans="1:4">
      <c r="A26" s="250"/>
      <c r="B26" s="53"/>
      <c r="C26" s="225" t="s">
        <v>37</v>
      </c>
      <c r="D26" s="53"/>
    </row>
    <row r="27" ht="17.25" customHeight="1" spans="1:4">
      <c r="A27" s="250"/>
      <c r="B27" s="53"/>
      <c r="C27" s="114" t="s">
        <v>38</v>
      </c>
      <c r="D27" s="53"/>
    </row>
    <row r="28" ht="16.5" customHeight="1" spans="1:4">
      <c r="A28" s="250"/>
      <c r="B28" s="53"/>
      <c r="C28" s="114" t="s">
        <v>39</v>
      </c>
      <c r="D28" s="53"/>
    </row>
    <row r="29" ht="16.5" customHeight="1" spans="1:4">
      <c r="A29" s="250"/>
      <c r="B29" s="53"/>
      <c r="C29" s="225" t="s">
        <v>40</v>
      </c>
      <c r="D29" s="53"/>
    </row>
    <row r="30" ht="17.25" customHeight="1" spans="1:4">
      <c r="A30" s="250"/>
      <c r="B30" s="53"/>
      <c r="C30" s="225" t="s">
        <v>41</v>
      </c>
      <c r="D30" s="53"/>
    </row>
    <row r="31" ht="17.25" customHeight="1" spans="1:4">
      <c r="A31" s="250"/>
      <c r="B31" s="53"/>
      <c r="C31" s="114" t="s">
        <v>42</v>
      </c>
      <c r="D31" s="53"/>
    </row>
    <row r="32" ht="16.5" customHeight="1" spans="1:4">
      <c r="A32" s="250" t="s">
        <v>43</v>
      </c>
      <c r="B32" s="53">
        <v>5814434.63</v>
      </c>
      <c r="C32" s="250" t="s">
        <v>44</v>
      </c>
      <c r="D32" s="53">
        <v>5814434.63</v>
      </c>
    </row>
    <row r="33" ht="16.5" customHeight="1" spans="1:4">
      <c r="A33" s="225" t="s">
        <v>45</v>
      </c>
      <c r="B33" s="53"/>
      <c r="C33" s="225" t="s">
        <v>46</v>
      </c>
      <c r="D33" s="53"/>
    </row>
    <row r="34" ht="16.5" customHeight="1" spans="1:4">
      <c r="A34" s="114" t="s">
        <v>47</v>
      </c>
      <c r="B34" s="53"/>
      <c r="C34" s="114" t="s">
        <v>47</v>
      </c>
      <c r="D34" s="53"/>
    </row>
    <row r="35" ht="16.5" customHeight="1" spans="1:4">
      <c r="A35" s="114" t="s">
        <v>48</v>
      </c>
      <c r="B35" s="53"/>
      <c r="C35" s="114" t="s">
        <v>49</v>
      </c>
      <c r="D35" s="53"/>
    </row>
    <row r="36" ht="16.5" customHeight="1" spans="1:4">
      <c r="A36" s="251" t="s">
        <v>50</v>
      </c>
      <c r="B36" s="53">
        <v>5814434.63</v>
      </c>
      <c r="C36" s="251" t="s">
        <v>51</v>
      </c>
      <c r="D36" s="53">
        <v>5814434.63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15" sqref="C15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ht="12" customHeight="1" spans="1:6">
      <c r="A1" s="198">
        <v>1</v>
      </c>
      <c r="B1" s="199">
        <v>0</v>
      </c>
      <c r="C1" s="198">
        <v>1</v>
      </c>
      <c r="D1" s="200"/>
      <c r="E1" s="200"/>
      <c r="F1" s="197" t="s">
        <v>498</v>
      </c>
    </row>
    <row r="2" ht="42" customHeight="1" spans="1:6">
      <c r="A2" s="201" t="str">
        <f>"2025"&amp;"年部门政府性基金预算支出预算表"</f>
        <v>2025年部门政府性基金预算支出预算表</v>
      </c>
      <c r="B2" s="201" t="s">
        <v>499</v>
      </c>
      <c r="C2" s="202"/>
      <c r="D2" s="203"/>
      <c r="E2" s="203"/>
      <c r="F2" s="203"/>
    </row>
    <row r="3" ht="13.5" customHeight="1" spans="1:6">
      <c r="A3" s="87" t="str">
        <f>"单位名称："&amp;"昆明市东川区残疾人联合会"</f>
        <v>单位名称：昆明市东川区残疾人联合会</v>
      </c>
      <c r="B3" s="87" t="s">
        <v>500</v>
      </c>
      <c r="C3" s="198"/>
      <c r="D3" s="200"/>
      <c r="E3" s="200"/>
      <c r="F3" s="197" t="s">
        <v>1</v>
      </c>
    </row>
    <row r="4" ht="19.5" customHeight="1" spans="1:6">
      <c r="A4" s="204" t="s">
        <v>181</v>
      </c>
      <c r="B4" s="205" t="s">
        <v>73</v>
      </c>
      <c r="C4" s="204" t="s">
        <v>74</v>
      </c>
      <c r="D4" s="93" t="s">
        <v>501</v>
      </c>
      <c r="E4" s="94"/>
      <c r="F4" s="95"/>
    </row>
    <row r="5" ht="18.75" customHeight="1" spans="1:6">
      <c r="A5" s="206"/>
      <c r="B5" s="207"/>
      <c r="C5" s="206"/>
      <c r="D5" s="98" t="s">
        <v>55</v>
      </c>
      <c r="E5" s="93" t="s">
        <v>76</v>
      </c>
      <c r="F5" s="98" t="s">
        <v>77</v>
      </c>
    </row>
    <row r="6" ht="18.75" customHeight="1" spans="1:6">
      <c r="A6" s="149">
        <v>1</v>
      </c>
      <c r="B6" s="208" t="s">
        <v>84</v>
      </c>
      <c r="C6" s="149">
        <v>3</v>
      </c>
      <c r="D6" s="209">
        <v>4</v>
      </c>
      <c r="E6" s="209">
        <v>5</v>
      </c>
      <c r="F6" s="209">
        <v>6</v>
      </c>
    </row>
    <row r="7" ht="21" customHeight="1" spans="1:6">
      <c r="A7" s="103"/>
      <c r="B7" s="103"/>
      <c r="C7" s="103"/>
      <c r="D7" s="53"/>
      <c r="E7" s="53"/>
      <c r="F7" s="53"/>
    </row>
    <row r="8" ht="21" customHeight="1" spans="1:6">
      <c r="A8" s="103"/>
      <c r="B8" s="103"/>
      <c r="C8" s="103"/>
      <c r="D8" s="53"/>
      <c r="E8" s="53"/>
      <c r="F8" s="53"/>
    </row>
    <row r="9" ht="18.75" customHeight="1" spans="1:6">
      <c r="A9" s="210" t="s">
        <v>171</v>
      </c>
      <c r="B9" s="210" t="s">
        <v>171</v>
      </c>
      <c r="C9" s="211" t="s">
        <v>171</v>
      </c>
      <c r="D9" s="53"/>
      <c r="E9" s="53"/>
      <c r="F9" s="53"/>
    </row>
    <row r="10" customHeight="1" spans="1:1">
      <c r="A10" t="s">
        <v>502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topLeftCell="J1" workbookViewId="0">
      <selection activeCell="A2" sqref="A2:S2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ht="15.75" customHeight="1" spans="2:19">
      <c r="B1" s="162"/>
      <c r="C1" s="162"/>
      <c r="R1" s="85"/>
      <c r="S1" s="85" t="s">
        <v>503</v>
      </c>
    </row>
    <row r="2" ht="41.25" customHeight="1" spans="1:19">
      <c r="A2" s="153" t="str">
        <f>"2025"&amp;"年部门政府采购预算表"</f>
        <v>2025年部门政府采购预算表</v>
      </c>
      <c r="B2" s="147"/>
      <c r="C2" s="147"/>
      <c r="D2" s="86"/>
      <c r="E2" s="86"/>
      <c r="F2" s="86"/>
      <c r="G2" s="86"/>
      <c r="H2" s="86"/>
      <c r="I2" s="86"/>
      <c r="J2" s="86"/>
      <c r="K2" s="86"/>
      <c r="L2" s="86"/>
      <c r="M2" s="147"/>
      <c r="N2" s="86"/>
      <c r="O2" s="86"/>
      <c r="P2" s="147"/>
      <c r="Q2" s="86"/>
      <c r="R2" s="147"/>
      <c r="S2" s="147"/>
    </row>
    <row r="3" ht="18.75" customHeight="1" spans="1:19">
      <c r="A3" s="190" t="str">
        <f>"单位名称："&amp;"昆明市东川区残疾人联合会"</f>
        <v>单位名称：昆明市东川区残疾人联合会</v>
      </c>
      <c r="B3" s="164"/>
      <c r="C3" s="164"/>
      <c r="D3" s="89"/>
      <c r="E3" s="89"/>
      <c r="F3" s="89"/>
      <c r="G3" s="89"/>
      <c r="H3" s="89"/>
      <c r="I3" s="89"/>
      <c r="J3" s="89"/>
      <c r="K3" s="89"/>
      <c r="L3" s="89"/>
      <c r="R3" s="90"/>
      <c r="S3" s="197" t="s">
        <v>1</v>
      </c>
    </row>
    <row r="4" ht="15.75" customHeight="1" spans="1:19">
      <c r="A4" s="92" t="s">
        <v>180</v>
      </c>
      <c r="B4" s="165" t="s">
        <v>181</v>
      </c>
      <c r="C4" s="165" t="s">
        <v>504</v>
      </c>
      <c r="D4" s="166" t="s">
        <v>505</v>
      </c>
      <c r="E4" s="166" t="s">
        <v>506</v>
      </c>
      <c r="F4" s="166" t="s">
        <v>507</v>
      </c>
      <c r="G4" s="166" t="s">
        <v>508</v>
      </c>
      <c r="H4" s="166" t="s">
        <v>509</v>
      </c>
      <c r="I4" s="179" t="s">
        <v>188</v>
      </c>
      <c r="J4" s="179"/>
      <c r="K4" s="179"/>
      <c r="L4" s="179"/>
      <c r="M4" s="180"/>
      <c r="N4" s="179"/>
      <c r="O4" s="179"/>
      <c r="P4" s="187"/>
      <c r="Q4" s="179"/>
      <c r="R4" s="180"/>
      <c r="S4" s="160"/>
    </row>
    <row r="5" ht="17.25" customHeight="1" spans="1:19">
      <c r="A5" s="97"/>
      <c r="B5" s="167"/>
      <c r="C5" s="167"/>
      <c r="D5" s="168"/>
      <c r="E5" s="168"/>
      <c r="F5" s="168"/>
      <c r="G5" s="168"/>
      <c r="H5" s="168"/>
      <c r="I5" s="168" t="s">
        <v>55</v>
      </c>
      <c r="J5" s="168" t="s">
        <v>58</v>
      </c>
      <c r="K5" s="168" t="s">
        <v>510</v>
      </c>
      <c r="L5" s="168" t="s">
        <v>511</v>
      </c>
      <c r="M5" s="181" t="s">
        <v>512</v>
      </c>
      <c r="N5" s="182" t="s">
        <v>513</v>
      </c>
      <c r="O5" s="182"/>
      <c r="P5" s="188"/>
      <c r="Q5" s="182"/>
      <c r="R5" s="189"/>
      <c r="S5" s="169"/>
    </row>
    <row r="6" ht="54" customHeight="1" spans="1:19">
      <c r="A6" s="100"/>
      <c r="B6" s="169"/>
      <c r="C6" s="169"/>
      <c r="D6" s="170"/>
      <c r="E6" s="170"/>
      <c r="F6" s="170"/>
      <c r="G6" s="170"/>
      <c r="H6" s="170"/>
      <c r="I6" s="170"/>
      <c r="J6" s="170" t="s">
        <v>57</v>
      </c>
      <c r="K6" s="170"/>
      <c r="L6" s="170"/>
      <c r="M6" s="183"/>
      <c r="N6" s="170" t="s">
        <v>57</v>
      </c>
      <c r="O6" s="170" t="s">
        <v>64</v>
      </c>
      <c r="P6" s="169" t="s">
        <v>65</v>
      </c>
      <c r="Q6" s="170" t="s">
        <v>66</v>
      </c>
      <c r="R6" s="183" t="s">
        <v>67</v>
      </c>
      <c r="S6" s="169" t="s">
        <v>68</v>
      </c>
    </row>
    <row r="7" ht="18" customHeight="1" spans="1:19">
      <c r="A7" s="191">
        <v>1</v>
      </c>
      <c r="B7" s="191" t="s">
        <v>84</v>
      </c>
      <c r="C7" s="192">
        <v>3</v>
      </c>
      <c r="D7" s="192">
        <v>4</v>
      </c>
      <c r="E7" s="191">
        <v>5</v>
      </c>
      <c r="F7" s="191">
        <v>6</v>
      </c>
      <c r="G7" s="191">
        <v>7</v>
      </c>
      <c r="H7" s="191">
        <v>8</v>
      </c>
      <c r="I7" s="191">
        <v>9</v>
      </c>
      <c r="J7" s="191">
        <v>10</v>
      </c>
      <c r="K7" s="191">
        <v>11</v>
      </c>
      <c r="L7" s="191">
        <v>12</v>
      </c>
      <c r="M7" s="191">
        <v>13</v>
      </c>
      <c r="N7" s="191">
        <v>14</v>
      </c>
      <c r="O7" s="191">
        <v>15</v>
      </c>
      <c r="P7" s="191">
        <v>16</v>
      </c>
      <c r="Q7" s="191">
        <v>17</v>
      </c>
      <c r="R7" s="191">
        <v>18</v>
      </c>
      <c r="S7" s="191">
        <v>19</v>
      </c>
    </row>
    <row r="8" ht="21" customHeight="1" spans="1:19">
      <c r="A8" s="171" t="s">
        <v>70</v>
      </c>
      <c r="B8" s="172" t="s">
        <v>70</v>
      </c>
      <c r="C8" s="172" t="s">
        <v>224</v>
      </c>
      <c r="D8" s="173" t="s">
        <v>514</v>
      </c>
      <c r="E8" s="173" t="s">
        <v>515</v>
      </c>
      <c r="F8" s="173" t="s">
        <v>371</v>
      </c>
      <c r="G8" s="193">
        <v>1</v>
      </c>
      <c r="H8" s="53">
        <v>3500</v>
      </c>
      <c r="I8" s="53">
        <v>3500</v>
      </c>
      <c r="J8" s="53">
        <v>3500</v>
      </c>
      <c r="K8" s="53"/>
      <c r="L8" s="53"/>
      <c r="M8" s="53"/>
      <c r="N8" s="53"/>
      <c r="O8" s="53"/>
      <c r="P8" s="53"/>
      <c r="Q8" s="53"/>
      <c r="R8" s="53"/>
      <c r="S8" s="53"/>
    </row>
    <row r="9" ht="21" customHeight="1" spans="1:19">
      <c r="A9" s="171" t="s">
        <v>70</v>
      </c>
      <c r="B9" s="172" t="s">
        <v>70</v>
      </c>
      <c r="C9" s="172" t="s">
        <v>224</v>
      </c>
      <c r="D9" s="173" t="s">
        <v>516</v>
      </c>
      <c r="E9" s="173" t="s">
        <v>517</v>
      </c>
      <c r="F9" s="173" t="s">
        <v>371</v>
      </c>
      <c r="G9" s="193">
        <v>1</v>
      </c>
      <c r="H9" s="53">
        <v>1000</v>
      </c>
      <c r="I9" s="53">
        <v>1000</v>
      </c>
      <c r="J9" s="53">
        <v>1000</v>
      </c>
      <c r="K9" s="53"/>
      <c r="L9" s="53"/>
      <c r="M9" s="53"/>
      <c r="N9" s="53"/>
      <c r="O9" s="53"/>
      <c r="P9" s="53"/>
      <c r="Q9" s="53"/>
      <c r="R9" s="53"/>
      <c r="S9" s="53"/>
    </row>
    <row r="10" ht="21" customHeight="1" spans="1:19">
      <c r="A10" s="171" t="s">
        <v>70</v>
      </c>
      <c r="B10" s="172" t="s">
        <v>70</v>
      </c>
      <c r="C10" s="172" t="s">
        <v>224</v>
      </c>
      <c r="D10" s="173" t="s">
        <v>518</v>
      </c>
      <c r="E10" s="173" t="s">
        <v>517</v>
      </c>
      <c r="F10" s="173" t="s">
        <v>371</v>
      </c>
      <c r="G10" s="193">
        <v>1</v>
      </c>
      <c r="H10" s="53">
        <v>5000</v>
      </c>
      <c r="I10" s="53">
        <v>5000</v>
      </c>
      <c r="J10" s="53">
        <v>5000</v>
      </c>
      <c r="K10" s="53"/>
      <c r="L10" s="53"/>
      <c r="M10" s="53"/>
      <c r="N10" s="53"/>
      <c r="O10" s="53"/>
      <c r="P10" s="53"/>
      <c r="Q10" s="53"/>
      <c r="R10" s="53"/>
      <c r="S10" s="53"/>
    </row>
    <row r="11" ht="21" customHeight="1" spans="1:19">
      <c r="A11" s="171" t="s">
        <v>70</v>
      </c>
      <c r="B11" s="172" t="s">
        <v>70</v>
      </c>
      <c r="C11" s="172" t="s">
        <v>224</v>
      </c>
      <c r="D11" s="173" t="s">
        <v>519</v>
      </c>
      <c r="E11" s="173" t="s">
        <v>520</v>
      </c>
      <c r="F11" s="173" t="s">
        <v>371</v>
      </c>
      <c r="G11" s="193">
        <v>1</v>
      </c>
      <c r="H11" s="53">
        <v>2500</v>
      </c>
      <c r="I11" s="53">
        <v>2500</v>
      </c>
      <c r="J11" s="53">
        <v>2500</v>
      </c>
      <c r="K11" s="53"/>
      <c r="L11" s="53"/>
      <c r="M11" s="53"/>
      <c r="N11" s="53"/>
      <c r="O11" s="53"/>
      <c r="P11" s="53"/>
      <c r="Q11" s="53"/>
      <c r="R11" s="53"/>
      <c r="S11" s="53"/>
    </row>
    <row r="12" ht="21" customHeight="1" spans="1:19">
      <c r="A12" s="174" t="s">
        <v>171</v>
      </c>
      <c r="B12" s="175"/>
      <c r="C12" s="175"/>
      <c r="D12" s="176"/>
      <c r="E12" s="176"/>
      <c r="F12" s="176"/>
      <c r="G12" s="194"/>
      <c r="H12" s="53">
        <v>12000</v>
      </c>
      <c r="I12" s="53">
        <v>12000</v>
      </c>
      <c r="J12" s="53">
        <v>12000</v>
      </c>
      <c r="K12" s="53"/>
      <c r="L12" s="53"/>
      <c r="M12" s="53"/>
      <c r="N12" s="53"/>
      <c r="O12" s="53"/>
      <c r="P12" s="53"/>
      <c r="Q12" s="53"/>
      <c r="R12" s="53"/>
      <c r="S12" s="53"/>
    </row>
    <row r="13" ht="21" customHeight="1" spans="1:19">
      <c r="A13" s="190" t="s">
        <v>521</v>
      </c>
      <c r="B13" s="87"/>
      <c r="C13" s="87"/>
      <c r="D13" s="190"/>
      <c r="E13" s="190"/>
      <c r="F13" s="190"/>
      <c r="G13" s="195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</row>
  </sheetData>
  <mergeCells count="19">
    <mergeCell ref="A2:S2"/>
    <mergeCell ref="A3:H3"/>
    <mergeCell ref="I4:S4"/>
    <mergeCell ref="N5:S5"/>
    <mergeCell ref="A12:G12"/>
    <mergeCell ref="A13:S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topLeftCell="E1" workbookViewId="0">
      <selection activeCell="J12" sqref="J12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ht="16.5" customHeight="1" spans="1:20">
      <c r="A1" s="157"/>
      <c r="B1" s="162"/>
      <c r="C1" s="162"/>
      <c r="D1" s="162"/>
      <c r="E1" s="162"/>
      <c r="F1" s="162"/>
      <c r="G1" s="162"/>
      <c r="H1" s="157"/>
      <c r="I1" s="157"/>
      <c r="J1" s="157"/>
      <c r="K1" s="157"/>
      <c r="L1" s="157"/>
      <c r="M1" s="157"/>
      <c r="N1" s="177"/>
      <c r="O1" s="157"/>
      <c r="P1" s="157"/>
      <c r="Q1" s="162"/>
      <c r="R1" s="157"/>
      <c r="S1" s="185"/>
      <c r="T1" s="185" t="s">
        <v>522</v>
      </c>
    </row>
    <row r="2" ht="41.25" customHeight="1" spans="1:20">
      <c r="A2" s="153" t="str">
        <f>"2025"&amp;"年部门政府购买服务预算表"</f>
        <v>2025年部门政府购买服务预算表</v>
      </c>
      <c r="B2" s="147"/>
      <c r="C2" s="147"/>
      <c r="D2" s="147"/>
      <c r="E2" s="147"/>
      <c r="F2" s="147"/>
      <c r="G2" s="147"/>
      <c r="H2" s="163"/>
      <c r="I2" s="163"/>
      <c r="J2" s="163"/>
      <c r="K2" s="163"/>
      <c r="L2" s="163"/>
      <c r="M2" s="163"/>
      <c r="N2" s="178"/>
      <c r="O2" s="163"/>
      <c r="P2" s="163"/>
      <c r="Q2" s="147"/>
      <c r="R2" s="163"/>
      <c r="S2" s="178"/>
      <c r="T2" s="147"/>
    </row>
    <row r="3" ht="22.5" customHeight="1" spans="1:20">
      <c r="A3" s="154" t="str">
        <f>"单位名称："&amp;"昆明市东川区残疾人联合会"</f>
        <v>单位名称：昆明市东川区残疾人联合会</v>
      </c>
      <c r="B3" s="164"/>
      <c r="C3" s="164"/>
      <c r="D3" s="164"/>
      <c r="E3" s="164"/>
      <c r="F3" s="164"/>
      <c r="G3" s="164"/>
      <c r="H3" s="155"/>
      <c r="I3" s="155"/>
      <c r="J3" s="155"/>
      <c r="K3" s="155"/>
      <c r="L3" s="155"/>
      <c r="M3" s="155"/>
      <c r="N3" s="177"/>
      <c r="O3" s="157"/>
      <c r="P3" s="157"/>
      <c r="Q3" s="162"/>
      <c r="R3" s="157"/>
      <c r="S3" s="186"/>
      <c r="T3" s="185" t="s">
        <v>1</v>
      </c>
    </row>
    <row r="4" ht="24" customHeight="1" spans="1:20">
      <c r="A4" s="92" t="s">
        <v>180</v>
      </c>
      <c r="B4" s="165" t="s">
        <v>181</v>
      </c>
      <c r="C4" s="165" t="s">
        <v>504</v>
      </c>
      <c r="D4" s="165" t="s">
        <v>523</v>
      </c>
      <c r="E4" s="165" t="s">
        <v>524</v>
      </c>
      <c r="F4" s="165" t="s">
        <v>525</v>
      </c>
      <c r="G4" s="165" t="s">
        <v>526</v>
      </c>
      <c r="H4" s="166" t="s">
        <v>527</v>
      </c>
      <c r="I4" s="166" t="s">
        <v>528</v>
      </c>
      <c r="J4" s="179" t="s">
        <v>188</v>
      </c>
      <c r="K4" s="179"/>
      <c r="L4" s="179"/>
      <c r="M4" s="179"/>
      <c r="N4" s="180"/>
      <c r="O4" s="179"/>
      <c r="P4" s="179"/>
      <c r="Q4" s="187"/>
      <c r="R4" s="179"/>
      <c r="S4" s="180"/>
      <c r="T4" s="160"/>
    </row>
    <row r="5" ht="24" customHeight="1" spans="1:20">
      <c r="A5" s="97"/>
      <c r="B5" s="167"/>
      <c r="C5" s="167"/>
      <c r="D5" s="167"/>
      <c r="E5" s="167"/>
      <c r="F5" s="167"/>
      <c r="G5" s="167"/>
      <c r="H5" s="168"/>
      <c r="I5" s="168"/>
      <c r="J5" s="168" t="s">
        <v>55</v>
      </c>
      <c r="K5" s="168" t="s">
        <v>58</v>
      </c>
      <c r="L5" s="168" t="s">
        <v>510</v>
      </c>
      <c r="M5" s="168" t="s">
        <v>511</v>
      </c>
      <c r="N5" s="181" t="s">
        <v>512</v>
      </c>
      <c r="O5" s="182" t="s">
        <v>513</v>
      </c>
      <c r="P5" s="182"/>
      <c r="Q5" s="188"/>
      <c r="R5" s="182"/>
      <c r="S5" s="189"/>
      <c r="T5" s="169"/>
    </row>
    <row r="6" ht="54" customHeight="1" spans="1:20">
      <c r="A6" s="100"/>
      <c r="B6" s="169"/>
      <c r="C6" s="169"/>
      <c r="D6" s="169"/>
      <c r="E6" s="169"/>
      <c r="F6" s="169"/>
      <c r="G6" s="169"/>
      <c r="H6" s="170"/>
      <c r="I6" s="170"/>
      <c r="J6" s="170"/>
      <c r="K6" s="170" t="s">
        <v>57</v>
      </c>
      <c r="L6" s="170"/>
      <c r="M6" s="170"/>
      <c r="N6" s="183"/>
      <c r="O6" s="170" t="s">
        <v>57</v>
      </c>
      <c r="P6" s="170" t="s">
        <v>64</v>
      </c>
      <c r="Q6" s="169" t="s">
        <v>65</v>
      </c>
      <c r="R6" s="170" t="s">
        <v>66</v>
      </c>
      <c r="S6" s="183" t="s">
        <v>67</v>
      </c>
      <c r="T6" s="169" t="s">
        <v>68</v>
      </c>
    </row>
    <row r="7" ht="17.25" customHeight="1" spans="1:20">
      <c r="A7" s="101">
        <v>1</v>
      </c>
      <c r="B7" s="169">
        <v>2</v>
      </c>
      <c r="C7" s="101">
        <v>3</v>
      </c>
      <c r="D7" s="101">
        <v>4</v>
      </c>
      <c r="E7" s="169">
        <v>5</v>
      </c>
      <c r="F7" s="101">
        <v>6</v>
      </c>
      <c r="G7" s="101">
        <v>7</v>
      </c>
      <c r="H7" s="169">
        <v>8</v>
      </c>
      <c r="I7" s="101">
        <v>9</v>
      </c>
      <c r="J7" s="101">
        <v>10</v>
      </c>
      <c r="K7" s="169">
        <v>11</v>
      </c>
      <c r="L7" s="101">
        <v>12</v>
      </c>
      <c r="M7" s="101">
        <v>13</v>
      </c>
      <c r="N7" s="169">
        <v>14</v>
      </c>
      <c r="O7" s="101">
        <v>15</v>
      </c>
      <c r="P7" s="101">
        <v>16</v>
      </c>
      <c r="Q7" s="169">
        <v>17</v>
      </c>
      <c r="R7" s="101">
        <v>18</v>
      </c>
      <c r="S7" s="101">
        <v>19</v>
      </c>
      <c r="T7" s="101">
        <v>20</v>
      </c>
    </row>
    <row r="8" ht="21" customHeight="1" spans="1:20">
      <c r="A8" s="171" t="s">
        <v>70</v>
      </c>
      <c r="B8" s="172" t="s">
        <v>70</v>
      </c>
      <c r="C8" s="172" t="s">
        <v>224</v>
      </c>
      <c r="D8" s="172" t="s">
        <v>529</v>
      </c>
      <c r="E8" s="172" t="s">
        <v>530</v>
      </c>
      <c r="F8" s="172" t="s">
        <v>76</v>
      </c>
      <c r="G8" s="172" t="s">
        <v>531</v>
      </c>
      <c r="H8" s="173" t="s">
        <v>99</v>
      </c>
      <c r="I8" s="173" t="s">
        <v>519</v>
      </c>
      <c r="J8" s="53">
        <v>2500</v>
      </c>
      <c r="K8" s="53">
        <v>2500</v>
      </c>
      <c r="L8" s="53"/>
      <c r="M8" s="53"/>
      <c r="N8" s="53"/>
      <c r="O8" s="53"/>
      <c r="P8" s="53"/>
      <c r="Q8" s="53"/>
      <c r="R8" s="53"/>
      <c r="S8" s="53"/>
      <c r="T8" s="53"/>
    </row>
    <row r="9" ht="21" customHeight="1" spans="1:20">
      <c r="A9" s="171" t="s">
        <v>70</v>
      </c>
      <c r="B9" s="172" t="s">
        <v>70</v>
      </c>
      <c r="C9" s="172" t="s">
        <v>224</v>
      </c>
      <c r="D9" s="172" t="s">
        <v>516</v>
      </c>
      <c r="E9" s="172" t="s">
        <v>532</v>
      </c>
      <c r="F9" s="172" t="s">
        <v>76</v>
      </c>
      <c r="G9" s="172" t="s">
        <v>533</v>
      </c>
      <c r="H9" s="173" t="s">
        <v>99</v>
      </c>
      <c r="I9" s="173" t="s">
        <v>534</v>
      </c>
      <c r="J9" s="53">
        <v>1000</v>
      </c>
      <c r="K9" s="53">
        <v>1000</v>
      </c>
      <c r="L9" s="53"/>
      <c r="M9" s="53"/>
      <c r="N9" s="53"/>
      <c r="O9" s="53"/>
      <c r="P9" s="53"/>
      <c r="Q9" s="53"/>
      <c r="R9" s="53"/>
      <c r="S9" s="53"/>
      <c r="T9" s="53"/>
    </row>
    <row r="10" ht="21" customHeight="1" spans="1:20">
      <c r="A10" s="171" t="s">
        <v>70</v>
      </c>
      <c r="B10" s="172" t="s">
        <v>70</v>
      </c>
      <c r="C10" s="172" t="s">
        <v>224</v>
      </c>
      <c r="D10" s="172" t="s">
        <v>518</v>
      </c>
      <c r="E10" s="172" t="s">
        <v>532</v>
      </c>
      <c r="F10" s="172" t="s">
        <v>76</v>
      </c>
      <c r="G10" s="172" t="s">
        <v>533</v>
      </c>
      <c r="H10" s="173" t="s">
        <v>99</v>
      </c>
      <c r="I10" s="173" t="s">
        <v>518</v>
      </c>
      <c r="J10" s="53">
        <v>5000</v>
      </c>
      <c r="K10" s="53">
        <v>5000</v>
      </c>
      <c r="L10" s="53"/>
      <c r="M10" s="53"/>
      <c r="N10" s="53"/>
      <c r="O10" s="53"/>
      <c r="P10" s="53"/>
      <c r="Q10" s="53"/>
      <c r="R10" s="53"/>
      <c r="S10" s="53"/>
      <c r="T10" s="53"/>
    </row>
    <row r="11" ht="21" customHeight="1" spans="1:20">
      <c r="A11" s="171" t="s">
        <v>70</v>
      </c>
      <c r="B11" s="172" t="s">
        <v>70</v>
      </c>
      <c r="C11" s="172" t="s">
        <v>224</v>
      </c>
      <c r="D11" s="172" t="s">
        <v>535</v>
      </c>
      <c r="E11" s="172" t="s">
        <v>536</v>
      </c>
      <c r="F11" s="172" t="s">
        <v>76</v>
      </c>
      <c r="G11" s="172" t="s">
        <v>533</v>
      </c>
      <c r="H11" s="173" t="s">
        <v>99</v>
      </c>
      <c r="I11" s="173" t="s">
        <v>537</v>
      </c>
      <c r="J11" s="53">
        <v>3500</v>
      </c>
      <c r="K11" s="53">
        <v>3500</v>
      </c>
      <c r="L11" s="53"/>
      <c r="M11" s="53"/>
      <c r="N11" s="53"/>
      <c r="O11" s="53"/>
      <c r="P11" s="53"/>
      <c r="Q11" s="53"/>
      <c r="R11" s="53"/>
      <c r="S11" s="53"/>
      <c r="T11" s="53"/>
    </row>
    <row r="12" ht="21" customHeight="1" spans="1:20">
      <c r="A12" s="174" t="s">
        <v>171</v>
      </c>
      <c r="B12" s="175"/>
      <c r="C12" s="175"/>
      <c r="D12" s="175"/>
      <c r="E12" s="175"/>
      <c r="F12" s="175"/>
      <c r="G12" s="175"/>
      <c r="H12" s="176"/>
      <c r="I12" s="184"/>
      <c r="J12" s="53">
        <v>12000</v>
      </c>
      <c r="K12" s="53">
        <v>12000</v>
      </c>
      <c r="L12" s="53"/>
      <c r="M12" s="53"/>
      <c r="N12" s="53"/>
      <c r="O12" s="53"/>
      <c r="P12" s="53"/>
      <c r="Q12" s="53"/>
      <c r="R12" s="53"/>
      <c r="S12" s="53"/>
      <c r="T12" s="53"/>
    </row>
  </sheetData>
  <mergeCells count="19">
    <mergeCell ref="A2:T2"/>
    <mergeCell ref="A3:I3"/>
    <mergeCell ref="J4:T4"/>
    <mergeCell ref="O5:T5"/>
    <mergeCell ref="A12:I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9"/>
  <sheetViews>
    <sheetView showZeros="0" workbookViewId="0">
      <selection activeCell="B15" sqref="B15"/>
    </sheetView>
  </sheetViews>
  <sheetFormatPr defaultColWidth="9.13888888888889" defaultRowHeight="14.25" customHeight="1"/>
  <cols>
    <col min="1" max="1" width="37.712962962963" customWidth="1"/>
    <col min="2" max="13" width="20" customWidth="1"/>
  </cols>
  <sheetData>
    <row r="1" ht="17.25" customHeight="1" spans="4:13">
      <c r="D1" s="152"/>
      <c r="M1" s="85" t="s">
        <v>538</v>
      </c>
    </row>
    <row r="2" ht="41.25" customHeight="1" spans="1:13">
      <c r="A2" s="153" t="str">
        <f>"2025"&amp;"年对下转移支付预算表"</f>
        <v>2025年对下转移支付预算表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147"/>
    </row>
    <row r="3" ht="18" customHeight="1" spans="1:13">
      <c r="A3" s="154" t="str">
        <f>"单位名称："&amp;"昆明市东川区残疾人联合会"</f>
        <v>单位名称：昆明市东川区残疾人联合会</v>
      </c>
      <c r="B3" s="155"/>
      <c r="C3" s="155"/>
      <c r="D3" s="156"/>
      <c r="E3" s="157"/>
      <c r="F3" s="157"/>
      <c r="G3" s="157"/>
      <c r="H3" s="157"/>
      <c r="I3" s="157"/>
      <c r="M3" s="90" t="s">
        <v>1</v>
      </c>
    </row>
    <row r="4" ht="19.5" customHeight="1" spans="1:13">
      <c r="A4" s="110" t="s">
        <v>539</v>
      </c>
      <c r="B4" s="93" t="s">
        <v>188</v>
      </c>
      <c r="C4" s="94"/>
      <c r="D4" s="94"/>
      <c r="E4" s="93" t="s">
        <v>540</v>
      </c>
      <c r="F4" s="94"/>
      <c r="G4" s="94"/>
      <c r="H4" s="94"/>
      <c r="I4" s="94"/>
      <c r="J4" s="94"/>
      <c r="K4" s="94"/>
      <c r="L4" s="94"/>
      <c r="M4" s="160"/>
    </row>
    <row r="5" ht="40.5" customHeight="1" spans="1:13">
      <c r="A5" s="101"/>
      <c r="B5" s="111" t="s">
        <v>55</v>
      </c>
      <c r="C5" s="92" t="s">
        <v>58</v>
      </c>
      <c r="D5" s="158" t="s">
        <v>510</v>
      </c>
      <c r="E5" s="130"/>
      <c r="F5" s="130"/>
      <c r="G5" s="130"/>
      <c r="H5" s="130"/>
      <c r="I5" s="130"/>
      <c r="J5" s="130"/>
      <c r="K5" s="130"/>
      <c r="L5" s="130"/>
      <c r="M5" s="161"/>
    </row>
    <row r="6" ht="19.5" customHeight="1" spans="1:13">
      <c r="A6" s="102">
        <v>1</v>
      </c>
      <c r="B6" s="102">
        <v>2</v>
      </c>
      <c r="C6" s="102">
        <v>3</v>
      </c>
      <c r="D6" s="159">
        <v>4</v>
      </c>
      <c r="E6" s="118">
        <v>5</v>
      </c>
      <c r="F6" s="102">
        <v>6</v>
      </c>
      <c r="G6" s="102">
        <v>7</v>
      </c>
      <c r="H6" s="159">
        <v>8</v>
      </c>
      <c r="I6" s="102">
        <v>9</v>
      </c>
      <c r="J6" s="102">
        <v>10</v>
      </c>
      <c r="K6" s="102">
        <v>11</v>
      </c>
      <c r="L6" s="102">
        <v>13</v>
      </c>
      <c r="M6" s="118">
        <v>24</v>
      </c>
    </row>
    <row r="7" ht="19.5" customHeight="1" spans="1:13">
      <c r="A7" s="11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ht="19.5" customHeight="1" spans="1:13">
      <c r="A8" s="150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customHeight="1" spans="1:1">
      <c r="A9" t="s">
        <v>541</v>
      </c>
    </row>
  </sheetData>
  <mergeCells count="5">
    <mergeCell ref="A2:M2"/>
    <mergeCell ref="A3:I3"/>
    <mergeCell ref="B4:D4"/>
    <mergeCell ref="E4:M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C17" sqref="C17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6.5" customHeight="1" spans="10:10">
      <c r="J1" s="85" t="s">
        <v>542</v>
      </c>
    </row>
    <row r="2" ht="41.25" customHeight="1" spans="1:10">
      <c r="A2" s="146" t="str">
        <f>"2025"&amp;"年对下转移支付绩效目标表"</f>
        <v>2025年对下转移支付绩效目标表</v>
      </c>
      <c r="B2" s="86"/>
      <c r="C2" s="86"/>
      <c r="D2" s="86"/>
      <c r="E2" s="86"/>
      <c r="F2" s="147"/>
      <c r="G2" s="86"/>
      <c r="H2" s="147"/>
      <c r="I2" s="147"/>
      <c r="J2" s="86"/>
    </row>
    <row r="3" ht="17.25" customHeight="1" spans="1:1">
      <c r="A3" s="87" t="str">
        <f>"单位名称："&amp;"昆明市东川区残疾人联合会"</f>
        <v>单位名称：昆明市东川区残疾人联合会</v>
      </c>
    </row>
    <row r="4" ht="44.25" customHeight="1" spans="1:10">
      <c r="A4" s="148" t="s">
        <v>539</v>
      </c>
      <c r="B4" s="148" t="s">
        <v>322</v>
      </c>
      <c r="C4" s="148" t="s">
        <v>323</v>
      </c>
      <c r="D4" s="148" t="s">
        <v>324</v>
      </c>
      <c r="E4" s="148" t="s">
        <v>325</v>
      </c>
      <c r="F4" s="149" t="s">
        <v>326</v>
      </c>
      <c r="G4" s="148" t="s">
        <v>327</v>
      </c>
      <c r="H4" s="149" t="s">
        <v>328</v>
      </c>
      <c r="I4" s="149" t="s">
        <v>329</v>
      </c>
      <c r="J4" s="148" t="s">
        <v>330</v>
      </c>
    </row>
    <row r="5" ht="14.25" customHeight="1" spans="1:10">
      <c r="A5" s="148">
        <v>1</v>
      </c>
      <c r="B5" s="148">
        <v>2</v>
      </c>
      <c r="C5" s="148">
        <v>3</v>
      </c>
      <c r="D5" s="148">
        <v>4</v>
      </c>
      <c r="E5" s="148">
        <v>5</v>
      </c>
      <c r="F5" s="149">
        <v>6</v>
      </c>
      <c r="G5" s="148">
        <v>7</v>
      </c>
      <c r="H5" s="149">
        <v>8</v>
      </c>
      <c r="I5" s="149">
        <v>9</v>
      </c>
      <c r="J5" s="148">
        <v>10</v>
      </c>
    </row>
    <row r="6" ht="42" customHeight="1" spans="1:10">
      <c r="A6" s="112"/>
      <c r="B6" s="150"/>
      <c r="C6" s="150"/>
      <c r="D6" s="150"/>
      <c r="E6" s="136"/>
      <c r="F6" s="151"/>
      <c r="G6" s="136"/>
      <c r="H6" s="151"/>
      <c r="I6" s="151"/>
      <c r="J6" s="136"/>
    </row>
    <row r="7" ht="42" customHeight="1" spans="1:10">
      <c r="A7" s="112"/>
      <c r="B7" s="103"/>
      <c r="C7" s="103"/>
      <c r="D7" s="103"/>
      <c r="E7" s="112"/>
      <c r="F7" s="103"/>
      <c r="G7" s="112"/>
      <c r="H7" s="103"/>
      <c r="I7" s="103"/>
      <c r="J7" s="112"/>
    </row>
    <row r="8" customHeight="1" spans="1:1">
      <c r="A8" t="s">
        <v>541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H14" sqref="H14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20" t="s">
        <v>543</v>
      </c>
      <c r="B1" s="121"/>
      <c r="C1" s="121"/>
      <c r="D1" s="122"/>
      <c r="E1" s="122"/>
      <c r="F1" s="122"/>
      <c r="G1" s="121"/>
      <c r="H1" s="121"/>
      <c r="I1" s="122"/>
    </row>
    <row r="2" ht="41.25" customHeight="1" spans="1:9">
      <c r="A2" s="123" t="str">
        <f>"2025"&amp;"年新增资产配置预算表"</f>
        <v>2025年新增资产配置预算表</v>
      </c>
      <c r="B2" s="124"/>
      <c r="C2" s="124"/>
      <c r="D2" s="125"/>
      <c r="E2" s="125"/>
      <c r="F2" s="125"/>
      <c r="G2" s="124"/>
      <c r="H2" s="124"/>
      <c r="I2" s="125"/>
    </row>
    <row r="3" customHeight="1" spans="1:9">
      <c r="A3" s="126" t="str">
        <f>"单位名称："&amp;"昆明市东川区残疾人联合会"</f>
        <v>单位名称：昆明市东川区残疾人联合会</v>
      </c>
      <c r="B3" s="127"/>
      <c r="C3" s="127"/>
      <c r="D3" s="128"/>
      <c r="F3" s="125"/>
      <c r="G3" s="124"/>
      <c r="H3" s="124"/>
      <c r="I3" s="145" t="s">
        <v>1</v>
      </c>
    </row>
    <row r="4" ht="28.5" customHeight="1" spans="1:9">
      <c r="A4" s="129" t="s">
        <v>180</v>
      </c>
      <c r="B4" s="130" t="s">
        <v>181</v>
      </c>
      <c r="C4" s="131" t="s">
        <v>544</v>
      </c>
      <c r="D4" s="129" t="s">
        <v>545</v>
      </c>
      <c r="E4" s="129" t="s">
        <v>546</v>
      </c>
      <c r="F4" s="129" t="s">
        <v>547</v>
      </c>
      <c r="G4" s="130" t="s">
        <v>548</v>
      </c>
      <c r="H4" s="118"/>
      <c r="I4" s="129"/>
    </row>
    <row r="5" ht="21" customHeight="1" spans="1:9">
      <c r="A5" s="131"/>
      <c r="B5" s="132"/>
      <c r="C5" s="132"/>
      <c r="D5" s="133"/>
      <c r="E5" s="132"/>
      <c r="F5" s="132"/>
      <c r="G5" s="130" t="s">
        <v>508</v>
      </c>
      <c r="H5" s="130" t="s">
        <v>549</v>
      </c>
      <c r="I5" s="130" t="s">
        <v>550</v>
      </c>
    </row>
    <row r="6" ht="17.25" customHeight="1" spans="1:9">
      <c r="A6" s="134" t="s">
        <v>83</v>
      </c>
      <c r="B6" s="135" t="s">
        <v>84</v>
      </c>
      <c r="C6" s="134" t="s">
        <v>85</v>
      </c>
      <c r="D6" s="136" t="s">
        <v>86</v>
      </c>
      <c r="E6" s="134" t="s">
        <v>87</v>
      </c>
      <c r="F6" s="135" t="s">
        <v>88</v>
      </c>
      <c r="G6" s="137" t="s">
        <v>89</v>
      </c>
      <c r="H6" s="136" t="s">
        <v>90</v>
      </c>
      <c r="I6" s="136">
        <v>9</v>
      </c>
    </row>
    <row r="7" ht="19.5" customHeight="1" spans="1:9">
      <c r="A7" s="138"/>
      <c r="B7" s="114"/>
      <c r="C7" s="114"/>
      <c r="D7" s="112"/>
      <c r="E7" s="103"/>
      <c r="F7" s="137"/>
      <c r="G7" s="139"/>
      <c r="H7" s="140"/>
      <c r="I7" s="140"/>
    </row>
    <row r="8" ht="19.5" customHeight="1" spans="1:9">
      <c r="A8" s="141" t="s">
        <v>55</v>
      </c>
      <c r="B8" s="142"/>
      <c r="C8" s="142"/>
      <c r="D8" s="143"/>
      <c r="E8" s="144"/>
      <c r="F8" s="144"/>
      <c r="G8" s="139"/>
      <c r="H8" s="140"/>
      <c r="I8" s="140"/>
    </row>
    <row r="9" customHeight="1" spans="1:1">
      <c r="A9" t="s">
        <v>541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opLeftCell="B1" workbookViewId="0">
      <selection activeCell="A2" sqref="A2:K2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4:11">
      <c r="D1" s="84"/>
      <c r="E1" s="84"/>
      <c r="F1" s="84"/>
      <c r="G1" s="84"/>
      <c r="K1" s="85" t="s">
        <v>551</v>
      </c>
    </row>
    <row r="2" ht="41.25" customHeight="1" spans="1:11">
      <c r="A2" s="86" t="str">
        <f>"2025"&amp;"年上级转移支付补助项目支出预算表"</f>
        <v>2025年上级转移支付补助项目支出预算表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ht="13.5" customHeight="1" spans="1:11">
      <c r="A3" s="87" t="str">
        <f>"单位名称："&amp;"昆明市东川区残疾人联合会"</f>
        <v>单位名称：昆明市东川区残疾人联合会</v>
      </c>
      <c r="B3" s="88"/>
      <c r="C3" s="88"/>
      <c r="D3" s="88"/>
      <c r="E3" s="88"/>
      <c r="F3" s="88"/>
      <c r="G3" s="88"/>
      <c r="H3" s="89"/>
      <c r="I3" s="89"/>
      <c r="J3" s="89"/>
      <c r="K3" s="90" t="s">
        <v>1</v>
      </c>
    </row>
    <row r="4" ht="21.75" customHeight="1" spans="1:11">
      <c r="A4" s="91" t="s">
        <v>277</v>
      </c>
      <c r="B4" s="91" t="s">
        <v>183</v>
      </c>
      <c r="C4" s="91" t="s">
        <v>278</v>
      </c>
      <c r="D4" s="92" t="s">
        <v>184</v>
      </c>
      <c r="E4" s="92" t="s">
        <v>185</v>
      </c>
      <c r="F4" s="92" t="s">
        <v>279</v>
      </c>
      <c r="G4" s="92" t="s">
        <v>280</v>
      </c>
      <c r="H4" s="110" t="s">
        <v>55</v>
      </c>
      <c r="I4" s="93" t="s">
        <v>552</v>
      </c>
      <c r="J4" s="94"/>
      <c r="K4" s="95"/>
    </row>
    <row r="5" ht="21.75" customHeight="1" spans="1:11">
      <c r="A5" s="96"/>
      <c r="B5" s="96"/>
      <c r="C5" s="96"/>
      <c r="D5" s="97"/>
      <c r="E5" s="97"/>
      <c r="F5" s="97"/>
      <c r="G5" s="97"/>
      <c r="H5" s="111"/>
      <c r="I5" s="92" t="s">
        <v>58</v>
      </c>
      <c r="J5" s="92" t="s">
        <v>59</v>
      </c>
      <c r="K5" s="92" t="s">
        <v>60</v>
      </c>
    </row>
    <row r="6" ht="40.5" customHeight="1" spans="1:11">
      <c r="A6" s="99"/>
      <c r="B6" s="99"/>
      <c r="C6" s="99"/>
      <c r="D6" s="100"/>
      <c r="E6" s="100"/>
      <c r="F6" s="100"/>
      <c r="G6" s="100"/>
      <c r="H6" s="101"/>
      <c r="I6" s="100" t="s">
        <v>57</v>
      </c>
      <c r="J6" s="100"/>
      <c r="K6" s="100"/>
    </row>
    <row r="7" ht="15" customHeight="1" spans="1:11">
      <c r="A7" s="102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2">
        <v>7</v>
      </c>
      <c r="H7" s="102">
        <v>8</v>
      </c>
      <c r="I7" s="102">
        <v>9</v>
      </c>
      <c r="J7" s="118">
        <v>10</v>
      </c>
      <c r="K7" s="118">
        <v>11</v>
      </c>
    </row>
    <row r="8" ht="18.75" customHeight="1" spans="1:11">
      <c r="A8" s="112"/>
      <c r="B8" s="103" t="s">
        <v>320</v>
      </c>
      <c r="C8" s="112"/>
      <c r="D8" s="112"/>
      <c r="E8" s="112"/>
      <c r="F8" s="112"/>
      <c r="G8" s="112"/>
      <c r="H8" s="113">
        <v>295000</v>
      </c>
      <c r="I8" s="119">
        <v>295000</v>
      </c>
      <c r="J8" s="119"/>
      <c r="K8" s="113"/>
    </row>
    <row r="9" ht="18.75" customHeight="1" spans="1:11">
      <c r="A9" s="114" t="s">
        <v>296</v>
      </c>
      <c r="B9" s="103" t="s">
        <v>320</v>
      </c>
      <c r="C9" s="103" t="s">
        <v>70</v>
      </c>
      <c r="D9" s="103" t="s">
        <v>112</v>
      </c>
      <c r="E9" s="103" t="s">
        <v>113</v>
      </c>
      <c r="F9" s="103" t="s">
        <v>292</v>
      </c>
      <c r="G9" s="103" t="s">
        <v>293</v>
      </c>
      <c r="H9" s="105">
        <v>220000</v>
      </c>
      <c r="I9" s="105">
        <v>220000</v>
      </c>
      <c r="J9" s="105"/>
      <c r="K9" s="113"/>
    </row>
    <row r="10" ht="18.75" customHeight="1" spans="1:11">
      <c r="A10" s="114" t="s">
        <v>296</v>
      </c>
      <c r="B10" s="103" t="s">
        <v>320</v>
      </c>
      <c r="C10" s="103" t="s">
        <v>70</v>
      </c>
      <c r="D10" s="103" t="s">
        <v>114</v>
      </c>
      <c r="E10" s="103" t="s">
        <v>115</v>
      </c>
      <c r="F10" s="103" t="s">
        <v>260</v>
      </c>
      <c r="G10" s="103" t="s">
        <v>261</v>
      </c>
      <c r="H10" s="105">
        <v>75000</v>
      </c>
      <c r="I10" s="105">
        <v>75000</v>
      </c>
      <c r="J10" s="105"/>
      <c r="K10" s="113"/>
    </row>
    <row r="11" ht="18.75" customHeight="1" spans="1:11">
      <c r="A11" s="115" t="s">
        <v>171</v>
      </c>
      <c r="B11" s="116"/>
      <c r="C11" s="116"/>
      <c r="D11" s="116"/>
      <c r="E11" s="116"/>
      <c r="F11" s="116"/>
      <c r="G11" s="117"/>
      <c r="H11" s="105">
        <v>295000</v>
      </c>
      <c r="I11" s="105">
        <v>295000</v>
      </c>
      <c r="J11" s="105"/>
      <c r="K11" s="113"/>
    </row>
  </sheetData>
  <mergeCells count="15">
    <mergeCell ref="A2:K2"/>
    <mergeCell ref="A3:G3"/>
    <mergeCell ref="I4:K4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topLeftCell="B1" workbookViewId="0">
      <selection activeCell="I4" sqref="I4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ht="13.5" customHeight="1" spans="4:7">
      <c r="D1" s="84"/>
      <c r="G1" s="85" t="s">
        <v>553</v>
      </c>
    </row>
    <row r="2" ht="41.25" customHeight="1" spans="1:7">
      <c r="A2" s="86" t="str">
        <f>"2025"&amp;"年部门项目中期规划预算表"</f>
        <v>2025年部门项目中期规划预算表</v>
      </c>
      <c r="B2" s="86"/>
      <c r="C2" s="86"/>
      <c r="D2" s="86"/>
      <c r="E2" s="86"/>
      <c r="F2" s="86"/>
      <c r="G2" s="86"/>
    </row>
    <row r="3" ht="13.5" customHeight="1" spans="1:7">
      <c r="A3" s="87" t="str">
        <f>"单位名称："&amp;"昆明市东川区残疾人联合会"</f>
        <v>单位名称：昆明市东川区残疾人联合会</v>
      </c>
      <c r="B3" s="88"/>
      <c r="C3" s="88"/>
      <c r="D3" s="88"/>
      <c r="E3" s="89"/>
      <c r="F3" s="89"/>
      <c r="G3" s="90" t="s">
        <v>1</v>
      </c>
    </row>
    <row r="4" ht="21.75" customHeight="1" spans="1:7">
      <c r="A4" s="91" t="s">
        <v>278</v>
      </c>
      <c r="B4" s="91" t="s">
        <v>277</v>
      </c>
      <c r="C4" s="91" t="s">
        <v>183</v>
      </c>
      <c r="D4" s="92" t="s">
        <v>554</v>
      </c>
      <c r="E4" s="93" t="s">
        <v>58</v>
      </c>
      <c r="F4" s="94"/>
      <c r="G4" s="95"/>
    </row>
    <row r="5" ht="21.75" customHeight="1" spans="1:7">
      <c r="A5" s="96"/>
      <c r="B5" s="96"/>
      <c r="C5" s="96"/>
      <c r="D5" s="97"/>
      <c r="E5" s="98" t="str">
        <f>"2025"&amp;"年"</f>
        <v>2025年</v>
      </c>
      <c r="F5" s="92" t="str">
        <f>("2025"+1)&amp;"年"</f>
        <v>2026年</v>
      </c>
      <c r="G5" s="92" t="str">
        <f>("2025"+2)&amp;"年"</f>
        <v>2027年</v>
      </c>
    </row>
    <row r="6" ht="40.5" customHeight="1" spans="1:7">
      <c r="A6" s="99"/>
      <c r="B6" s="99"/>
      <c r="C6" s="99"/>
      <c r="D6" s="100"/>
      <c r="E6" s="101"/>
      <c r="F6" s="100" t="s">
        <v>57</v>
      </c>
      <c r="G6" s="100"/>
    </row>
    <row r="7" ht="15" customHeight="1" spans="1:7">
      <c r="A7" s="102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2">
        <v>7</v>
      </c>
    </row>
    <row r="8" ht="17.25" customHeight="1" spans="1:7">
      <c r="A8" s="103" t="s">
        <v>70</v>
      </c>
      <c r="B8" s="104"/>
      <c r="C8" s="104"/>
      <c r="D8" s="103"/>
      <c r="E8" s="105">
        <v>3942430</v>
      </c>
      <c r="F8" s="105"/>
      <c r="G8" s="105"/>
    </row>
    <row r="9" ht="18.75" customHeight="1" spans="1:7">
      <c r="A9" s="103"/>
      <c r="B9" s="103" t="s">
        <v>555</v>
      </c>
      <c r="C9" s="103" t="s">
        <v>285</v>
      </c>
      <c r="D9" s="103" t="s">
        <v>556</v>
      </c>
      <c r="E9" s="105">
        <v>334800</v>
      </c>
      <c r="F9" s="105"/>
      <c r="G9" s="105"/>
    </row>
    <row r="10" ht="18.75" customHeight="1" spans="1:7">
      <c r="A10" s="106"/>
      <c r="B10" s="103" t="s">
        <v>555</v>
      </c>
      <c r="C10" s="103" t="s">
        <v>287</v>
      </c>
      <c r="D10" s="103" t="s">
        <v>556</v>
      </c>
      <c r="E10" s="105">
        <v>254120</v>
      </c>
      <c r="F10" s="105"/>
      <c r="G10" s="105"/>
    </row>
    <row r="11" ht="18.75" customHeight="1" spans="1:7">
      <c r="A11" s="106"/>
      <c r="B11" s="103" t="s">
        <v>555</v>
      </c>
      <c r="C11" s="103" t="s">
        <v>289</v>
      </c>
      <c r="D11" s="103" t="s">
        <v>556</v>
      </c>
      <c r="E11" s="105">
        <v>1235040</v>
      </c>
      <c r="F11" s="105"/>
      <c r="G11" s="105"/>
    </row>
    <row r="12" ht="18.75" customHeight="1" spans="1:7">
      <c r="A12" s="106"/>
      <c r="B12" s="103" t="s">
        <v>555</v>
      </c>
      <c r="C12" s="103" t="s">
        <v>291</v>
      </c>
      <c r="D12" s="103" t="s">
        <v>556</v>
      </c>
      <c r="E12" s="105">
        <v>45200</v>
      </c>
      <c r="F12" s="105"/>
      <c r="G12" s="105"/>
    </row>
    <row r="13" ht="18.75" customHeight="1" spans="1:7">
      <c r="A13" s="106"/>
      <c r="B13" s="103" t="s">
        <v>555</v>
      </c>
      <c r="C13" s="103" t="s">
        <v>295</v>
      </c>
      <c r="D13" s="103" t="s">
        <v>556</v>
      </c>
      <c r="E13" s="105">
        <v>12150</v>
      </c>
      <c r="F13" s="105"/>
      <c r="G13" s="105"/>
    </row>
    <row r="14" ht="18.75" customHeight="1" spans="1:7">
      <c r="A14" s="106"/>
      <c r="B14" s="103" t="s">
        <v>557</v>
      </c>
      <c r="C14" s="103" t="s">
        <v>298</v>
      </c>
      <c r="D14" s="103" t="s">
        <v>556</v>
      </c>
      <c r="E14" s="105">
        <v>578000</v>
      </c>
      <c r="F14" s="105"/>
      <c r="G14" s="105"/>
    </row>
    <row r="15" ht="18.75" customHeight="1" spans="1:7">
      <c r="A15" s="106"/>
      <c r="B15" s="103" t="s">
        <v>557</v>
      </c>
      <c r="C15" s="103" t="s">
        <v>300</v>
      </c>
      <c r="D15" s="103" t="s">
        <v>556</v>
      </c>
      <c r="E15" s="105">
        <v>90000</v>
      </c>
      <c r="F15" s="105"/>
      <c r="G15" s="105"/>
    </row>
    <row r="16" ht="18.75" customHeight="1" spans="1:7">
      <c r="A16" s="106"/>
      <c r="B16" s="103" t="s">
        <v>557</v>
      </c>
      <c r="C16" s="103" t="s">
        <v>302</v>
      </c>
      <c r="D16" s="103" t="s">
        <v>556</v>
      </c>
      <c r="E16" s="105">
        <v>465000</v>
      </c>
      <c r="F16" s="105"/>
      <c r="G16" s="105"/>
    </row>
    <row r="17" ht="18.75" customHeight="1" spans="1:7">
      <c r="A17" s="106"/>
      <c r="B17" s="103" t="s">
        <v>557</v>
      </c>
      <c r="C17" s="103" t="s">
        <v>306</v>
      </c>
      <c r="D17" s="103" t="s">
        <v>556</v>
      </c>
      <c r="E17" s="105">
        <v>3000</v>
      </c>
      <c r="F17" s="105"/>
      <c r="G17" s="105"/>
    </row>
    <row r="18" ht="18.75" customHeight="1" spans="1:7">
      <c r="A18" s="106"/>
      <c r="B18" s="103" t="s">
        <v>557</v>
      </c>
      <c r="C18" s="103" t="s">
        <v>308</v>
      </c>
      <c r="D18" s="103" t="s">
        <v>556</v>
      </c>
      <c r="E18" s="105">
        <v>90000</v>
      </c>
      <c r="F18" s="105"/>
      <c r="G18" s="105"/>
    </row>
    <row r="19" ht="18.75" customHeight="1" spans="1:7">
      <c r="A19" s="106"/>
      <c r="B19" s="103" t="s">
        <v>557</v>
      </c>
      <c r="C19" s="103" t="s">
        <v>310</v>
      </c>
      <c r="D19" s="103" t="s">
        <v>556</v>
      </c>
      <c r="E19" s="105">
        <v>87520</v>
      </c>
      <c r="F19" s="105"/>
      <c r="G19" s="105"/>
    </row>
    <row r="20" ht="18.75" customHeight="1" spans="1:7">
      <c r="A20" s="106"/>
      <c r="B20" s="103" t="s">
        <v>557</v>
      </c>
      <c r="C20" s="103" t="s">
        <v>312</v>
      </c>
      <c r="D20" s="103" t="s">
        <v>556</v>
      </c>
      <c r="E20" s="105">
        <v>175000</v>
      </c>
      <c r="F20" s="105"/>
      <c r="G20" s="105"/>
    </row>
    <row r="21" ht="18.75" customHeight="1" spans="1:7">
      <c r="A21" s="106"/>
      <c r="B21" s="103" t="s">
        <v>557</v>
      </c>
      <c r="C21" s="103" t="s">
        <v>314</v>
      </c>
      <c r="D21" s="103" t="s">
        <v>556</v>
      </c>
      <c r="E21" s="105">
        <v>4000</v>
      </c>
      <c r="F21" s="105"/>
      <c r="G21" s="105"/>
    </row>
    <row r="22" ht="18.75" customHeight="1" spans="1:7">
      <c r="A22" s="106"/>
      <c r="B22" s="103" t="s">
        <v>557</v>
      </c>
      <c r="C22" s="103" t="s">
        <v>316</v>
      </c>
      <c r="D22" s="103" t="s">
        <v>556</v>
      </c>
      <c r="E22" s="105">
        <v>180000</v>
      </c>
      <c r="F22" s="105"/>
      <c r="G22" s="105"/>
    </row>
    <row r="23" ht="18.75" customHeight="1" spans="1:7">
      <c r="A23" s="106"/>
      <c r="B23" s="103" t="s">
        <v>557</v>
      </c>
      <c r="C23" s="103" t="s">
        <v>318</v>
      </c>
      <c r="D23" s="103" t="s">
        <v>556</v>
      </c>
      <c r="E23" s="105">
        <v>93600</v>
      </c>
      <c r="F23" s="105"/>
      <c r="G23" s="105"/>
    </row>
    <row r="24" ht="18.75" customHeight="1" spans="1:7">
      <c r="A24" s="106"/>
      <c r="B24" s="103" t="s">
        <v>557</v>
      </c>
      <c r="C24" s="103" t="s">
        <v>320</v>
      </c>
      <c r="D24" s="103" t="s">
        <v>556</v>
      </c>
      <c r="E24" s="105">
        <v>295000</v>
      </c>
      <c r="F24" s="105"/>
      <c r="G24" s="105"/>
    </row>
    <row r="25" ht="18.75" customHeight="1" spans="1:7">
      <c r="A25" s="107" t="s">
        <v>55</v>
      </c>
      <c r="B25" s="108" t="s">
        <v>558</v>
      </c>
      <c r="C25" s="108"/>
      <c r="D25" s="109"/>
      <c r="E25" s="105">
        <v>3942430</v>
      </c>
      <c r="F25" s="105"/>
      <c r="G25" s="105"/>
    </row>
  </sheetData>
  <mergeCells count="11">
    <mergeCell ref="A2:G2"/>
    <mergeCell ref="A3:D3"/>
    <mergeCell ref="E4:G4"/>
    <mergeCell ref="A25:D2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9"/>
  <sheetViews>
    <sheetView tabSelected="1" topLeftCell="B1" workbookViewId="0">
      <selection activeCell="C6" sqref="C6:I6"/>
    </sheetView>
  </sheetViews>
  <sheetFormatPr defaultColWidth="8.57407407407407" defaultRowHeight="14.25" customHeight="1"/>
  <cols>
    <col min="1" max="1" width="18.1388888888889" style="2" customWidth="1"/>
    <col min="2" max="2" width="23.4259259259259" style="2" customWidth="1"/>
    <col min="3" max="3" width="21.8611111111111" style="2" customWidth="1"/>
    <col min="4" max="4" width="15.5740740740741" style="2" customWidth="1"/>
    <col min="5" max="5" width="31.5740740740741" style="2" customWidth="1"/>
    <col min="6" max="6" width="15.4259259259259" style="2" customWidth="1"/>
    <col min="7" max="7" width="16.4259259259259" style="2" customWidth="1"/>
    <col min="8" max="8" width="29.5740740740741" style="2" customWidth="1"/>
    <col min="9" max="9" width="30.5740740740741" style="2" customWidth="1"/>
    <col min="10" max="10" width="23.8611111111111" style="2" customWidth="1"/>
    <col min="11" max="16384" width="8.57407407407407" style="2" customWidth="1"/>
  </cols>
  <sheetData>
    <row r="1" customHeight="1" spans="1:10">
      <c r="A1" s="3"/>
      <c r="B1" s="3"/>
      <c r="C1" s="3"/>
      <c r="D1" s="3"/>
      <c r="E1" s="3"/>
      <c r="F1" s="3"/>
      <c r="G1" s="3"/>
      <c r="H1" s="3"/>
      <c r="I1" s="3"/>
      <c r="J1" s="70" t="s">
        <v>559</v>
      </c>
    </row>
    <row r="2" ht="41.25" customHeight="1" spans="1:10">
      <c r="A2" s="3" t="s">
        <v>560</v>
      </c>
      <c r="B2" s="4"/>
      <c r="C2" s="4"/>
      <c r="D2" s="4"/>
      <c r="E2" s="4"/>
      <c r="F2" s="4"/>
      <c r="G2" s="4"/>
      <c r="H2" s="4"/>
      <c r="I2" s="4"/>
      <c r="J2" s="4"/>
    </row>
    <row r="3" ht="17.25" customHeight="1" spans="1:10">
      <c r="A3" s="5" t="s">
        <v>561</v>
      </c>
      <c r="B3" s="5"/>
      <c r="C3" s="6"/>
      <c r="D3" s="7"/>
      <c r="E3" s="7"/>
      <c r="F3" s="7"/>
      <c r="G3" s="7"/>
      <c r="H3" s="7"/>
      <c r="I3" s="7"/>
      <c r="J3" s="70" t="s">
        <v>1</v>
      </c>
    </row>
    <row r="4" ht="30" customHeight="1" spans="1:10">
      <c r="A4" s="8" t="s">
        <v>562</v>
      </c>
      <c r="B4" s="9" t="s">
        <v>71</v>
      </c>
      <c r="C4" s="10"/>
      <c r="D4" s="10"/>
      <c r="E4" s="11"/>
      <c r="F4" s="12" t="s">
        <v>563</v>
      </c>
      <c r="G4" s="11"/>
      <c r="H4" s="13" t="s">
        <v>70</v>
      </c>
      <c r="I4" s="10"/>
      <c r="J4" s="11"/>
    </row>
    <row r="5" ht="32.25" customHeight="1" spans="1:10">
      <c r="A5" s="14" t="s">
        <v>564</v>
      </c>
      <c r="B5" s="15"/>
      <c r="C5" s="15"/>
      <c r="D5" s="15"/>
      <c r="E5" s="15"/>
      <c r="F5" s="15"/>
      <c r="G5" s="15"/>
      <c r="H5" s="15"/>
      <c r="I5" s="71"/>
      <c r="J5" s="72" t="s">
        <v>565</v>
      </c>
    </row>
    <row r="6" ht="99.75" customHeight="1" spans="1:10">
      <c r="A6" s="16" t="s">
        <v>566</v>
      </c>
      <c r="B6" s="17" t="s">
        <v>567</v>
      </c>
      <c r="C6" s="18" t="s">
        <v>568</v>
      </c>
      <c r="D6" s="19"/>
      <c r="E6" s="19"/>
      <c r="F6" s="19"/>
      <c r="G6" s="19"/>
      <c r="H6" s="19"/>
      <c r="I6" s="73"/>
      <c r="J6" s="74" t="s">
        <v>569</v>
      </c>
    </row>
    <row r="7" ht="99.75" customHeight="1" spans="1:10">
      <c r="A7" s="20"/>
      <c r="B7" s="17" t="s">
        <v>570</v>
      </c>
      <c r="C7" s="18" t="s">
        <v>571</v>
      </c>
      <c r="D7" s="19"/>
      <c r="E7" s="19"/>
      <c r="F7" s="19"/>
      <c r="G7" s="19"/>
      <c r="H7" s="19"/>
      <c r="I7" s="73"/>
      <c r="J7" s="74" t="s">
        <v>572</v>
      </c>
    </row>
    <row r="8" ht="75" customHeight="1" spans="1:10">
      <c r="A8" s="17" t="s">
        <v>573</v>
      </c>
      <c r="B8" s="21" t="s">
        <v>574</v>
      </c>
      <c r="C8" s="22" t="s">
        <v>575</v>
      </c>
      <c r="D8" s="23"/>
      <c r="E8" s="23"/>
      <c r="F8" s="23"/>
      <c r="G8" s="23"/>
      <c r="H8" s="23"/>
      <c r="I8" s="75"/>
      <c r="J8" s="76" t="s">
        <v>576</v>
      </c>
    </row>
    <row r="9" ht="32.25" customHeight="1" spans="1:10">
      <c r="A9" s="24" t="s">
        <v>577</v>
      </c>
      <c r="B9" s="25"/>
      <c r="C9" s="25"/>
      <c r="D9" s="25"/>
      <c r="E9" s="25"/>
      <c r="F9" s="25"/>
      <c r="G9" s="25"/>
      <c r="H9" s="25"/>
      <c r="I9" s="25"/>
      <c r="J9" s="77"/>
    </row>
    <row r="10" ht="32.25" customHeight="1" spans="1:10">
      <c r="A10" s="26" t="s">
        <v>578</v>
      </c>
      <c r="B10" s="27"/>
      <c r="C10" s="28" t="s">
        <v>579</v>
      </c>
      <c r="D10" s="29"/>
      <c r="E10" s="29"/>
      <c r="F10" s="29" t="s">
        <v>580</v>
      </c>
      <c r="G10" s="30"/>
      <c r="H10" s="14" t="s">
        <v>581</v>
      </c>
      <c r="I10" s="15"/>
      <c r="J10" s="71"/>
    </row>
    <row r="11" ht="32.25" customHeight="1" spans="1:10">
      <c r="A11" s="31"/>
      <c r="B11" s="32"/>
      <c r="C11" s="33"/>
      <c r="D11" s="34"/>
      <c r="E11" s="34"/>
      <c r="F11" s="34"/>
      <c r="G11" s="35"/>
      <c r="H11" s="17" t="s">
        <v>582</v>
      </c>
      <c r="I11" s="17" t="s">
        <v>583</v>
      </c>
      <c r="J11" s="17" t="s">
        <v>584</v>
      </c>
    </row>
    <row r="12" ht="24" customHeight="1" spans="1:10">
      <c r="A12" s="36" t="s">
        <v>55</v>
      </c>
      <c r="B12" s="37"/>
      <c r="C12" s="37"/>
      <c r="D12" s="37"/>
      <c r="E12" s="37"/>
      <c r="F12" s="37"/>
      <c r="G12" s="38"/>
      <c r="H12" s="39">
        <f>SUM(H13:H33)</f>
        <v>5814434.63</v>
      </c>
      <c r="I12" s="39">
        <f>SUM(I13:I33)</f>
        <v>5519434.63</v>
      </c>
      <c r="J12" s="39">
        <f>SUM(J13:J33)</f>
        <v>295000</v>
      </c>
    </row>
    <row r="13" s="1" customFormat="1" ht="34.5" customHeight="1" spans="1:10">
      <c r="A13" s="40" t="s">
        <v>585</v>
      </c>
      <c r="B13" s="41"/>
      <c r="C13" s="40" t="s">
        <v>586</v>
      </c>
      <c r="D13" s="42"/>
      <c r="E13" s="42"/>
      <c r="F13" s="42"/>
      <c r="G13" s="41"/>
      <c r="H13" s="43">
        <v>1872004.63</v>
      </c>
      <c r="I13" s="43">
        <v>1872004.63</v>
      </c>
      <c r="J13" s="78"/>
    </row>
    <row r="14" s="1" customFormat="1" ht="34.5" customHeight="1" spans="1:10">
      <c r="A14" s="44" t="s">
        <v>285</v>
      </c>
      <c r="B14" s="45"/>
      <c r="C14" s="40" t="s">
        <v>587</v>
      </c>
      <c r="D14" s="46"/>
      <c r="E14" s="46"/>
      <c r="F14" s="46"/>
      <c r="G14" s="47"/>
      <c r="H14" s="48">
        <v>334800</v>
      </c>
      <c r="I14" s="48">
        <v>334800</v>
      </c>
      <c r="J14" s="78"/>
    </row>
    <row r="15" s="1" customFormat="1" ht="34.5" customHeight="1" spans="1:10">
      <c r="A15" s="44" t="s">
        <v>287</v>
      </c>
      <c r="B15" s="45"/>
      <c r="C15" s="40" t="s">
        <v>588</v>
      </c>
      <c r="D15" s="46"/>
      <c r="E15" s="46"/>
      <c r="F15" s="46"/>
      <c r="G15" s="47"/>
      <c r="H15" s="48">
        <v>254120</v>
      </c>
      <c r="I15" s="48">
        <v>254120</v>
      </c>
      <c r="J15" s="78"/>
    </row>
    <row r="16" s="1" customFormat="1" ht="34.5" customHeight="1" spans="1:10">
      <c r="A16" s="44" t="s">
        <v>289</v>
      </c>
      <c r="B16" s="45"/>
      <c r="C16" s="40" t="s">
        <v>589</v>
      </c>
      <c r="D16" s="46"/>
      <c r="E16" s="46"/>
      <c r="F16" s="46"/>
      <c r="G16" s="47"/>
      <c r="H16" s="48">
        <v>1235040</v>
      </c>
      <c r="I16" s="48">
        <v>1235040</v>
      </c>
      <c r="J16" s="78"/>
    </row>
    <row r="17" s="1" customFormat="1" ht="34.5" customHeight="1" spans="1:10">
      <c r="A17" s="44" t="s">
        <v>291</v>
      </c>
      <c r="B17" s="45"/>
      <c r="C17" s="40" t="s">
        <v>590</v>
      </c>
      <c r="D17" s="46"/>
      <c r="E17" s="46"/>
      <c r="F17" s="46"/>
      <c r="G17" s="47"/>
      <c r="H17" s="48">
        <v>45200</v>
      </c>
      <c r="I17" s="48">
        <v>45200</v>
      </c>
      <c r="J17" s="78"/>
    </row>
    <row r="18" s="1" customFormat="1" ht="34.5" customHeight="1" spans="1:10">
      <c r="A18" s="44" t="s">
        <v>295</v>
      </c>
      <c r="B18" s="45"/>
      <c r="C18" s="40" t="s">
        <v>591</v>
      </c>
      <c r="D18" s="46"/>
      <c r="E18" s="46"/>
      <c r="F18" s="46"/>
      <c r="G18" s="47"/>
      <c r="H18" s="48">
        <v>12150</v>
      </c>
      <c r="I18" s="48">
        <v>12150</v>
      </c>
      <c r="J18" s="78"/>
    </row>
    <row r="19" ht="34.5" customHeight="1" spans="1:10">
      <c r="A19" s="44" t="s">
        <v>298</v>
      </c>
      <c r="B19" s="45"/>
      <c r="C19" s="40" t="s">
        <v>592</v>
      </c>
      <c r="D19" s="46"/>
      <c r="E19" s="46"/>
      <c r="F19" s="46"/>
      <c r="G19" s="47"/>
      <c r="H19" s="48">
        <v>375000</v>
      </c>
      <c r="I19" s="48">
        <v>375000</v>
      </c>
      <c r="J19" s="79"/>
    </row>
    <row r="20" ht="34.5" customHeight="1" spans="1:10">
      <c r="A20" s="44" t="s">
        <v>298</v>
      </c>
      <c r="B20" s="45"/>
      <c r="C20" s="40" t="s">
        <v>593</v>
      </c>
      <c r="D20" s="46"/>
      <c r="E20" s="46"/>
      <c r="F20" s="46"/>
      <c r="G20" s="47"/>
      <c r="H20" s="48">
        <v>203000</v>
      </c>
      <c r="I20" s="48">
        <v>203000</v>
      </c>
      <c r="J20" s="79"/>
    </row>
    <row r="21" ht="34.5" customHeight="1" spans="1:10">
      <c r="A21" s="49" t="s">
        <v>300</v>
      </c>
      <c r="B21" s="50"/>
      <c r="C21" s="18" t="s">
        <v>594</v>
      </c>
      <c r="D21" s="51"/>
      <c r="E21" s="51"/>
      <c r="F21" s="51"/>
      <c r="G21" s="52"/>
      <c r="H21" s="53">
        <v>90000</v>
      </c>
      <c r="I21" s="53">
        <v>90000</v>
      </c>
      <c r="J21" s="79"/>
    </row>
    <row r="22" ht="34.5" customHeight="1" spans="1:10">
      <c r="A22" s="49" t="s">
        <v>302</v>
      </c>
      <c r="B22" s="50"/>
      <c r="C22" s="54" t="s">
        <v>414</v>
      </c>
      <c r="D22" s="54"/>
      <c r="E22" s="54"/>
      <c r="F22" s="54"/>
      <c r="G22" s="54"/>
      <c r="H22" s="53">
        <v>465000</v>
      </c>
      <c r="I22" s="53">
        <v>465000</v>
      </c>
      <c r="J22" s="80"/>
    </row>
    <row r="23" ht="34.5" customHeight="1" spans="1:10">
      <c r="A23" s="49" t="s">
        <v>306</v>
      </c>
      <c r="B23" s="50"/>
      <c r="C23" s="54" t="s">
        <v>595</v>
      </c>
      <c r="D23" s="54"/>
      <c r="E23" s="54"/>
      <c r="F23" s="54"/>
      <c r="G23" s="54"/>
      <c r="H23" s="53">
        <v>3000</v>
      </c>
      <c r="I23" s="53">
        <v>3000</v>
      </c>
      <c r="J23" s="80"/>
    </row>
    <row r="24" ht="34.5" customHeight="1" spans="1:10">
      <c r="A24" s="49" t="s">
        <v>308</v>
      </c>
      <c r="B24" s="50"/>
      <c r="C24" s="18" t="s">
        <v>594</v>
      </c>
      <c r="D24" s="51"/>
      <c r="E24" s="51"/>
      <c r="F24" s="51"/>
      <c r="G24" s="52"/>
      <c r="H24" s="53">
        <v>90000</v>
      </c>
      <c r="I24" s="53">
        <v>90000</v>
      </c>
      <c r="J24" s="80"/>
    </row>
    <row r="25" ht="34.5" customHeight="1" spans="1:10">
      <c r="A25" s="49" t="s">
        <v>310</v>
      </c>
      <c r="B25" s="50"/>
      <c r="C25" s="54" t="s">
        <v>596</v>
      </c>
      <c r="D25" s="54"/>
      <c r="E25" s="54"/>
      <c r="F25" s="54"/>
      <c r="G25" s="54"/>
      <c r="H25" s="53">
        <v>87000</v>
      </c>
      <c r="I25" s="53">
        <v>87000</v>
      </c>
      <c r="J25" s="80"/>
    </row>
    <row r="26" ht="34.5" customHeight="1" spans="1:10">
      <c r="A26" s="49" t="s">
        <v>310</v>
      </c>
      <c r="B26" s="50"/>
      <c r="C26" s="54" t="s">
        <v>597</v>
      </c>
      <c r="D26" s="54"/>
      <c r="E26" s="54"/>
      <c r="F26" s="54"/>
      <c r="G26" s="54"/>
      <c r="H26" s="53">
        <v>520</v>
      </c>
      <c r="I26" s="53">
        <v>520</v>
      </c>
      <c r="J26" s="80"/>
    </row>
    <row r="27" ht="34.5" customHeight="1" spans="1:10">
      <c r="A27" s="49" t="s">
        <v>312</v>
      </c>
      <c r="B27" s="50"/>
      <c r="C27" s="54" t="s">
        <v>598</v>
      </c>
      <c r="D27" s="54"/>
      <c r="E27" s="54"/>
      <c r="F27" s="54"/>
      <c r="G27" s="54"/>
      <c r="H27" s="53">
        <v>120000</v>
      </c>
      <c r="I27" s="53">
        <v>120000</v>
      </c>
      <c r="J27" s="80"/>
    </row>
    <row r="28" ht="34.5" customHeight="1" spans="1:10">
      <c r="A28" s="49" t="s">
        <v>312</v>
      </c>
      <c r="B28" s="50"/>
      <c r="C28" s="54" t="s">
        <v>599</v>
      </c>
      <c r="D28" s="54"/>
      <c r="E28" s="54"/>
      <c r="F28" s="54"/>
      <c r="G28" s="54"/>
      <c r="H28" s="53">
        <v>55000</v>
      </c>
      <c r="I28" s="53">
        <v>55000</v>
      </c>
      <c r="J28" s="80"/>
    </row>
    <row r="29" ht="34.5" customHeight="1" spans="1:10">
      <c r="A29" s="49" t="s">
        <v>314</v>
      </c>
      <c r="B29" s="50"/>
      <c r="C29" s="54" t="s">
        <v>408</v>
      </c>
      <c r="D29" s="54"/>
      <c r="E29" s="54"/>
      <c r="F29" s="54"/>
      <c r="G29" s="54"/>
      <c r="H29" s="53">
        <v>4000</v>
      </c>
      <c r="I29" s="53">
        <v>4000</v>
      </c>
      <c r="J29" s="80"/>
    </row>
    <row r="30" ht="34.5" customHeight="1" spans="1:10">
      <c r="A30" s="49" t="s">
        <v>316</v>
      </c>
      <c r="B30" s="50"/>
      <c r="C30" s="54" t="s">
        <v>600</v>
      </c>
      <c r="D30" s="54"/>
      <c r="E30" s="54"/>
      <c r="F30" s="54"/>
      <c r="G30" s="54"/>
      <c r="H30" s="53">
        <v>180000</v>
      </c>
      <c r="I30" s="53">
        <v>180000</v>
      </c>
      <c r="J30" s="80"/>
    </row>
    <row r="31" ht="34.5" customHeight="1" spans="1:10">
      <c r="A31" s="49" t="s">
        <v>318</v>
      </c>
      <c r="B31" s="50"/>
      <c r="C31" s="54" t="s">
        <v>601</v>
      </c>
      <c r="D31" s="54"/>
      <c r="E31" s="54"/>
      <c r="F31" s="54"/>
      <c r="G31" s="54"/>
      <c r="H31" s="53">
        <v>93600</v>
      </c>
      <c r="I31" s="53">
        <v>93600</v>
      </c>
      <c r="J31" s="80"/>
    </row>
    <row r="32" ht="34.5" customHeight="1" spans="1:10">
      <c r="A32" s="49" t="s">
        <v>320</v>
      </c>
      <c r="B32" s="50"/>
      <c r="C32" s="54" t="s">
        <v>602</v>
      </c>
      <c r="D32" s="54"/>
      <c r="E32" s="54"/>
      <c r="F32" s="54"/>
      <c r="G32" s="54"/>
      <c r="H32" s="53">
        <v>75000</v>
      </c>
      <c r="I32" s="53"/>
      <c r="J32" s="80">
        <v>75000</v>
      </c>
    </row>
    <row r="33" ht="34.5" customHeight="1" spans="1:10">
      <c r="A33" s="49" t="s">
        <v>320</v>
      </c>
      <c r="B33" s="50"/>
      <c r="C33" s="54" t="s">
        <v>603</v>
      </c>
      <c r="D33" s="54"/>
      <c r="E33" s="54"/>
      <c r="F33" s="54"/>
      <c r="G33" s="54"/>
      <c r="H33" s="53">
        <v>220000</v>
      </c>
      <c r="I33" s="53"/>
      <c r="J33" s="80">
        <v>220000</v>
      </c>
    </row>
    <row r="34" ht="34.5" customHeight="1" spans="1:10">
      <c r="A34" s="55"/>
      <c r="B34" s="54"/>
      <c r="C34" s="54"/>
      <c r="D34" s="54"/>
      <c r="E34" s="54"/>
      <c r="F34" s="54"/>
      <c r="G34" s="54"/>
      <c r="H34" s="56"/>
      <c r="I34" s="56"/>
      <c r="J34" s="80"/>
    </row>
    <row r="35" ht="32.25" customHeight="1" spans="1:10">
      <c r="A35" s="57" t="s">
        <v>604</v>
      </c>
      <c r="B35" s="58"/>
      <c r="C35" s="58"/>
      <c r="D35" s="58"/>
      <c r="E35" s="58"/>
      <c r="F35" s="58"/>
      <c r="G35" s="58"/>
      <c r="H35" s="58"/>
      <c r="I35" s="58"/>
      <c r="J35" s="81"/>
    </row>
    <row r="36" ht="32.25" customHeight="1" spans="1:10">
      <c r="A36" s="59" t="s">
        <v>605</v>
      </c>
      <c r="B36" s="60"/>
      <c r="C36" s="60"/>
      <c r="D36" s="60"/>
      <c r="E36" s="60"/>
      <c r="F36" s="60"/>
      <c r="G36" s="61"/>
      <c r="H36" s="62" t="s">
        <v>606</v>
      </c>
      <c r="I36" s="82" t="s">
        <v>330</v>
      </c>
      <c r="J36" s="62" t="s">
        <v>607</v>
      </c>
    </row>
    <row r="37" ht="36" customHeight="1" spans="1:10">
      <c r="A37" s="63" t="s">
        <v>323</v>
      </c>
      <c r="B37" s="63" t="s">
        <v>608</v>
      </c>
      <c r="C37" s="64" t="s">
        <v>325</v>
      </c>
      <c r="D37" s="64" t="s">
        <v>326</v>
      </c>
      <c r="E37" s="64" t="s">
        <v>327</v>
      </c>
      <c r="F37" s="64" t="s">
        <v>328</v>
      </c>
      <c r="G37" s="64" t="s">
        <v>329</v>
      </c>
      <c r="H37" s="65"/>
      <c r="I37" s="65"/>
      <c r="J37" s="65"/>
    </row>
    <row r="38" ht="32.25" customHeight="1" spans="1:10">
      <c r="A38" s="66" t="s">
        <v>333</v>
      </c>
      <c r="B38" s="66" t="s">
        <v>558</v>
      </c>
      <c r="C38" s="67" t="s">
        <v>558</v>
      </c>
      <c r="D38" s="66" t="s">
        <v>558</v>
      </c>
      <c r="E38" s="66" t="s">
        <v>558</v>
      </c>
      <c r="F38" s="66" t="s">
        <v>558</v>
      </c>
      <c r="G38" s="66" t="s">
        <v>558</v>
      </c>
      <c r="H38" s="68" t="s">
        <v>558</v>
      </c>
      <c r="I38" s="83" t="s">
        <v>558</v>
      </c>
      <c r="J38" s="68" t="s">
        <v>558</v>
      </c>
    </row>
    <row r="39" ht="32.25" customHeight="1" spans="1:10">
      <c r="A39" s="66" t="s">
        <v>558</v>
      </c>
      <c r="B39" s="66" t="s">
        <v>334</v>
      </c>
      <c r="C39" s="67" t="s">
        <v>558</v>
      </c>
      <c r="D39" s="66" t="s">
        <v>558</v>
      </c>
      <c r="E39" s="66" t="s">
        <v>558</v>
      </c>
      <c r="F39" s="66" t="s">
        <v>558</v>
      </c>
      <c r="G39" s="66" t="s">
        <v>558</v>
      </c>
      <c r="H39" s="68" t="s">
        <v>558</v>
      </c>
      <c r="I39" s="83" t="s">
        <v>558</v>
      </c>
      <c r="J39" s="68" t="s">
        <v>558</v>
      </c>
    </row>
    <row r="40" ht="32.25" customHeight="1" spans="1:10">
      <c r="A40" s="66" t="s">
        <v>558</v>
      </c>
      <c r="B40" s="66" t="s">
        <v>558</v>
      </c>
      <c r="C40" s="67" t="s">
        <v>609</v>
      </c>
      <c r="D40" s="66" t="s">
        <v>357</v>
      </c>
      <c r="E40" s="66" t="s">
        <v>90</v>
      </c>
      <c r="F40" s="66" t="s">
        <v>363</v>
      </c>
      <c r="G40" s="66" t="s">
        <v>339</v>
      </c>
      <c r="H40" s="68" t="s">
        <v>610</v>
      </c>
      <c r="I40" s="83" t="s">
        <v>609</v>
      </c>
      <c r="J40" s="68" t="s">
        <v>611</v>
      </c>
    </row>
    <row r="41" ht="32.25" customHeight="1" spans="1:10">
      <c r="A41" s="66" t="s">
        <v>558</v>
      </c>
      <c r="B41" s="66" t="s">
        <v>558</v>
      </c>
      <c r="C41" s="67" t="s">
        <v>612</v>
      </c>
      <c r="D41" s="66" t="s">
        <v>357</v>
      </c>
      <c r="E41" s="66">
        <v>18312</v>
      </c>
      <c r="F41" s="66" t="s">
        <v>363</v>
      </c>
      <c r="G41" s="66" t="s">
        <v>339</v>
      </c>
      <c r="H41" s="68" t="s">
        <v>610</v>
      </c>
      <c r="I41" s="83" t="s">
        <v>612</v>
      </c>
      <c r="J41" s="68" t="s">
        <v>611</v>
      </c>
    </row>
    <row r="42" ht="32.25" customHeight="1" spans="1:10">
      <c r="A42" s="66" t="s">
        <v>558</v>
      </c>
      <c r="B42" s="66" t="s">
        <v>558</v>
      </c>
      <c r="C42" s="67" t="s">
        <v>613</v>
      </c>
      <c r="D42" s="66" t="s">
        <v>357</v>
      </c>
      <c r="E42" s="66">
        <v>170</v>
      </c>
      <c r="F42" s="66" t="s">
        <v>363</v>
      </c>
      <c r="G42" s="66" t="s">
        <v>339</v>
      </c>
      <c r="H42" s="68" t="s">
        <v>610</v>
      </c>
      <c r="I42" s="83" t="s">
        <v>613</v>
      </c>
      <c r="J42" s="68" t="s">
        <v>611</v>
      </c>
    </row>
    <row r="43" ht="32.25" customHeight="1" spans="1:10">
      <c r="A43" s="66" t="s">
        <v>558</v>
      </c>
      <c r="B43" s="66" t="s">
        <v>558</v>
      </c>
      <c r="C43" s="67" t="s">
        <v>614</v>
      </c>
      <c r="D43" s="66" t="s">
        <v>357</v>
      </c>
      <c r="E43" s="66" t="s">
        <v>491</v>
      </c>
      <c r="F43" s="66" t="s">
        <v>363</v>
      </c>
      <c r="G43" s="66" t="s">
        <v>339</v>
      </c>
      <c r="H43" s="68" t="s">
        <v>610</v>
      </c>
      <c r="I43" s="83" t="s">
        <v>614</v>
      </c>
      <c r="J43" s="68" t="s">
        <v>611</v>
      </c>
    </row>
    <row r="44" ht="32.25" customHeight="1" spans="1:10">
      <c r="A44" s="66" t="s">
        <v>558</v>
      </c>
      <c r="B44" s="66" t="s">
        <v>558</v>
      </c>
      <c r="C44" s="67" t="s">
        <v>615</v>
      </c>
      <c r="D44" s="66" t="s">
        <v>357</v>
      </c>
      <c r="E44" s="66">
        <v>6353</v>
      </c>
      <c r="F44" s="66" t="s">
        <v>363</v>
      </c>
      <c r="G44" s="66" t="s">
        <v>339</v>
      </c>
      <c r="H44" s="68" t="s">
        <v>610</v>
      </c>
      <c r="I44" s="83" t="s">
        <v>615</v>
      </c>
      <c r="J44" s="68" t="s">
        <v>611</v>
      </c>
    </row>
    <row r="45" ht="32.25" customHeight="1" spans="1:10">
      <c r="A45" s="66" t="s">
        <v>558</v>
      </c>
      <c r="B45" s="66" t="s">
        <v>558</v>
      </c>
      <c r="C45" s="67" t="s">
        <v>616</v>
      </c>
      <c r="D45" s="66" t="s">
        <v>357</v>
      </c>
      <c r="E45" s="66">
        <v>21</v>
      </c>
      <c r="F45" s="66" t="s">
        <v>363</v>
      </c>
      <c r="G45" s="66" t="s">
        <v>339</v>
      </c>
      <c r="H45" s="68" t="s">
        <v>610</v>
      </c>
      <c r="I45" s="83" t="s">
        <v>616</v>
      </c>
      <c r="J45" s="68" t="s">
        <v>611</v>
      </c>
    </row>
    <row r="46" ht="32.25" customHeight="1" spans="1:10">
      <c r="A46" s="66" t="s">
        <v>558</v>
      </c>
      <c r="B46" s="66" t="s">
        <v>558</v>
      </c>
      <c r="C46" s="67" t="s">
        <v>617</v>
      </c>
      <c r="D46" s="66" t="s">
        <v>357</v>
      </c>
      <c r="E46" s="66">
        <v>61</v>
      </c>
      <c r="F46" s="66" t="s">
        <v>363</v>
      </c>
      <c r="G46" s="66" t="s">
        <v>339</v>
      </c>
      <c r="H46" s="68" t="s">
        <v>610</v>
      </c>
      <c r="I46" s="83" t="s">
        <v>617</v>
      </c>
      <c r="J46" s="68" t="s">
        <v>611</v>
      </c>
    </row>
    <row r="47" ht="32.25" customHeight="1" spans="1:10">
      <c r="A47" s="66" t="s">
        <v>558</v>
      </c>
      <c r="B47" s="66" t="s">
        <v>558</v>
      </c>
      <c r="C47" s="67" t="s">
        <v>113</v>
      </c>
      <c r="D47" s="66" t="s">
        <v>336</v>
      </c>
      <c r="E47" s="66">
        <v>250</v>
      </c>
      <c r="F47" s="66" t="s">
        <v>371</v>
      </c>
      <c r="G47" s="66" t="s">
        <v>339</v>
      </c>
      <c r="H47" s="68" t="s">
        <v>610</v>
      </c>
      <c r="I47" s="83" t="s">
        <v>113</v>
      </c>
      <c r="J47" s="68" t="s">
        <v>417</v>
      </c>
    </row>
    <row r="48" ht="32.25" customHeight="1" spans="1:10">
      <c r="A48" s="66" t="s">
        <v>558</v>
      </c>
      <c r="B48" s="66" t="s">
        <v>558</v>
      </c>
      <c r="C48" s="67" t="s">
        <v>618</v>
      </c>
      <c r="D48" s="66" t="s">
        <v>336</v>
      </c>
      <c r="E48" s="66">
        <v>310</v>
      </c>
      <c r="F48" s="66" t="s">
        <v>363</v>
      </c>
      <c r="G48" s="66" t="s">
        <v>339</v>
      </c>
      <c r="H48" s="68" t="s">
        <v>610</v>
      </c>
      <c r="I48" s="83" t="s">
        <v>619</v>
      </c>
      <c r="J48" s="68" t="s">
        <v>417</v>
      </c>
    </row>
    <row r="49" ht="32.25" customHeight="1" spans="1:10">
      <c r="A49" s="66" t="s">
        <v>558</v>
      </c>
      <c r="B49" s="66" t="s">
        <v>381</v>
      </c>
      <c r="C49" s="67" t="s">
        <v>558</v>
      </c>
      <c r="D49" s="66" t="s">
        <v>558</v>
      </c>
      <c r="E49" s="66" t="s">
        <v>558</v>
      </c>
      <c r="F49" s="66" t="s">
        <v>558</v>
      </c>
      <c r="G49" s="66" t="s">
        <v>558</v>
      </c>
      <c r="H49" s="68" t="s">
        <v>558</v>
      </c>
      <c r="I49" s="83" t="s">
        <v>558</v>
      </c>
      <c r="J49" s="68" t="s">
        <v>558</v>
      </c>
    </row>
    <row r="50" ht="32.25" customHeight="1" spans="1:10">
      <c r="A50" s="66" t="s">
        <v>558</v>
      </c>
      <c r="B50" s="66" t="s">
        <v>558</v>
      </c>
      <c r="C50" s="67" t="s">
        <v>620</v>
      </c>
      <c r="D50" s="66" t="s">
        <v>336</v>
      </c>
      <c r="E50" s="66" t="s">
        <v>621</v>
      </c>
      <c r="F50" s="66" t="s">
        <v>351</v>
      </c>
      <c r="G50" s="66" t="s">
        <v>352</v>
      </c>
      <c r="H50" s="68" t="s">
        <v>610</v>
      </c>
      <c r="I50" s="83" t="s">
        <v>620</v>
      </c>
      <c r="J50" s="68" t="s">
        <v>611</v>
      </c>
    </row>
    <row r="51" ht="32.25" customHeight="1" spans="1:10">
      <c r="A51" s="66" t="s">
        <v>558</v>
      </c>
      <c r="B51" s="66" t="s">
        <v>558</v>
      </c>
      <c r="C51" s="67" t="s">
        <v>622</v>
      </c>
      <c r="D51" s="66" t="s">
        <v>336</v>
      </c>
      <c r="E51" s="66" t="s">
        <v>621</v>
      </c>
      <c r="F51" s="66" t="s">
        <v>351</v>
      </c>
      <c r="G51" s="66" t="s">
        <v>352</v>
      </c>
      <c r="H51" s="68" t="s">
        <v>610</v>
      </c>
      <c r="I51" s="83" t="s">
        <v>622</v>
      </c>
      <c r="J51" s="68" t="s">
        <v>611</v>
      </c>
    </row>
    <row r="52" ht="32.25" customHeight="1" spans="1:10">
      <c r="A52" s="66" t="s">
        <v>558</v>
      </c>
      <c r="B52" s="66" t="s">
        <v>341</v>
      </c>
      <c r="C52" s="67" t="s">
        <v>558</v>
      </c>
      <c r="D52" s="66" t="s">
        <v>558</v>
      </c>
      <c r="E52" s="66" t="s">
        <v>558</v>
      </c>
      <c r="F52" s="66" t="s">
        <v>558</v>
      </c>
      <c r="G52" s="66" t="s">
        <v>558</v>
      </c>
      <c r="H52" s="68" t="s">
        <v>558</v>
      </c>
      <c r="I52" s="83" t="s">
        <v>558</v>
      </c>
      <c r="J52" s="68" t="s">
        <v>558</v>
      </c>
    </row>
    <row r="53" ht="32.25" customHeight="1" spans="1:10">
      <c r="A53" s="66" t="s">
        <v>558</v>
      </c>
      <c r="B53" s="66" t="s">
        <v>558</v>
      </c>
      <c r="C53" s="67" t="s">
        <v>623</v>
      </c>
      <c r="D53" s="66" t="s">
        <v>357</v>
      </c>
      <c r="E53" s="69">
        <v>46022</v>
      </c>
      <c r="F53" s="66" t="s">
        <v>386</v>
      </c>
      <c r="G53" s="66" t="s">
        <v>352</v>
      </c>
      <c r="H53" s="68" t="s">
        <v>610</v>
      </c>
      <c r="I53" s="83" t="s">
        <v>623</v>
      </c>
      <c r="J53" s="68" t="s">
        <v>624</v>
      </c>
    </row>
    <row r="54" ht="32.25" customHeight="1" spans="1:10">
      <c r="A54" s="66" t="s">
        <v>347</v>
      </c>
      <c r="B54" s="66" t="s">
        <v>558</v>
      </c>
      <c r="C54" s="67" t="s">
        <v>558</v>
      </c>
      <c r="D54" s="66" t="s">
        <v>558</v>
      </c>
      <c r="E54" s="66" t="s">
        <v>558</v>
      </c>
      <c r="F54" s="66" t="s">
        <v>558</v>
      </c>
      <c r="G54" s="66" t="s">
        <v>558</v>
      </c>
      <c r="H54" s="68" t="s">
        <v>558</v>
      </c>
      <c r="I54" s="83" t="s">
        <v>558</v>
      </c>
      <c r="J54" s="68" t="s">
        <v>558</v>
      </c>
    </row>
    <row r="55" ht="32.25" customHeight="1" spans="1:10">
      <c r="A55" s="66" t="s">
        <v>558</v>
      </c>
      <c r="B55" s="66" t="s">
        <v>387</v>
      </c>
      <c r="C55" s="67" t="s">
        <v>558</v>
      </c>
      <c r="D55" s="66" t="s">
        <v>558</v>
      </c>
      <c r="E55" s="66" t="s">
        <v>558</v>
      </c>
      <c r="F55" s="66" t="s">
        <v>558</v>
      </c>
      <c r="G55" s="66" t="s">
        <v>558</v>
      </c>
      <c r="H55" s="68" t="s">
        <v>558</v>
      </c>
      <c r="I55" s="83" t="s">
        <v>558</v>
      </c>
      <c r="J55" s="68" t="s">
        <v>558</v>
      </c>
    </row>
    <row r="56" ht="32.25" customHeight="1" spans="1:10">
      <c r="A56" s="66" t="s">
        <v>558</v>
      </c>
      <c r="B56" s="66" t="s">
        <v>558</v>
      </c>
      <c r="C56" s="67" t="s">
        <v>625</v>
      </c>
      <c r="D56" s="66" t="s">
        <v>357</v>
      </c>
      <c r="E56" s="66" t="s">
        <v>350</v>
      </c>
      <c r="F56" s="66" t="s">
        <v>351</v>
      </c>
      <c r="G56" s="66" t="s">
        <v>352</v>
      </c>
      <c r="H56" s="68" t="s">
        <v>610</v>
      </c>
      <c r="I56" s="83" t="s">
        <v>625</v>
      </c>
      <c r="J56" s="68" t="s">
        <v>624</v>
      </c>
    </row>
    <row r="57" ht="32.25" customHeight="1" spans="1:10">
      <c r="A57" s="66" t="s">
        <v>354</v>
      </c>
      <c r="B57" s="66" t="s">
        <v>558</v>
      </c>
      <c r="C57" s="67" t="s">
        <v>558</v>
      </c>
      <c r="D57" s="66" t="s">
        <v>558</v>
      </c>
      <c r="E57" s="66" t="s">
        <v>558</v>
      </c>
      <c r="F57" s="66" t="s">
        <v>558</v>
      </c>
      <c r="G57" s="66" t="s">
        <v>558</v>
      </c>
      <c r="H57" s="68" t="s">
        <v>558</v>
      </c>
      <c r="I57" s="83" t="s">
        <v>558</v>
      </c>
      <c r="J57" s="68" t="s">
        <v>558</v>
      </c>
    </row>
    <row r="58" ht="32.25" customHeight="1" spans="1:10">
      <c r="A58" s="66" t="s">
        <v>558</v>
      </c>
      <c r="B58" s="66" t="s">
        <v>355</v>
      </c>
      <c r="C58" s="67" t="s">
        <v>558</v>
      </c>
      <c r="D58" s="66" t="s">
        <v>558</v>
      </c>
      <c r="E58" s="66" t="s">
        <v>558</v>
      </c>
      <c r="F58" s="66" t="s">
        <v>558</v>
      </c>
      <c r="G58" s="66" t="s">
        <v>558</v>
      </c>
      <c r="H58" s="68" t="s">
        <v>558</v>
      </c>
      <c r="I58" s="83" t="s">
        <v>558</v>
      </c>
      <c r="J58" s="68" t="s">
        <v>558</v>
      </c>
    </row>
    <row r="59" ht="32.25" customHeight="1" spans="1:10">
      <c r="A59" s="66" t="s">
        <v>558</v>
      </c>
      <c r="B59" s="66" t="s">
        <v>558</v>
      </c>
      <c r="C59" s="67" t="s">
        <v>626</v>
      </c>
      <c r="D59" s="66" t="s">
        <v>357</v>
      </c>
      <c r="E59" s="66" t="s">
        <v>350</v>
      </c>
      <c r="F59" s="66" t="s">
        <v>351</v>
      </c>
      <c r="G59" s="66" t="s">
        <v>352</v>
      </c>
      <c r="H59" s="68" t="s">
        <v>610</v>
      </c>
      <c r="I59" s="83" t="s">
        <v>626</v>
      </c>
      <c r="J59" s="68" t="s">
        <v>624</v>
      </c>
    </row>
  </sheetData>
  <mergeCells count="64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1:B21"/>
    <mergeCell ref="C21:G21"/>
    <mergeCell ref="A22:B22"/>
    <mergeCell ref="C22:G22"/>
    <mergeCell ref="A23:B23"/>
    <mergeCell ref="C23:G23"/>
    <mergeCell ref="A24:B24"/>
    <mergeCell ref="C24:G24"/>
    <mergeCell ref="A25:B25"/>
    <mergeCell ref="C25:G25"/>
    <mergeCell ref="A26:B26"/>
    <mergeCell ref="C26:G26"/>
    <mergeCell ref="A27:B27"/>
    <mergeCell ref="C27:G27"/>
    <mergeCell ref="A28:B28"/>
    <mergeCell ref="C28:G28"/>
    <mergeCell ref="A29:B29"/>
    <mergeCell ref="C29:G29"/>
    <mergeCell ref="A30:B30"/>
    <mergeCell ref="C30:G30"/>
    <mergeCell ref="A31:B31"/>
    <mergeCell ref="C31:G31"/>
    <mergeCell ref="A32:B32"/>
    <mergeCell ref="C32:G32"/>
    <mergeCell ref="A33:B33"/>
    <mergeCell ref="C33:G33"/>
    <mergeCell ref="A34:B34"/>
    <mergeCell ref="C34:G34"/>
    <mergeCell ref="A35:J35"/>
    <mergeCell ref="A36:G36"/>
    <mergeCell ref="A6:A7"/>
    <mergeCell ref="H36:H37"/>
    <mergeCell ref="I36:I37"/>
    <mergeCell ref="J36:J37"/>
    <mergeCell ref="A10:B11"/>
    <mergeCell ref="C10:G11"/>
  </mergeCells>
  <pageMargins left="0.7" right="0.7" top="0.75" bottom="0.75" header="0.3" footer="0.3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O15" sqref="O15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ht="17.25" customHeight="1" spans="1:1">
      <c r="A1" s="145" t="s">
        <v>52</v>
      </c>
    </row>
    <row r="2" ht="41.25" customHeight="1" spans="1:1">
      <c r="A2" s="123" t="str">
        <f>"2025"&amp;"年部门收入预算表"</f>
        <v>2025年部门收入预算表</v>
      </c>
    </row>
    <row r="3" ht="17.25" customHeight="1" spans="1:19">
      <c r="A3" s="126" t="str">
        <f>"单位名称："&amp;"昆明市东川区残疾人联合会"</f>
        <v>单位名称：昆明市东川区残疾人联合会</v>
      </c>
      <c r="S3" s="128" t="s">
        <v>1</v>
      </c>
    </row>
    <row r="4" ht="21.75" customHeight="1" spans="1:19">
      <c r="A4" s="267" t="s">
        <v>53</v>
      </c>
      <c r="B4" s="268" t="s">
        <v>54</v>
      </c>
      <c r="C4" s="268" t="s">
        <v>55</v>
      </c>
      <c r="D4" s="269" t="s">
        <v>56</v>
      </c>
      <c r="E4" s="269"/>
      <c r="F4" s="269"/>
      <c r="G4" s="269"/>
      <c r="H4" s="269"/>
      <c r="I4" s="210"/>
      <c r="J4" s="269"/>
      <c r="K4" s="269"/>
      <c r="L4" s="269"/>
      <c r="M4" s="269"/>
      <c r="N4" s="276"/>
      <c r="O4" s="269" t="s">
        <v>45</v>
      </c>
      <c r="P4" s="269"/>
      <c r="Q4" s="269"/>
      <c r="R4" s="269"/>
      <c r="S4" s="276"/>
    </row>
    <row r="5" ht="27" customHeight="1" spans="1:19">
      <c r="A5" s="270"/>
      <c r="B5" s="271"/>
      <c r="C5" s="271"/>
      <c r="D5" s="271" t="s">
        <v>57</v>
      </c>
      <c r="E5" s="271" t="s">
        <v>58</v>
      </c>
      <c r="F5" s="271" t="s">
        <v>59</v>
      </c>
      <c r="G5" s="271" t="s">
        <v>60</v>
      </c>
      <c r="H5" s="271" t="s">
        <v>61</v>
      </c>
      <c r="I5" s="277" t="s">
        <v>62</v>
      </c>
      <c r="J5" s="278"/>
      <c r="K5" s="278"/>
      <c r="L5" s="278"/>
      <c r="M5" s="278"/>
      <c r="N5" s="279"/>
      <c r="O5" s="271" t="s">
        <v>57</v>
      </c>
      <c r="P5" s="271" t="s">
        <v>58</v>
      </c>
      <c r="Q5" s="271" t="s">
        <v>59</v>
      </c>
      <c r="R5" s="271" t="s">
        <v>60</v>
      </c>
      <c r="S5" s="271" t="s">
        <v>63</v>
      </c>
    </row>
    <row r="6" ht="30" customHeight="1" spans="1:19">
      <c r="A6" s="272"/>
      <c r="B6" s="184"/>
      <c r="C6" s="194"/>
      <c r="D6" s="194"/>
      <c r="E6" s="194"/>
      <c r="F6" s="194"/>
      <c r="G6" s="194"/>
      <c r="H6" s="194"/>
      <c r="I6" s="151" t="s">
        <v>57</v>
      </c>
      <c r="J6" s="279" t="s">
        <v>64</v>
      </c>
      <c r="K6" s="279" t="s">
        <v>65</v>
      </c>
      <c r="L6" s="279" t="s">
        <v>66</v>
      </c>
      <c r="M6" s="279" t="s">
        <v>67</v>
      </c>
      <c r="N6" s="279" t="s">
        <v>68</v>
      </c>
      <c r="O6" s="280"/>
      <c r="P6" s="280"/>
      <c r="Q6" s="280"/>
      <c r="R6" s="280"/>
      <c r="S6" s="194"/>
    </row>
    <row r="7" ht="15" customHeight="1" spans="1:19">
      <c r="A7" s="273">
        <v>1</v>
      </c>
      <c r="B7" s="273">
        <v>2</v>
      </c>
      <c r="C7" s="273">
        <v>3</v>
      </c>
      <c r="D7" s="273">
        <v>4</v>
      </c>
      <c r="E7" s="273">
        <v>5</v>
      </c>
      <c r="F7" s="273">
        <v>6</v>
      </c>
      <c r="G7" s="273">
        <v>7</v>
      </c>
      <c r="H7" s="273">
        <v>8</v>
      </c>
      <c r="I7" s="151">
        <v>9</v>
      </c>
      <c r="J7" s="273">
        <v>10</v>
      </c>
      <c r="K7" s="273">
        <v>11</v>
      </c>
      <c r="L7" s="273">
        <v>12</v>
      </c>
      <c r="M7" s="273">
        <v>13</v>
      </c>
      <c r="N7" s="273">
        <v>14</v>
      </c>
      <c r="O7" s="273">
        <v>15</v>
      </c>
      <c r="P7" s="273">
        <v>16</v>
      </c>
      <c r="Q7" s="273">
        <v>17</v>
      </c>
      <c r="R7" s="273">
        <v>18</v>
      </c>
      <c r="S7" s="273">
        <v>19</v>
      </c>
    </row>
    <row r="8" ht="18" customHeight="1" spans="1:19">
      <c r="A8" s="103" t="s">
        <v>69</v>
      </c>
      <c r="B8" s="103" t="s">
        <v>70</v>
      </c>
      <c r="C8" s="53">
        <v>5814434.63</v>
      </c>
      <c r="D8" s="53">
        <v>5814434.63</v>
      </c>
      <c r="E8" s="53">
        <v>5814434.63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</row>
    <row r="9" ht="18" customHeight="1" spans="1:19">
      <c r="A9" s="274" t="s">
        <v>71</v>
      </c>
      <c r="B9" s="274" t="s">
        <v>70</v>
      </c>
      <c r="C9" s="53">
        <v>5814434.63</v>
      </c>
      <c r="D9" s="53">
        <v>5814434.63</v>
      </c>
      <c r="E9" s="53">
        <v>5814434.63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</row>
    <row r="10" ht="18" customHeight="1" spans="1:19">
      <c r="A10" s="131" t="s">
        <v>55</v>
      </c>
      <c r="B10" s="275"/>
      <c r="C10" s="53">
        <v>5814434.63</v>
      </c>
      <c r="D10" s="53">
        <v>5814434.63</v>
      </c>
      <c r="E10" s="53">
        <v>5814434.63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topLeftCell="H1" workbookViewId="0">
      <selection activeCell="A2" sqref="A2:O2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ht="17.25" customHeight="1" spans="1:1">
      <c r="A1" s="128" t="s">
        <v>72</v>
      </c>
    </row>
    <row r="2" ht="41.25" customHeight="1" spans="1:1">
      <c r="A2" s="123" t="str">
        <f>"2025"&amp;"年部门支出预算表"</f>
        <v>2025年部门支出预算表</v>
      </c>
    </row>
    <row r="3" ht="17.25" customHeight="1" spans="1:15">
      <c r="A3" s="126" t="str">
        <f>"单位名称："&amp;"昆明市东川区残疾人联合会"</f>
        <v>单位名称：昆明市东川区残疾人联合会</v>
      </c>
      <c r="O3" s="128" t="s">
        <v>1</v>
      </c>
    </row>
    <row r="4" ht="27" customHeight="1" spans="1:15">
      <c r="A4" s="253" t="s">
        <v>73</v>
      </c>
      <c r="B4" s="253" t="s">
        <v>74</v>
      </c>
      <c r="C4" s="253" t="s">
        <v>55</v>
      </c>
      <c r="D4" s="254" t="s">
        <v>58</v>
      </c>
      <c r="E4" s="255"/>
      <c r="F4" s="256"/>
      <c r="G4" s="257" t="s">
        <v>59</v>
      </c>
      <c r="H4" s="257" t="s">
        <v>60</v>
      </c>
      <c r="I4" s="257" t="s">
        <v>75</v>
      </c>
      <c r="J4" s="254" t="s">
        <v>62</v>
      </c>
      <c r="K4" s="255"/>
      <c r="L4" s="255"/>
      <c r="M4" s="255"/>
      <c r="N4" s="264"/>
      <c r="O4" s="265"/>
    </row>
    <row r="5" ht="42" customHeight="1" spans="1:15">
      <c r="A5" s="258"/>
      <c r="B5" s="258"/>
      <c r="C5" s="259"/>
      <c r="D5" s="260" t="s">
        <v>57</v>
      </c>
      <c r="E5" s="260" t="s">
        <v>76</v>
      </c>
      <c r="F5" s="260" t="s">
        <v>77</v>
      </c>
      <c r="G5" s="259"/>
      <c r="H5" s="259"/>
      <c r="I5" s="266"/>
      <c r="J5" s="260" t="s">
        <v>57</v>
      </c>
      <c r="K5" s="247" t="s">
        <v>78</v>
      </c>
      <c r="L5" s="247" t="s">
        <v>79</v>
      </c>
      <c r="M5" s="247" t="s">
        <v>80</v>
      </c>
      <c r="N5" s="247" t="s">
        <v>81</v>
      </c>
      <c r="O5" s="247" t="s">
        <v>82</v>
      </c>
    </row>
    <row r="6" ht="18" customHeight="1" spans="1:15">
      <c r="A6" s="134" t="s">
        <v>83</v>
      </c>
      <c r="B6" s="134" t="s">
        <v>84</v>
      </c>
      <c r="C6" s="134" t="s">
        <v>85</v>
      </c>
      <c r="D6" s="137" t="s">
        <v>86</v>
      </c>
      <c r="E6" s="137" t="s">
        <v>87</v>
      </c>
      <c r="F6" s="137" t="s">
        <v>88</v>
      </c>
      <c r="G6" s="137" t="s">
        <v>89</v>
      </c>
      <c r="H6" s="137" t="s">
        <v>90</v>
      </c>
      <c r="I6" s="137" t="s">
        <v>91</v>
      </c>
      <c r="J6" s="137" t="s">
        <v>92</v>
      </c>
      <c r="K6" s="137" t="s">
        <v>93</v>
      </c>
      <c r="L6" s="137" t="s">
        <v>94</v>
      </c>
      <c r="M6" s="137" t="s">
        <v>95</v>
      </c>
      <c r="N6" s="134" t="s">
        <v>96</v>
      </c>
      <c r="O6" s="137" t="s">
        <v>97</v>
      </c>
    </row>
    <row r="7" ht="21" customHeight="1" spans="1:15">
      <c r="A7" s="138" t="s">
        <v>98</v>
      </c>
      <c r="B7" s="138" t="s">
        <v>99</v>
      </c>
      <c r="C7" s="53">
        <v>5522732.42</v>
      </c>
      <c r="D7" s="53">
        <v>5522732.42</v>
      </c>
      <c r="E7" s="53">
        <v>1580302.42</v>
      </c>
      <c r="F7" s="53">
        <v>3942430</v>
      </c>
      <c r="G7" s="53"/>
      <c r="H7" s="53"/>
      <c r="I7" s="53"/>
      <c r="J7" s="53"/>
      <c r="K7" s="53"/>
      <c r="L7" s="53"/>
      <c r="M7" s="53"/>
      <c r="N7" s="53"/>
      <c r="O7" s="53"/>
    </row>
    <row r="8" ht="21" customHeight="1" spans="1:15">
      <c r="A8" s="261" t="s">
        <v>100</v>
      </c>
      <c r="B8" s="261" t="s">
        <v>101</v>
      </c>
      <c r="C8" s="53">
        <v>353427.34</v>
      </c>
      <c r="D8" s="53">
        <v>353427.34</v>
      </c>
      <c r="E8" s="53">
        <v>353427.34</v>
      </c>
      <c r="F8" s="53"/>
      <c r="G8" s="53"/>
      <c r="H8" s="53"/>
      <c r="I8" s="53"/>
      <c r="J8" s="53"/>
      <c r="K8" s="53"/>
      <c r="L8" s="53"/>
      <c r="M8" s="53"/>
      <c r="N8" s="53"/>
      <c r="O8" s="53"/>
    </row>
    <row r="9" ht="21" customHeight="1" spans="1:15">
      <c r="A9" s="262" t="s">
        <v>102</v>
      </c>
      <c r="B9" s="262" t="s">
        <v>103</v>
      </c>
      <c r="C9" s="53">
        <v>88200</v>
      </c>
      <c r="D9" s="53">
        <v>88200</v>
      </c>
      <c r="E9" s="53">
        <v>88200</v>
      </c>
      <c r="F9" s="53"/>
      <c r="G9" s="53"/>
      <c r="H9" s="53"/>
      <c r="I9" s="53"/>
      <c r="J9" s="53"/>
      <c r="K9" s="53"/>
      <c r="L9" s="53"/>
      <c r="M9" s="53"/>
      <c r="N9" s="53"/>
      <c r="O9" s="53"/>
    </row>
    <row r="10" ht="21" customHeight="1" spans="1:15">
      <c r="A10" s="262" t="s">
        <v>104</v>
      </c>
      <c r="B10" s="262" t="s">
        <v>105</v>
      </c>
      <c r="C10" s="53">
        <v>162581.76</v>
      </c>
      <c r="D10" s="53">
        <v>162581.76</v>
      </c>
      <c r="E10" s="53">
        <v>162581.76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ht="21" customHeight="1" spans="1:15">
      <c r="A11" s="262" t="s">
        <v>106</v>
      </c>
      <c r="B11" s="262" t="s">
        <v>107</v>
      </c>
      <c r="C11" s="53">
        <v>102645.58</v>
      </c>
      <c r="D11" s="53">
        <v>102645.58</v>
      </c>
      <c r="E11" s="53">
        <v>102645.58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ht="21" customHeight="1" spans="1:15">
      <c r="A12" s="261" t="s">
        <v>108</v>
      </c>
      <c r="B12" s="261" t="s">
        <v>109</v>
      </c>
      <c r="C12" s="53">
        <v>5169305.08</v>
      </c>
      <c r="D12" s="53">
        <v>5169305.08</v>
      </c>
      <c r="E12" s="53">
        <v>1226875.08</v>
      </c>
      <c r="F12" s="53">
        <v>3942430</v>
      </c>
      <c r="G12" s="53"/>
      <c r="H12" s="53"/>
      <c r="I12" s="53"/>
      <c r="J12" s="53"/>
      <c r="K12" s="53"/>
      <c r="L12" s="53"/>
      <c r="M12" s="53"/>
      <c r="N12" s="53"/>
      <c r="O12" s="53"/>
    </row>
    <row r="13" ht="21" customHeight="1" spans="1:15">
      <c r="A13" s="262" t="s">
        <v>110</v>
      </c>
      <c r="B13" s="262" t="s">
        <v>111</v>
      </c>
      <c r="C13" s="53">
        <v>1226875.08</v>
      </c>
      <c r="D13" s="53">
        <v>1226875.08</v>
      </c>
      <c r="E13" s="53">
        <v>1226875.08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ht="21" customHeight="1" spans="1:15">
      <c r="A14" s="262" t="s">
        <v>112</v>
      </c>
      <c r="B14" s="262" t="s">
        <v>113</v>
      </c>
      <c r="C14" s="53">
        <v>690000</v>
      </c>
      <c r="D14" s="53">
        <v>690000</v>
      </c>
      <c r="E14" s="53"/>
      <c r="F14" s="53">
        <v>690000</v>
      </c>
      <c r="G14" s="53"/>
      <c r="H14" s="53"/>
      <c r="I14" s="53"/>
      <c r="J14" s="53"/>
      <c r="K14" s="53"/>
      <c r="L14" s="53"/>
      <c r="M14" s="53"/>
      <c r="N14" s="53"/>
      <c r="O14" s="53"/>
    </row>
    <row r="15" ht="21" customHeight="1" spans="1:15">
      <c r="A15" s="262" t="s">
        <v>114</v>
      </c>
      <c r="B15" s="262" t="s">
        <v>115</v>
      </c>
      <c r="C15" s="53">
        <v>962950</v>
      </c>
      <c r="D15" s="53">
        <v>962950</v>
      </c>
      <c r="E15" s="53"/>
      <c r="F15" s="53">
        <v>962950</v>
      </c>
      <c r="G15" s="53"/>
      <c r="H15" s="53"/>
      <c r="I15" s="53"/>
      <c r="J15" s="53"/>
      <c r="K15" s="53"/>
      <c r="L15" s="53"/>
      <c r="M15" s="53"/>
      <c r="N15" s="53"/>
      <c r="O15" s="53"/>
    </row>
    <row r="16" ht="21" customHeight="1" spans="1:15">
      <c r="A16" s="262" t="s">
        <v>116</v>
      </c>
      <c r="B16" s="262" t="s">
        <v>117</v>
      </c>
      <c r="C16" s="53">
        <v>2289480</v>
      </c>
      <c r="D16" s="53">
        <v>2289480</v>
      </c>
      <c r="E16" s="53"/>
      <c r="F16" s="53">
        <v>2289480</v>
      </c>
      <c r="G16" s="53"/>
      <c r="H16" s="53"/>
      <c r="I16" s="53"/>
      <c r="J16" s="53"/>
      <c r="K16" s="53"/>
      <c r="L16" s="53"/>
      <c r="M16" s="53"/>
      <c r="N16" s="53"/>
      <c r="O16" s="53"/>
    </row>
    <row r="17" ht="21" customHeight="1" spans="1:15">
      <c r="A17" s="138" t="s">
        <v>69</v>
      </c>
      <c r="B17" s="138" t="s">
        <v>118</v>
      </c>
      <c r="C17" s="53">
        <v>160278.21</v>
      </c>
      <c r="D17" s="53">
        <v>160278.21</v>
      </c>
      <c r="E17" s="53">
        <v>160278.21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ht="21" customHeight="1" spans="1:15">
      <c r="A18" s="261" t="s">
        <v>119</v>
      </c>
      <c r="B18" s="261" t="s">
        <v>120</v>
      </c>
      <c r="C18" s="53">
        <v>160278.21</v>
      </c>
      <c r="D18" s="53">
        <v>160278.21</v>
      </c>
      <c r="E18" s="53">
        <v>160278.21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ht="21" customHeight="1" spans="1:15">
      <c r="A19" s="262" t="s">
        <v>121</v>
      </c>
      <c r="B19" s="262" t="s">
        <v>122</v>
      </c>
      <c r="C19" s="53">
        <v>84856.5</v>
      </c>
      <c r="D19" s="53">
        <v>84856.5</v>
      </c>
      <c r="E19" s="53">
        <v>84856.5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ht="21" customHeight="1" spans="1:15">
      <c r="A20" s="262" t="s">
        <v>123</v>
      </c>
      <c r="B20" s="262" t="s">
        <v>124</v>
      </c>
      <c r="C20" s="53">
        <v>73589.04</v>
      </c>
      <c r="D20" s="53">
        <v>73589.04</v>
      </c>
      <c r="E20" s="53">
        <v>73589.04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1" ht="21" customHeight="1" spans="1:15">
      <c r="A21" s="262" t="s">
        <v>125</v>
      </c>
      <c r="B21" s="262" t="s">
        <v>126</v>
      </c>
      <c r="C21" s="53">
        <v>1832.67</v>
      </c>
      <c r="D21" s="53">
        <v>1832.67</v>
      </c>
      <c r="E21" s="53">
        <v>1832.67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ht="21" customHeight="1" spans="1:15">
      <c r="A22" s="138" t="s">
        <v>127</v>
      </c>
      <c r="B22" s="138" t="s">
        <v>128</v>
      </c>
      <c r="C22" s="53">
        <v>131424</v>
      </c>
      <c r="D22" s="53">
        <v>131424</v>
      </c>
      <c r="E22" s="53">
        <v>131424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ht="21" customHeight="1" spans="1:15">
      <c r="A23" s="261" t="s">
        <v>129</v>
      </c>
      <c r="B23" s="261" t="s">
        <v>130</v>
      </c>
      <c r="C23" s="53">
        <v>131424</v>
      </c>
      <c r="D23" s="53">
        <v>131424</v>
      </c>
      <c r="E23" s="53">
        <v>131424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ht="21" customHeight="1" spans="1:15">
      <c r="A24" s="262" t="s">
        <v>131</v>
      </c>
      <c r="B24" s="262" t="s">
        <v>132</v>
      </c>
      <c r="C24" s="53">
        <v>131424</v>
      </c>
      <c r="D24" s="53">
        <v>131424</v>
      </c>
      <c r="E24" s="53">
        <v>131424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ht="21" customHeight="1" spans="1:15">
      <c r="A25" s="263" t="s">
        <v>55</v>
      </c>
      <c r="B25" s="117"/>
      <c r="C25" s="53">
        <v>5814434.63</v>
      </c>
      <c r="D25" s="53">
        <v>5814434.63</v>
      </c>
      <c r="E25" s="53">
        <v>1872004.63</v>
      </c>
      <c r="F25" s="53">
        <v>3942430</v>
      </c>
      <c r="G25" s="53"/>
      <c r="H25" s="53"/>
      <c r="I25" s="53"/>
      <c r="J25" s="53"/>
      <c r="K25" s="53"/>
      <c r="L25" s="53"/>
      <c r="M25" s="53"/>
      <c r="N25" s="53"/>
      <c r="O25" s="53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7" workbookViewId="0">
      <selection activeCell="D6" sqref="D6"/>
    </sheetView>
  </sheetViews>
  <sheetFormatPr defaultColWidth="8.57407407407407" defaultRowHeight="12.75" customHeight="1" outlineLevelCol="3"/>
  <cols>
    <col min="1" max="4" width="35.5740740740741" customWidth="1"/>
  </cols>
  <sheetData>
    <row r="1" ht="15" customHeight="1" spans="1:4">
      <c r="A1" s="124"/>
      <c r="B1" s="128"/>
      <c r="C1" s="128"/>
      <c r="D1" s="128" t="s">
        <v>133</v>
      </c>
    </row>
    <row r="2" ht="41.25" customHeight="1" spans="1:1">
      <c r="A2" s="123" t="str">
        <f>"2025"&amp;"年部门财政拨款收支预算总表"</f>
        <v>2025年部门财政拨款收支预算总表</v>
      </c>
    </row>
    <row r="3" ht="17.25" customHeight="1" spans="1:4">
      <c r="A3" s="126" t="str">
        <f>"单位名称："&amp;"昆明市东川区残疾人联合会"</f>
        <v>单位名称：昆明市东川区残疾人联合会</v>
      </c>
      <c r="B3" s="246"/>
      <c r="D3" s="128" t="s">
        <v>1</v>
      </c>
    </row>
    <row r="4" ht="17.25" customHeight="1" spans="1:4">
      <c r="A4" s="247" t="s">
        <v>2</v>
      </c>
      <c r="B4" s="248"/>
      <c r="C4" s="247" t="s">
        <v>3</v>
      </c>
      <c r="D4" s="248"/>
    </row>
    <row r="5" ht="18.75" customHeight="1" spans="1:4">
      <c r="A5" s="247" t="s">
        <v>4</v>
      </c>
      <c r="B5" s="247" t="s">
        <v>5</v>
      </c>
      <c r="C5" s="247" t="s">
        <v>6</v>
      </c>
      <c r="D5" s="247" t="s">
        <v>5</v>
      </c>
    </row>
    <row r="6" ht="16.5" customHeight="1" spans="1:4">
      <c r="A6" s="249" t="s">
        <v>134</v>
      </c>
      <c r="B6" s="53">
        <v>5814434.63</v>
      </c>
      <c r="C6" s="249" t="s">
        <v>135</v>
      </c>
      <c r="D6" s="53">
        <v>5814434.63</v>
      </c>
    </row>
    <row r="7" ht="16.5" customHeight="1" spans="1:4">
      <c r="A7" s="249" t="s">
        <v>136</v>
      </c>
      <c r="B7" s="53">
        <v>5814434.63</v>
      </c>
      <c r="C7" s="249" t="s">
        <v>137</v>
      </c>
      <c r="D7" s="53"/>
    </row>
    <row r="8" ht="16.5" customHeight="1" spans="1:4">
      <c r="A8" s="249" t="s">
        <v>138</v>
      </c>
      <c r="B8" s="53"/>
      <c r="C8" s="249" t="s">
        <v>139</v>
      </c>
      <c r="D8" s="53"/>
    </row>
    <row r="9" ht="16.5" customHeight="1" spans="1:4">
      <c r="A9" s="249" t="s">
        <v>140</v>
      </c>
      <c r="B9" s="53"/>
      <c r="C9" s="249" t="s">
        <v>141</v>
      </c>
      <c r="D9" s="53"/>
    </row>
    <row r="10" ht="16.5" customHeight="1" spans="1:4">
      <c r="A10" s="249" t="s">
        <v>142</v>
      </c>
      <c r="B10" s="53"/>
      <c r="C10" s="249" t="s">
        <v>143</v>
      </c>
      <c r="D10" s="53"/>
    </row>
    <row r="11" ht="16.5" customHeight="1" spans="1:4">
      <c r="A11" s="249" t="s">
        <v>136</v>
      </c>
      <c r="B11" s="53"/>
      <c r="C11" s="249" t="s">
        <v>144</v>
      </c>
      <c r="D11" s="53"/>
    </row>
    <row r="12" ht="16.5" customHeight="1" spans="1:4">
      <c r="A12" s="225" t="s">
        <v>138</v>
      </c>
      <c r="B12" s="53"/>
      <c r="C12" s="150" t="s">
        <v>145</v>
      </c>
      <c r="D12" s="53"/>
    </row>
    <row r="13" ht="16.5" customHeight="1" spans="1:4">
      <c r="A13" s="225" t="s">
        <v>140</v>
      </c>
      <c r="B13" s="53"/>
      <c r="C13" s="150" t="s">
        <v>146</v>
      </c>
      <c r="D13" s="53"/>
    </row>
    <row r="14" ht="16.5" customHeight="1" spans="1:4">
      <c r="A14" s="250"/>
      <c r="B14" s="53"/>
      <c r="C14" s="150" t="s">
        <v>147</v>
      </c>
      <c r="D14" s="53">
        <v>5522732.42</v>
      </c>
    </row>
    <row r="15" ht="16.5" customHeight="1" spans="1:4">
      <c r="A15" s="250"/>
      <c r="B15" s="53"/>
      <c r="C15" s="150" t="s">
        <v>148</v>
      </c>
      <c r="D15" s="53">
        <v>160278.21</v>
      </c>
    </row>
    <row r="16" ht="16.5" customHeight="1" spans="1:4">
      <c r="A16" s="250"/>
      <c r="B16" s="53"/>
      <c r="C16" s="150" t="s">
        <v>149</v>
      </c>
      <c r="D16" s="53"/>
    </row>
    <row r="17" ht="16.5" customHeight="1" spans="1:4">
      <c r="A17" s="250"/>
      <c r="B17" s="53"/>
      <c r="C17" s="150" t="s">
        <v>150</v>
      </c>
      <c r="D17" s="53"/>
    </row>
    <row r="18" ht="16.5" customHeight="1" spans="1:4">
      <c r="A18" s="250"/>
      <c r="B18" s="53"/>
      <c r="C18" s="150" t="s">
        <v>151</v>
      </c>
      <c r="D18" s="53"/>
    </row>
    <row r="19" ht="16.5" customHeight="1" spans="1:4">
      <c r="A19" s="250"/>
      <c r="B19" s="53"/>
      <c r="C19" s="150" t="s">
        <v>152</v>
      </c>
      <c r="D19" s="53"/>
    </row>
    <row r="20" ht="16.5" customHeight="1" spans="1:4">
      <c r="A20" s="250"/>
      <c r="B20" s="53"/>
      <c r="C20" s="150" t="s">
        <v>153</v>
      </c>
      <c r="D20" s="53"/>
    </row>
    <row r="21" ht="16.5" customHeight="1" spans="1:4">
      <c r="A21" s="250"/>
      <c r="B21" s="53"/>
      <c r="C21" s="150" t="s">
        <v>154</v>
      </c>
      <c r="D21" s="53"/>
    </row>
    <row r="22" ht="16.5" customHeight="1" spans="1:4">
      <c r="A22" s="250"/>
      <c r="B22" s="53"/>
      <c r="C22" s="150" t="s">
        <v>155</v>
      </c>
      <c r="D22" s="53"/>
    </row>
    <row r="23" ht="16.5" customHeight="1" spans="1:4">
      <c r="A23" s="250"/>
      <c r="B23" s="53"/>
      <c r="C23" s="150" t="s">
        <v>156</v>
      </c>
      <c r="D23" s="53"/>
    </row>
    <row r="24" ht="16.5" customHeight="1" spans="1:4">
      <c r="A24" s="250"/>
      <c r="B24" s="53"/>
      <c r="C24" s="150" t="s">
        <v>157</v>
      </c>
      <c r="D24" s="53"/>
    </row>
    <row r="25" ht="16.5" customHeight="1" spans="1:4">
      <c r="A25" s="250"/>
      <c r="B25" s="53"/>
      <c r="C25" s="150" t="s">
        <v>158</v>
      </c>
      <c r="D25" s="53">
        <v>131424</v>
      </c>
    </row>
    <row r="26" ht="16.5" customHeight="1" spans="1:4">
      <c r="A26" s="250"/>
      <c r="B26" s="53"/>
      <c r="C26" s="150" t="s">
        <v>159</v>
      </c>
      <c r="D26" s="53"/>
    </row>
    <row r="27" ht="16.5" customHeight="1" spans="1:4">
      <c r="A27" s="250"/>
      <c r="B27" s="53"/>
      <c r="C27" s="150" t="s">
        <v>160</v>
      </c>
      <c r="D27" s="53"/>
    </row>
    <row r="28" ht="16.5" customHeight="1" spans="1:4">
      <c r="A28" s="250"/>
      <c r="B28" s="53"/>
      <c r="C28" s="150" t="s">
        <v>161</v>
      </c>
      <c r="D28" s="53"/>
    </row>
    <row r="29" ht="16.5" customHeight="1" spans="1:4">
      <c r="A29" s="250"/>
      <c r="B29" s="53"/>
      <c r="C29" s="150" t="s">
        <v>162</v>
      </c>
      <c r="D29" s="53"/>
    </row>
    <row r="30" ht="16.5" customHeight="1" spans="1:4">
      <c r="A30" s="250"/>
      <c r="B30" s="53"/>
      <c r="C30" s="150" t="s">
        <v>163</v>
      </c>
      <c r="D30" s="53"/>
    </row>
    <row r="31" ht="16.5" customHeight="1" spans="1:4">
      <c r="A31" s="250"/>
      <c r="B31" s="53"/>
      <c r="C31" s="225" t="s">
        <v>164</v>
      </c>
      <c r="D31" s="53"/>
    </row>
    <row r="32" ht="16.5" customHeight="1" spans="1:4">
      <c r="A32" s="250"/>
      <c r="B32" s="53"/>
      <c r="C32" s="225" t="s">
        <v>165</v>
      </c>
      <c r="D32" s="53"/>
    </row>
    <row r="33" ht="16.5" customHeight="1" spans="1:4">
      <c r="A33" s="250"/>
      <c r="B33" s="53"/>
      <c r="C33" s="112" t="s">
        <v>166</v>
      </c>
      <c r="D33" s="53"/>
    </row>
    <row r="34" ht="15" customHeight="1" spans="1:4">
      <c r="A34" s="251" t="s">
        <v>50</v>
      </c>
      <c r="B34" s="252">
        <v>5814434.63</v>
      </c>
      <c r="C34" s="251" t="s">
        <v>51</v>
      </c>
      <c r="D34" s="252">
        <v>5814434.63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A7" sqref="A7:G25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4:7">
      <c r="D1" s="215"/>
      <c r="F1" s="152"/>
      <c r="G1" s="220" t="s">
        <v>167</v>
      </c>
    </row>
    <row r="2" ht="41.25" customHeight="1" spans="1:7">
      <c r="A2" s="203" t="str">
        <f>"2025"&amp;"年一般公共预算支出预算表（按功能科目分类）"</f>
        <v>2025年一般公共预算支出预算表（按功能科目分类）</v>
      </c>
      <c r="B2" s="203"/>
      <c r="C2" s="203"/>
      <c r="D2" s="203"/>
      <c r="E2" s="203"/>
      <c r="F2" s="203"/>
      <c r="G2" s="203"/>
    </row>
    <row r="3" ht="18" customHeight="1" spans="1:7">
      <c r="A3" s="87" t="str">
        <f>"单位名称："&amp;"昆明市东川区残疾人联合会"</f>
        <v>单位名称：昆明市东川区残疾人联合会</v>
      </c>
      <c r="F3" s="200"/>
      <c r="G3" s="220" t="s">
        <v>1</v>
      </c>
    </row>
    <row r="4" ht="20.25" customHeight="1" spans="1:7">
      <c r="A4" s="238" t="s">
        <v>168</v>
      </c>
      <c r="B4" s="239"/>
      <c r="C4" s="204" t="s">
        <v>55</v>
      </c>
      <c r="D4" s="228" t="s">
        <v>76</v>
      </c>
      <c r="E4" s="94"/>
      <c r="F4" s="95"/>
      <c r="G4" s="217" t="s">
        <v>77</v>
      </c>
    </row>
    <row r="5" ht="20.25" customHeight="1" spans="1:7">
      <c r="A5" s="240" t="s">
        <v>73</v>
      </c>
      <c r="B5" s="240" t="s">
        <v>74</v>
      </c>
      <c r="C5" s="101"/>
      <c r="D5" s="209" t="s">
        <v>57</v>
      </c>
      <c r="E5" s="209" t="s">
        <v>169</v>
      </c>
      <c r="F5" s="209" t="s">
        <v>170</v>
      </c>
      <c r="G5" s="219"/>
    </row>
    <row r="6" ht="15" customHeight="1" spans="1:7">
      <c r="A6" s="141" t="s">
        <v>83</v>
      </c>
      <c r="B6" s="141" t="s">
        <v>84</v>
      </c>
      <c r="C6" s="141" t="s">
        <v>85</v>
      </c>
      <c r="D6" s="141" t="s">
        <v>86</v>
      </c>
      <c r="E6" s="141" t="s">
        <v>87</v>
      </c>
      <c r="F6" s="141" t="s">
        <v>88</v>
      </c>
      <c r="G6" s="141" t="s">
        <v>89</v>
      </c>
    </row>
    <row r="7" ht="18" customHeight="1" spans="1:7">
      <c r="A7" s="241" t="s">
        <v>98</v>
      </c>
      <c r="B7" s="241" t="s">
        <v>99</v>
      </c>
      <c r="C7" s="48">
        <v>5522732.42</v>
      </c>
      <c r="D7" s="48">
        <v>1580302.42</v>
      </c>
      <c r="E7" s="48">
        <v>1457932.42</v>
      </c>
      <c r="F7" s="48">
        <v>122370</v>
      </c>
      <c r="G7" s="48">
        <v>3942430</v>
      </c>
    </row>
    <row r="8" ht="18" customHeight="1" spans="1:7">
      <c r="A8" s="242" t="s">
        <v>100</v>
      </c>
      <c r="B8" s="242" t="s">
        <v>101</v>
      </c>
      <c r="C8" s="48">
        <v>353427.34</v>
      </c>
      <c r="D8" s="48">
        <v>353427.34</v>
      </c>
      <c r="E8" s="48">
        <v>350427.34</v>
      </c>
      <c r="F8" s="48">
        <v>3000</v>
      </c>
      <c r="G8" s="48"/>
    </row>
    <row r="9" s="237" customFormat="1" ht="18" customHeight="1" spans="1:7">
      <c r="A9" s="243" t="s">
        <v>102</v>
      </c>
      <c r="B9" s="243" t="s">
        <v>103</v>
      </c>
      <c r="C9" s="48">
        <v>88200</v>
      </c>
      <c r="D9" s="48">
        <v>88200</v>
      </c>
      <c r="E9" s="48">
        <v>85200</v>
      </c>
      <c r="F9" s="48">
        <v>3000</v>
      </c>
      <c r="G9" s="48"/>
    </row>
    <row r="10" s="237" customFormat="1" ht="18" customHeight="1" spans="1:7">
      <c r="A10" s="243" t="s">
        <v>104</v>
      </c>
      <c r="B10" s="243" t="s">
        <v>105</v>
      </c>
      <c r="C10" s="48">
        <v>162581.76</v>
      </c>
      <c r="D10" s="48">
        <v>162581.76</v>
      </c>
      <c r="E10" s="48">
        <v>162581.76</v>
      </c>
      <c r="F10" s="48"/>
      <c r="G10" s="48"/>
    </row>
    <row r="11" s="237" customFormat="1" ht="18" customHeight="1" spans="1:7">
      <c r="A11" s="243" t="s">
        <v>106</v>
      </c>
      <c r="B11" s="243" t="s">
        <v>107</v>
      </c>
      <c r="C11" s="48">
        <v>102645.58</v>
      </c>
      <c r="D11" s="48">
        <v>102645.58</v>
      </c>
      <c r="E11" s="48">
        <v>102645.58</v>
      </c>
      <c r="F11" s="48"/>
      <c r="G11" s="48"/>
    </row>
    <row r="12" ht="18" customHeight="1" spans="1:7">
      <c r="A12" s="242" t="s">
        <v>108</v>
      </c>
      <c r="B12" s="242" t="s">
        <v>109</v>
      </c>
      <c r="C12" s="48">
        <v>5169305.08</v>
      </c>
      <c r="D12" s="48">
        <v>1226875.08</v>
      </c>
      <c r="E12" s="48">
        <v>1107505.08</v>
      </c>
      <c r="F12" s="48">
        <v>119370</v>
      </c>
      <c r="G12" s="48">
        <v>3942430</v>
      </c>
    </row>
    <row r="13" s="237" customFormat="1" ht="18" customHeight="1" spans="1:7">
      <c r="A13" s="243" t="s">
        <v>110</v>
      </c>
      <c r="B13" s="243" t="s">
        <v>111</v>
      </c>
      <c r="C13" s="48">
        <v>1226875.08</v>
      </c>
      <c r="D13" s="48">
        <v>1226875.08</v>
      </c>
      <c r="E13" s="48">
        <v>1107505.08</v>
      </c>
      <c r="F13" s="48">
        <v>119370</v>
      </c>
      <c r="G13" s="48"/>
    </row>
    <row r="14" s="237" customFormat="1" ht="18" customHeight="1" spans="1:7">
      <c r="A14" s="243" t="s">
        <v>112</v>
      </c>
      <c r="B14" s="243" t="s">
        <v>113</v>
      </c>
      <c r="C14" s="48">
        <v>690000</v>
      </c>
      <c r="D14" s="48"/>
      <c r="E14" s="48"/>
      <c r="F14" s="48"/>
      <c r="G14" s="48">
        <v>690000</v>
      </c>
    </row>
    <row r="15" s="237" customFormat="1" ht="18" customHeight="1" spans="1:7">
      <c r="A15" s="243" t="s">
        <v>114</v>
      </c>
      <c r="B15" s="243" t="s">
        <v>115</v>
      </c>
      <c r="C15" s="48">
        <v>962950</v>
      </c>
      <c r="D15" s="48"/>
      <c r="E15" s="48"/>
      <c r="F15" s="48"/>
      <c r="G15" s="48">
        <v>962950</v>
      </c>
    </row>
    <row r="16" s="237" customFormat="1" ht="18" customHeight="1" spans="1:7">
      <c r="A16" s="243" t="s">
        <v>116</v>
      </c>
      <c r="B16" s="243" t="s">
        <v>117</v>
      </c>
      <c r="C16" s="48">
        <v>2289480</v>
      </c>
      <c r="D16" s="48"/>
      <c r="E16" s="48"/>
      <c r="F16" s="48"/>
      <c r="G16" s="48">
        <v>2289480</v>
      </c>
    </row>
    <row r="17" ht="18" customHeight="1" spans="1:7">
      <c r="A17" s="241" t="s">
        <v>69</v>
      </c>
      <c r="B17" s="241" t="s">
        <v>118</v>
      </c>
      <c r="C17" s="48">
        <v>160278.21</v>
      </c>
      <c r="D17" s="48">
        <v>160278.21</v>
      </c>
      <c r="E17" s="48">
        <v>160278.21</v>
      </c>
      <c r="F17" s="48"/>
      <c r="G17" s="48"/>
    </row>
    <row r="18" ht="18" customHeight="1" spans="1:7">
      <c r="A18" s="242" t="s">
        <v>119</v>
      </c>
      <c r="B18" s="242" t="s">
        <v>120</v>
      </c>
      <c r="C18" s="48">
        <v>160278.21</v>
      </c>
      <c r="D18" s="48">
        <v>160278.21</v>
      </c>
      <c r="E18" s="48">
        <v>160278.21</v>
      </c>
      <c r="F18" s="48"/>
      <c r="G18" s="48"/>
    </row>
    <row r="19" s="237" customFormat="1" ht="18" customHeight="1" spans="1:7">
      <c r="A19" s="243" t="s">
        <v>121</v>
      </c>
      <c r="B19" s="243" t="s">
        <v>122</v>
      </c>
      <c r="C19" s="48">
        <v>84856.5</v>
      </c>
      <c r="D19" s="48">
        <v>84856.5</v>
      </c>
      <c r="E19" s="48">
        <v>84856.5</v>
      </c>
      <c r="F19" s="48"/>
      <c r="G19" s="48"/>
    </row>
    <row r="20" s="237" customFormat="1" ht="18" customHeight="1" spans="1:7">
      <c r="A20" s="243" t="s">
        <v>123</v>
      </c>
      <c r="B20" s="243" t="s">
        <v>124</v>
      </c>
      <c r="C20" s="48">
        <v>73589.04</v>
      </c>
      <c r="D20" s="48">
        <v>73589.04</v>
      </c>
      <c r="E20" s="48">
        <v>73589.04</v>
      </c>
      <c r="F20" s="48"/>
      <c r="G20" s="48"/>
    </row>
    <row r="21" s="237" customFormat="1" ht="18" customHeight="1" spans="1:7">
      <c r="A21" s="243" t="s">
        <v>125</v>
      </c>
      <c r="B21" s="243" t="s">
        <v>126</v>
      </c>
      <c r="C21" s="48">
        <v>1832.67</v>
      </c>
      <c r="D21" s="48">
        <v>1832.67</v>
      </c>
      <c r="E21" s="48">
        <v>1832.67</v>
      </c>
      <c r="F21" s="48"/>
      <c r="G21" s="48"/>
    </row>
    <row r="22" ht="18" customHeight="1" spans="1:7">
      <c r="A22" s="241" t="s">
        <v>127</v>
      </c>
      <c r="B22" s="241" t="s">
        <v>128</v>
      </c>
      <c r="C22" s="48">
        <v>131424</v>
      </c>
      <c r="D22" s="48">
        <v>131424</v>
      </c>
      <c r="E22" s="48">
        <v>131424</v>
      </c>
      <c r="F22" s="48"/>
      <c r="G22" s="48"/>
    </row>
    <row r="23" ht="18" customHeight="1" spans="1:7">
      <c r="A23" s="242" t="s">
        <v>129</v>
      </c>
      <c r="B23" s="242" t="s">
        <v>130</v>
      </c>
      <c r="C23" s="48">
        <v>131424</v>
      </c>
      <c r="D23" s="48">
        <v>131424</v>
      </c>
      <c r="E23" s="48">
        <v>131424</v>
      </c>
      <c r="F23" s="48"/>
      <c r="G23" s="48"/>
    </row>
    <row r="24" s="237" customFormat="1" ht="18" customHeight="1" spans="1:7">
      <c r="A24" s="243" t="s">
        <v>131</v>
      </c>
      <c r="B24" s="243" t="s">
        <v>132</v>
      </c>
      <c r="C24" s="48">
        <v>131424</v>
      </c>
      <c r="D24" s="48">
        <v>131424</v>
      </c>
      <c r="E24" s="48">
        <v>131424</v>
      </c>
      <c r="F24" s="48"/>
      <c r="G24" s="48"/>
    </row>
    <row r="25" ht="18" customHeight="1" spans="1:7">
      <c r="A25" s="244" t="s">
        <v>171</v>
      </c>
      <c r="B25" s="245" t="s">
        <v>171</v>
      </c>
      <c r="C25" s="48">
        <v>5814434.63</v>
      </c>
      <c r="D25" s="48">
        <v>1872004.63</v>
      </c>
      <c r="E25" s="48">
        <v>1749634.63</v>
      </c>
      <c r="F25" s="48">
        <v>122370</v>
      </c>
      <c r="G25" s="48">
        <v>3942430</v>
      </c>
    </row>
  </sheetData>
  <mergeCells count="6">
    <mergeCell ref="A2:G2"/>
    <mergeCell ref="A4:B4"/>
    <mergeCell ref="D4:F4"/>
    <mergeCell ref="A25:B2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C10" sqref="C10"/>
    </sheetView>
  </sheetViews>
  <sheetFormatPr defaultColWidth="10.4259259259259" defaultRowHeight="14.25" customHeight="1" outlineLevelRow="6" outlineLevelCol="5"/>
  <cols>
    <col min="1" max="6" width="28.1388888888889" customWidth="1"/>
  </cols>
  <sheetData>
    <row r="1" customHeight="1" spans="1:6">
      <c r="A1" s="125"/>
      <c r="B1" s="125"/>
      <c r="C1" s="125"/>
      <c r="D1" s="125"/>
      <c r="E1" s="124"/>
      <c r="F1" s="233" t="s">
        <v>172</v>
      </c>
    </row>
    <row r="2" ht="41.25" customHeight="1" spans="1:6">
      <c r="A2" s="234" t="str">
        <f>"2025"&amp;"年一般公共预算“三公”经费支出预算表"</f>
        <v>2025年一般公共预算“三公”经费支出预算表</v>
      </c>
      <c r="B2" s="125"/>
      <c r="C2" s="125"/>
      <c r="D2" s="125"/>
      <c r="E2" s="124"/>
      <c r="F2" s="125"/>
    </row>
    <row r="3" customHeight="1" spans="1:6">
      <c r="A3" s="190" t="str">
        <f>"单位名称："&amp;"昆明市东川区残疾人联合会"</f>
        <v>单位名称：昆明市东川区残疾人联合会</v>
      </c>
      <c r="B3" s="235"/>
      <c r="D3" s="125"/>
      <c r="E3" s="124"/>
      <c r="F3" s="145" t="s">
        <v>1</v>
      </c>
    </row>
    <row r="4" ht="27" customHeight="1" spans="1:6">
      <c r="A4" s="129" t="s">
        <v>173</v>
      </c>
      <c r="B4" s="129" t="s">
        <v>174</v>
      </c>
      <c r="C4" s="131" t="s">
        <v>175</v>
      </c>
      <c r="D4" s="129"/>
      <c r="E4" s="130"/>
      <c r="F4" s="129" t="s">
        <v>176</v>
      </c>
    </row>
    <row r="5" ht="28.5" customHeight="1" spans="1:6">
      <c r="A5" s="236"/>
      <c r="B5" s="133"/>
      <c r="C5" s="130" t="s">
        <v>57</v>
      </c>
      <c r="D5" s="130" t="s">
        <v>177</v>
      </c>
      <c r="E5" s="130" t="s">
        <v>178</v>
      </c>
      <c r="F5" s="132"/>
    </row>
    <row r="6" ht="17.25" customHeight="1" spans="1:6">
      <c r="A6" s="137" t="s">
        <v>83</v>
      </c>
      <c r="B6" s="137" t="s">
        <v>84</v>
      </c>
      <c r="C6" s="137" t="s">
        <v>85</v>
      </c>
      <c r="D6" s="137" t="s">
        <v>86</v>
      </c>
      <c r="E6" s="137" t="s">
        <v>87</v>
      </c>
      <c r="F6" s="137" t="s">
        <v>88</v>
      </c>
    </row>
    <row r="7" ht="17.25" customHeight="1" spans="1:6">
      <c r="A7" s="53">
        <v>13800</v>
      </c>
      <c r="B7" s="53"/>
      <c r="C7" s="53">
        <v>12000</v>
      </c>
      <c r="D7" s="53"/>
      <c r="E7" s="53">
        <v>12000</v>
      </c>
      <c r="F7" s="53">
        <v>1800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56"/>
  <sheetViews>
    <sheetView showZeros="0" topLeftCell="E2" workbookViewId="0">
      <selection activeCell="J54" sqref="J54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5" width="18.712962962963" customWidth="1"/>
  </cols>
  <sheetData>
    <row r="1" ht="13.5" customHeight="1" spans="2:25">
      <c r="B1" s="215"/>
      <c r="C1" s="221"/>
      <c r="E1" s="222"/>
      <c r="F1" s="222"/>
      <c r="G1" s="222"/>
      <c r="H1" s="222"/>
      <c r="I1" s="162"/>
      <c r="J1" s="162"/>
      <c r="K1" s="162"/>
      <c r="L1" s="162"/>
      <c r="M1" s="162"/>
      <c r="N1" s="162"/>
      <c r="O1" s="162"/>
      <c r="S1" s="162"/>
      <c r="W1" s="221"/>
      <c r="Y1" s="85" t="s">
        <v>179</v>
      </c>
    </row>
    <row r="2" ht="45.75" customHeight="1" spans="1:25">
      <c r="A2" s="147" t="str">
        <f>"2025"&amp;"年部门基本支出预算表"</f>
        <v>2025年部门基本支出预算表</v>
      </c>
      <c r="B2" s="8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86"/>
      <c r="Q2" s="86"/>
      <c r="R2" s="86"/>
      <c r="S2" s="147"/>
      <c r="T2" s="147"/>
      <c r="U2" s="147"/>
      <c r="V2" s="147"/>
      <c r="W2" s="147"/>
      <c r="X2" s="147"/>
      <c r="Y2" s="147"/>
    </row>
    <row r="3" ht="18.75" customHeight="1" spans="1:25">
      <c r="A3" s="87" t="str">
        <f>"单位名称："&amp;"昆明市东川区残疾人联合会"</f>
        <v>单位名称：昆明市东川区残疾人联合会</v>
      </c>
      <c r="B3" s="88"/>
      <c r="C3" s="223"/>
      <c r="D3" s="223"/>
      <c r="E3" s="223"/>
      <c r="F3" s="223"/>
      <c r="G3" s="223"/>
      <c r="H3" s="223"/>
      <c r="I3" s="164"/>
      <c r="J3" s="164"/>
      <c r="K3" s="164"/>
      <c r="L3" s="164"/>
      <c r="M3" s="164"/>
      <c r="N3" s="164"/>
      <c r="O3" s="164"/>
      <c r="P3" s="89"/>
      <c r="Q3" s="89"/>
      <c r="R3" s="89"/>
      <c r="S3" s="164"/>
      <c r="W3" s="221"/>
      <c r="Y3" s="85" t="s">
        <v>1</v>
      </c>
    </row>
    <row r="4" ht="18" customHeight="1" spans="1:25">
      <c r="A4" s="91" t="s">
        <v>180</v>
      </c>
      <c r="B4" s="91" t="s">
        <v>181</v>
      </c>
      <c r="C4" s="91" t="s">
        <v>182</v>
      </c>
      <c r="D4" s="91" t="s">
        <v>183</v>
      </c>
      <c r="E4" s="91" t="s">
        <v>184</v>
      </c>
      <c r="F4" s="91" t="s">
        <v>185</v>
      </c>
      <c r="G4" s="91" t="s">
        <v>186</v>
      </c>
      <c r="H4" s="91" t="s">
        <v>187</v>
      </c>
      <c r="I4" s="228" t="s">
        <v>188</v>
      </c>
      <c r="J4" s="187" t="s">
        <v>188</v>
      </c>
      <c r="K4" s="187"/>
      <c r="L4" s="187"/>
      <c r="M4" s="187"/>
      <c r="N4" s="187"/>
      <c r="O4" s="187"/>
      <c r="P4" s="94"/>
      <c r="Q4" s="94"/>
      <c r="R4" s="94"/>
      <c r="S4" s="180" t="s">
        <v>61</v>
      </c>
      <c r="T4" s="187" t="s">
        <v>62</v>
      </c>
      <c r="U4" s="187"/>
      <c r="V4" s="187"/>
      <c r="W4" s="187"/>
      <c r="X4" s="187"/>
      <c r="Y4" s="160"/>
    </row>
    <row r="5" ht="18" customHeight="1" spans="1:25">
      <c r="A5" s="96"/>
      <c r="B5" s="111"/>
      <c r="C5" s="206"/>
      <c r="D5" s="96"/>
      <c r="E5" s="96"/>
      <c r="F5" s="96"/>
      <c r="G5" s="96"/>
      <c r="H5" s="96"/>
      <c r="I5" s="204" t="s">
        <v>189</v>
      </c>
      <c r="J5" s="228" t="s">
        <v>58</v>
      </c>
      <c r="K5" s="187"/>
      <c r="L5" s="187"/>
      <c r="M5" s="187"/>
      <c r="N5" s="187"/>
      <c r="O5" s="160"/>
      <c r="P5" s="93" t="s">
        <v>190</v>
      </c>
      <c r="Q5" s="94"/>
      <c r="R5" s="95"/>
      <c r="S5" s="91" t="s">
        <v>61</v>
      </c>
      <c r="T5" s="228" t="s">
        <v>62</v>
      </c>
      <c r="U5" s="180" t="s">
        <v>64</v>
      </c>
      <c r="V5" s="187" t="s">
        <v>62</v>
      </c>
      <c r="W5" s="180" t="s">
        <v>66</v>
      </c>
      <c r="X5" s="180" t="s">
        <v>67</v>
      </c>
      <c r="Y5" s="232" t="s">
        <v>68</v>
      </c>
    </row>
    <row r="6" ht="19.5" customHeight="1" spans="1:25">
      <c r="A6" s="111"/>
      <c r="B6" s="111"/>
      <c r="C6" s="111"/>
      <c r="D6" s="111"/>
      <c r="E6" s="111"/>
      <c r="F6" s="111"/>
      <c r="G6" s="111"/>
      <c r="H6" s="111"/>
      <c r="I6" s="111"/>
      <c r="J6" s="229" t="s">
        <v>191</v>
      </c>
      <c r="K6" s="91"/>
      <c r="L6" s="91" t="s">
        <v>192</v>
      </c>
      <c r="M6" s="91" t="s">
        <v>193</v>
      </c>
      <c r="N6" s="91" t="s">
        <v>194</v>
      </c>
      <c r="O6" s="91" t="s">
        <v>195</v>
      </c>
      <c r="P6" s="91" t="s">
        <v>58</v>
      </c>
      <c r="Q6" s="91" t="s">
        <v>59</v>
      </c>
      <c r="R6" s="91" t="s">
        <v>60</v>
      </c>
      <c r="S6" s="111"/>
      <c r="T6" s="91" t="s">
        <v>57</v>
      </c>
      <c r="U6" s="91" t="s">
        <v>64</v>
      </c>
      <c r="V6" s="91" t="s">
        <v>196</v>
      </c>
      <c r="W6" s="91" t="s">
        <v>66</v>
      </c>
      <c r="X6" s="91" t="s">
        <v>67</v>
      </c>
      <c r="Y6" s="91" t="s">
        <v>68</v>
      </c>
    </row>
    <row r="7" ht="37.5" customHeight="1" spans="1:25">
      <c r="A7" s="224"/>
      <c r="B7" s="101"/>
      <c r="C7" s="224"/>
      <c r="D7" s="224"/>
      <c r="E7" s="224"/>
      <c r="F7" s="224"/>
      <c r="G7" s="224"/>
      <c r="H7" s="224"/>
      <c r="I7" s="224"/>
      <c r="J7" s="230" t="s">
        <v>57</v>
      </c>
      <c r="K7" s="231" t="s">
        <v>197</v>
      </c>
      <c r="L7" s="99" t="s">
        <v>198</v>
      </c>
      <c r="M7" s="99" t="s">
        <v>193</v>
      </c>
      <c r="N7" s="99" t="s">
        <v>194</v>
      </c>
      <c r="O7" s="99" t="s">
        <v>195</v>
      </c>
      <c r="P7" s="99" t="s">
        <v>193</v>
      </c>
      <c r="Q7" s="99" t="s">
        <v>194</v>
      </c>
      <c r="R7" s="99" t="s">
        <v>195</v>
      </c>
      <c r="S7" s="99" t="s">
        <v>61</v>
      </c>
      <c r="T7" s="99" t="s">
        <v>57</v>
      </c>
      <c r="U7" s="99" t="s">
        <v>64</v>
      </c>
      <c r="V7" s="99" t="s">
        <v>196</v>
      </c>
      <c r="W7" s="99" t="s">
        <v>66</v>
      </c>
      <c r="X7" s="99" t="s">
        <v>67</v>
      </c>
      <c r="Y7" s="99" t="s">
        <v>68</v>
      </c>
    </row>
    <row r="8" customHeight="1" spans="1:25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  <c r="X8" s="118">
        <v>24</v>
      </c>
      <c r="Y8" s="118">
        <v>25</v>
      </c>
    </row>
    <row r="9" ht="20.25" customHeight="1" spans="1:25">
      <c r="A9" s="225" t="s">
        <v>70</v>
      </c>
      <c r="B9" s="225" t="s">
        <v>70</v>
      </c>
      <c r="C9" s="225" t="s">
        <v>199</v>
      </c>
      <c r="D9" s="225" t="s">
        <v>200</v>
      </c>
      <c r="E9" s="225" t="s">
        <v>110</v>
      </c>
      <c r="F9" s="225" t="s">
        <v>111</v>
      </c>
      <c r="G9" s="225" t="s">
        <v>201</v>
      </c>
      <c r="H9" s="225" t="s">
        <v>202</v>
      </c>
      <c r="I9" s="53">
        <v>223488</v>
      </c>
      <c r="J9" s="53">
        <v>223488</v>
      </c>
      <c r="K9" s="53"/>
      <c r="L9" s="53"/>
      <c r="M9" s="53"/>
      <c r="N9" s="53">
        <v>223488</v>
      </c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ht="20.25" customHeight="1" spans="1:25">
      <c r="A10" s="225" t="s">
        <v>70</v>
      </c>
      <c r="B10" s="225" t="s">
        <v>70</v>
      </c>
      <c r="C10" s="225" t="s">
        <v>199</v>
      </c>
      <c r="D10" s="225" t="s">
        <v>200</v>
      </c>
      <c r="E10" s="225" t="s">
        <v>110</v>
      </c>
      <c r="F10" s="225" t="s">
        <v>111</v>
      </c>
      <c r="G10" s="225" t="s">
        <v>203</v>
      </c>
      <c r="H10" s="225" t="s">
        <v>204</v>
      </c>
      <c r="I10" s="53">
        <v>324696</v>
      </c>
      <c r="J10" s="53">
        <v>324696</v>
      </c>
      <c r="K10" s="106"/>
      <c r="L10" s="106"/>
      <c r="M10" s="106"/>
      <c r="N10" s="53">
        <v>324696</v>
      </c>
      <c r="O10" s="106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ht="20.25" customHeight="1" spans="1:25">
      <c r="A11" s="225" t="s">
        <v>70</v>
      </c>
      <c r="B11" s="225" t="s">
        <v>70</v>
      </c>
      <c r="C11" s="225" t="s">
        <v>199</v>
      </c>
      <c r="D11" s="225" t="s">
        <v>200</v>
      </c>
      <c r="E11" s="225" t="s">
        <v>110</v>
      </c>
      <c r="F11" s="225" t="s">
        <v>111</v>
      </c>
      <c r="G11" s="225" t="s">
        <v>205</v>
      </c>
      <c r="H11" s="225" t="s">
        <v>206</v>
      </c>
      <c r="I11" s="53">
        <v>18624</v>
      </c>
      <c r="J11" s="53">
        <v>18624</v>
      </c>
      <c r="K11" s="106"/>
      <c r="L11" s="106"/>
      <c r="M11" s="106"/>
      <c r="N11" s="53">
        <v>18624</v>
      </c>
      <c r="O11" s="106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ht="20.25" customHeight="1" spans="1:25">
      <c r="A12" s="225" t="s">
        <v>70</v>
      </c>
      <c r="B12" s="225" t="s">
        <v>70</v>
      </c>
      <c r="C12" s="225" t="s">
        <v>207</v>
      </c>
      <c r="D12" s="225" t="s">
        <v>208</v>
      </c>
      <c r="E12" s="225" t="s">
        <v>110</v>
      </c>
      <c r="F12" s="225" t="s">
        <v>111</v>
      </c>
      <c r="G12" s="225" t="s">
        <v>201</v>
      </c>
      <c r="H12" s="225" t="s">
        <v>202</v>
      </c>
      <c r="I12" s="53">
        <v>171492</v>
      </c>
      <c r="J12" s="53">
        <v>171492</v>
      </c>
      <c r="K12" s="106"/>
      <c r="L12" s="106"/>
      <c r="M12" s="106"/>
      <c r="N12" s="53">
        <v>171492</v>
      </c>
      <c r="O12" s="106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ht="20.25" customHeight="1" spans="1:25">
      <c r="A13" s="225" t="s">
        <v>70</v>
      </c>
      <c r="B13" s="225" t="s">
        <v>70</v>
      </c>
      <c r="C13" s="225" t="s">
        <v>207</v>
      </c>
      <c r="D13" s="225" t="s">
        <v>208</v>
      </c>
      <c r="E13" s="225" t="s">
        <v>110</v>
      </c>
      <c r="F13" s="225" t="s">
        <v>111</v>
      </c>
      <c r="G13" s="225" t="s">
        <v>203</v>
      </c>
      <c r="H13" s="225" t="s">
        <v>204</v>
      </c>
      <c r="I13" s="53">
        <v>12600</v>
      </c>
      <c r="J13" s="53">
        <v>12600</v>
      </c>
      <c r="K13" s="106"/>
      <c r="L13" s="106"/>
      <c r="M13" s="106"/>
      <c r="N13" s="53">
        <v>12600</v>
      </c>
      <c r="O13" s="106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ht="20.25" customHeight="1" spans="1:25">
      <c r="A14" s="225" t="s">
        <v>70</v>
      </c>
      <c r="B14" s="225" t="s">
        <v>70</v>
      </c>
      <c r="C14" s="225" t="s">
        <v>207</v>
      </c>
      <c r="D14" s="225" t="s">
        <v>208</v>
      </c>
      <c r="E14" s="225" t="s">
        <v>110</v>
      </c>
      <c r="F14" s="225" t="s">
        <v>111</v>
      </c>
      <c r="G14" s="225" t="s">
        <v>205</v>
      </c>
      <c r="H14" s="225" t="s">
        <v>206</v>
      </c>
      <c r="I14" s="53">
        <v>14291</v>
      </c>
      <c r="J14" s="53">
        <v>14291</v>
      </c>
      <c r="K14" s="106"/>
      <c r="L14" s="106"/>
      <c r="M14" s="106"/>
      <c r="N14" s="53">
        <v>14291</v>
      </c>
      <c r="O14" s="106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ht="20.25" customHeight="1" spans="1:25">
      <c r="A15" s="225" t="s">
        <v>70</v>
      </c>
      <c r="B15" s="225" t="s">
        <v>70</v>
      </c>
      <c r="C15" s="225" t="s">
        <v>207</v>
      </c>
      <c r="D15" s="225" t="s">
        <v>208</v>
      </c>
      <c r="E15" s="225" t="s">
        <v>110</v>
      </c>
      <c r="F15" s="225" t="s">
        <v>111</v>
      </c>
      <c r="G15" s="225" t="s">
        <v>209</v>
      </c>
      <c r="H15" s="225" t="s">
        <v>210</v>
      </c>
      <c r="I15" s="53">
        <v>40349.04</v>
      </c>
      <c r="J15" s="53">
        <v>40349.04</v>
      </c>
      <c r="K15" s="106"/>
      <c r="L15" s="106"/>
      <c r="M15" s="106"/>
      <c r="N15" s="53">
        <v>40349.04</v>
      </c>
      <c r="O15" s="106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ht="20.25" customHeight="1" spans="1:25">
      <c r="A16" s="225" t="s">
        <v>70</v>
      </c>
      <c r="B16" s="225" t="s">
        <v>70</v>
      </c>
      <c r="C16" s="225" t="s">
        <v>207</v>
      </c>
      <c r="D16" s="225" t="s">
        <v>208</v>
      </c>
      <c r="E16" s="225" t="s">
        <v>110</v>
      </c>
      <c r="F16" s="225" t="s">
        <v>111</v>
      </c>
      <c r="G16" s="225" t="s">
        <v>209</v>
      </c>
      <c r="H16" s="225" t="s">
        <v>210</v>
      </c>
      <c r="I16" s="53">
        <v>155148</v>
      </c>
      <c r="J16" s="53">
        <v>155148</v>
      </c>
      <c r="K16" s="106"/>
      <c r="L16" s="106"/>
      <c r="M16" s="106"/>
      <c r="N16" s="53">
        <v>155148</v>
      </c>
      <c r="O16" s="106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ht="20.25" customHeight="1" spans="1:25">
      <c r="A17" s="225" t="s">
        <v>70</v>
      </c>
      <c r="B17" s="225" t="s">
        <v>70</v>
      </c>
      <c r="C17" s="225" t="s">
        <v>211</v>
      </c>
      <c r="D17" s="225" t="s">
        <v>212</v>
      </c>
      <c r="E17" s="225" t="s">
        <v>104</v>
      </c>
      <c r="F17" s="225" t="s">
        <v>105</v>
      </c>
      <c r="G17" s="225" t="s">
        <v>213</v>
      </c>
      <c r="H17" s="225" t="s">
        <v>214</v>
      </c>
      <c r="I17" s="53">
        <v>162581.76</v>
      </c>
      <c r="J17" s="53">
        <v>162581.76</v>
      </c>
      <c r="K17" s="106"/>
      <c r="L17" s="106"/>
      <c r="M17" s="106"/>
      <c r="N17" s="53">
        <v>162581.76</v>
      </c>
      <c r="O17" s="106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ht="20.25" customHeight="1" spans="1:25">
      <c r="A18" s="225" t="s">
        <v>70</v>
      </c>
      <c r="B18" s="225" t="s">
        <v>70</v>
      </c>
      <c r="C18" s="225" t="s">
        <v>211</v>
      </c>
      <c r="D18" s="225" t="s">
        <v>212</v>
      </c>
      <c r="E18" s="225" t="s">
        <v>106</v>
      </c>
      <c r="F18" s="225" t="s">
        <v>107</v>
      </c>
      <c r="G18" s="225" t="s">
        <v>215</v>
      </c>
      <c r="H18" s="225" t="s">
        <v>216</v>
      </c>
      <c r="I18" s="53">
        <v>102645.58</v>
      </c>
      <c r="J18" s="53">
        <v>102645.58</v>
      </c>
      <c r="K18" s="106"/>
      <c r="L18" s="106"/>
      <c r="M18" s="106"/>
      <c r="N18" s="53">
        <v>102645.58</v>
      </c>
      <c r="O18" s="106"/>
      <c r="P18" s="53"/>
      <c r="Q18" s="53"/>
      <c r="R18" s="53"/>
      <c r="S18" s="53"/>
      <c r="T18" s="53"/>
      <c r="U18" s="53"/>
      <c r="V18" s="53"/>
      <c r="W18" s="53"/>
      <c r="X18" s="53"/>
      <c r="Y18" s="53"/>
    </row>
    <row r="19" ht="20.25" customHeight="1" spans="1:25">
      <c r="A19" s="225" t="s">
        <v>70</v>
      </c>
      <c r="B19" s="225" t="s">
        <v>70</v>
      </c>
      <c r="C19" s="225" t="s">
        <v>211</v>
      </c>
      <c r="D19" s="225" t="s">
        <v>212</v>
      </c>
      <c r="E19" s="225" t="s">
        <v>121</v>
      </c>
      <c r="F19" s="225" t="s">
        <v>122</v>
      </c>
      <c r="G19" s="225" t="s">
        <v>217</v>
      </c>
      <c r="H19" s="225" t="s">
        <v>218</v>
      </c>
      <c r="I19" s="53">
        <v>84856.5</v>
      </c>
      <c r="J19" s="53">
        <v>84856.5</v>
      </c>
      <c r="K19" s="106"/>
      <c r="L19" s="106"/>
      <c r="M19" s="106"/>
      <c r="N19" s="53">
        <v>84856.5</v>
      </c>
      <c r="O19" s="106"/>
      <c r="P19" s="53"/>
      <c r="Q19" s="53"/>
      <c r="R19" s="53"/>
      <c r="S19" s="53"/>
      <c r="T19" s="53"/>
      <c r="U19" s="53"/>
      <c r="V19" s="53"/>
      <c r="W19" s="53"/>
      <c r="X19" s="53"/>
      <c r="Y19" s="53"/>
    </row>
    <row r="20" ht="20.25" customHeight="1" spans="1:25">
      <c r="A20" s="225" t="s">
        <v>70</v>
      </c>
      <c r="B20" s="225" t="s">
        <v>70</v>
      </c>
      <c r="C20" s="225" t="s">
        <v>211</v>
      </c>
      <c r="D20" s="225" t="s">
        <v>212</v>
      </c>
      <c r="E20" s="225" t="s">
        <v>123</v>
      </c>
      <c r="F20" s="225" t="s">
        <v>124</v>
      </c>
      <c r="G20" s="225" t="s">
        <v>219</v>
      </c>
      <c r="H20" s="225" t="s">
        <v>220</v>
      </c>
      <c r="I20" s="53">
        <v>73589.04</v>
      </c>
      <c r="J20" s="53">
        <v>73589.04</v>
      </c>
      <c r="K20" s="106"/>
      <c r="L20" s="106"/>
      <c r="M20" s="106"/>
      <c r="N20" s="53">
        <v>73589.04</v>
      </c>
      <c r="O20" s="106"/>
      <c r="P20" s="53"/>
      <c r="Q20" s="53"/>
      <c r="R20" s="53"/>
      <c r="S20" s="53"/>
      <c r="T20" s="53"/>
      <c r="U20" s="53"/>
      <c r="V20" s="53"/>
      <c r="W20" s="53"/>
      <c r="X20" s="53"/>
      <c r="Y20" s="53"/>
    </row>
    <row r="21" ht="20.25" customHeight="1" spans="1:25">
      <c r="A21" s="225" t="s">
        <v>70</v>
      </c>
      <c r="B21" s="225" t="s">
        <v>70</v>
      </c>
      <c r="C21" s="225" t="s">
        <v>211</v>
      </c>
      <c r="D21" s="225" t="s">
        <v>212</v>
      </c>
      <c r="E21" s="225" t="s">
        <v>110</v>
      </c>
      <c r="F21" s="225" t="s">
        <v>111</v>
      </c>
      <c r="G21" s="225" t="s">
        <v>221</v>
      </c>
      <c r="H21" s="225" t="s">
        <v>222</v>
      </c>
      <c r="I21" s="53">
        <v>2749.84</v>
      </c>
      <c r="J21" s="53">
        <v>2749.84</v>
      </c>
      <c r="K21" s="106"/>
      <c r="L21" s="106"/>
      <c r="M21" s="106"/>
      <c r="N21" s="53">
        <v>2749.84</v>
      </c>
      <c r="O21" s="106"/>
      <c r="P21" s="53"/>
      <c r="Q21" s="53"/>
      <c r="R21" s="53"/>
      <c r="S21" s="53"/>
      <c r="T21" s="53"/>
      <c r="U21" s="53"/>
      <c r="V21" s="53"/>
      <c r="W21" s="53"/>
      <c r="X21" s="53"/>
      <c r="Y21" s="53"/>
    </row>
    <row r="22" ht="20.25" customHeight="1" spans="1:25">
      <c r="A22" s="225" t="s">
        <v>70</v>
      </c>
      <c r="B22" s="225" t="s">
        <v>70</v>
      </c>
      <c r="C22" s="225" t="s">
        <v>211</v>
      </c>
      <c r="D22" s="225" t="s">
        <v>212</v>
      </c>
      <c r="E22" s="225" t="s">
        <v>125</v>
      </c>
      <c r="F22" s="225" t="s">
        <v>126</v>
      </c>
      <c r="G22" s="225" t="s">
        <v>221</v>
      </c>
      <c r="H22" s="225" t="s">
        <v>222</v>
      </c>
      <c r="I22" s="53">
        <v>1832.67</v>
      </c>
      <c r="J22" s="53">
        <v>1832.67</v>
      </c>
      <c r="K22" s="106"/>
      <c r="L22" s="106"/>
      <c r="M22" s="106"/>
      <c r="N22" s="53">
        <v>1832.67</v>
      </c>
      <c r="O22" s="106"/>
      <c r="P22" s="53"/>
      <c r="Q22" s="53"/>
      <c r="R22" s="53"/>
      <c r="S22" s="53"/>
      <c r="T22" s="53"/>
      <c r="U22" s="53"/>
      <c r="V22" s="53"/>
      <c r="W22" s="53"/>
      <c r="X22" s="53"/>
      <c r="Y22" s="53"/>
    </row>
    <row r="23" ht="20.25" customHeight="1" spans="1:25">
      <c r="A23" s="225" t="s">
        <v>70</v>
      </c>
      <c r="B23" s="225" t="s">
        <v>70</v>
      </c>
      <c r="C23" s="225" t="s">
        <v>223</v>
      </c>
      <c r="D23" s="225" t="s">
        <v>224</v>
      </c>
      <c r="E23" s="225" t="s">
        <v>110</v>
      </c>
      <c r="F23" s="225" t="s">
        <v>111</v>
      </c>
      <c r="G23" s="225" t="s">
        <v>225</v>
      </c>
      <c r="H23" s="225" t="s">
        <v>226</v>
      </c>
      <c r="I23" s="53">
        <v>12000</v>
      </c>
      <c r="J23" s="53">
        <v>12000</v>
      </c>
      <c r="K23" s="106"/>
      <c r="L23" s="106"/>
      <c r="M23" s="106"/>
      <c r="N23" s="53">
        <v>12000</v>
      </c>
      <c r="O23" s="106"/>
      <c r="P23" s="53"/>
      <c r="Q23" s="53"/>
      <c r="R23" s="53"/>
      <c r="S23" s="53"/>
      <c r="T23" s="53"/>
      <c r="U23" s="53"/>
      <c r="V23" s="53"/>
      <c r="W23" s="53"/>
      <c r="X23" s="53"/>
      <c r="Y23" s="53"/>
    </row>
    <row r="24" ht="20.25" customHeight="1" spans="1:25">
      <c r="A24" s="225" t="s">
        <v>70</v>
      </c>
      <c r="B24" s="225" t="s">
        <v>70</v>
      </c>
      <c r="C24" s="225" t="s">
        <v>227</v>
      </c>
      <c r="D24" s="225" t="s">
        <v>176</v>
      </c>
      <c r="E24" s="225" t="s">
        <v>110</v>
      </c>
      <c r="F24" s="225" t="s">
        <v>111</v>
      </c>
      <c r="G24" s="225" t="s">
        <v>228</v>
      </c>
      <c r="H24" s="225" t="s">
        <v>176</v>
      </c>
      <c r="I24" s="53">
        <v>800</v>
      </c>
      <c r="J24" s="53">
        <v>800</v>
      </c>
      <c r="K24" s="106"/>
      <c r="L24" s="106"/>
      <c r="M24" s="106"/>
      <c r="N24" s="53">
        <v>800</v>
      </c>
      <c r="O24" s="106"/>
      <c r="P24" s="53"/>
      <c r="Q24" s="53"/>
      <c r="R24" s="53"/>
      <c r="S24" s="53"/>
      <c r="T24" s="53"/>
      <c r="U24" s="53"/>
      <c r="V24" s="53"/>
      <c r="W24" s="53"/>
      <c r="X24" s="53"/>
      <c r="Y24" s="53"/>
    </row>
    <row r="25" ht="20.25" customHeight="1" spans="1:25">
      <c r="A25" s="225" t="s">
        <v>70</v>
      </c>
      <c r="B25" s="225" t="s">
        <v>70</v>
      </c>
      <c r="C25" s="225" t="s">
        <v>227</v>
      </c>
      <c r="D25" s="225" t="s">
        <v>176</v>
      </c>
      <c r="E25" s="225" t="s">
        <v>110</v>
      </c>
      <c r="F25" s="225" t="s">
        <v>111</v>
      </c>
      <c r="G25" s="225" t="s">
        <v>228</v>
      </c>
      <c r="H25" s="225" t="s">
        <v>176</v>
      </c>
      <c r="I25" s="53">
        <v>1000</v>
      </c>
      <c r="J25" s="53">
        <v>1000</v>
      </c>
      <c r="K25" s="106"/>
      <c r="L25" s="106"/>
      <c r="M25" s="106"/>
      <c r="N25" s="53">
        <v>1000</v>
      </c>
      <c r="O25" s="106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ht="20.25" customHeight="1" spans="1:25">
      <c r="A26" s="225" t="s">
        <v>70</v>
      </c>
      <c r="B26" s="225" t="s">
        <v>70</v>
      </c>
      <c r="C26" s="225" t="s">
        <v>229</v>
      </c>
      <c r="D26" s="225" t="s">
        <v>230</v>
      </c>
      <c r="E26" s="225" t="s">
        <v>110</v>
      </c>
      <c r="F26" s="225" t="s">
        <v>111</v>
      </c>
      <c r="G26" s="225" t="s">
        <v>231</v>
      </c>
      <c r="H26" s="225" t="s">
        <v>232</v>
      </c>
      <c r="I26" s="53">
        <v>45000</v>
      </c>
      <c r="J26" s="53">
        <v>45000</v>
      </c>
      <c r="K26" s="106"/>
      <c r="L26" s="106"/>
      <c r="M26" s="106"/>
      <c r="N26" s="53">
        <v>45000</v>
      </c>
      <c r="O26" s="106"/>
      <c r="P26" s="53"/>
      <c r="Q26" s="53"/>
      <c r="R26" s="53"/>
      <c r="S26" s="53"/>
      <c r="T26" s="53"/>
      <c r="U26" s="53"/>
      <c r="V26" s="53"/>
      <c r="W26" s="53"/>
      <c r="X26" s="53"/>
      <c r="Y26" s="53"/>
    </row>
    <row r="27" ht="20.25" customHeight="1" spans="1:25">
      <c r="A27" s="225" t="s">
        <v>70</v>
      </c>
      <c r="B27" s="225" t="s">
        <v>70</v>
      </c>
      <c r="C27" s="225" t="s">
        <v>233</v>
      </c>
      <c r="D27" s="225" t="s">
        <v>234</v>
      </c>
      <c r="E27" s="225" t="s">
        <v>110</v>
      </c>
      <c r="F27" s="225" t="s">
        <v>111</v>
      </c>
      <c r="G27" s="225" t="s">
        <v>235</v>
      </c>
      <c r="H27" s="225" t="s">
        <v>234</v>
      </c>
      <c r="I27" s="53">
        <v>1500</v>
      </c>
      <c r="J27" s="53">
        <v>1500</v>
      </c>
      <c r="K27" s="106"/>
      <c r="L27" s="106"/>
      <c r="M27" s="106"/>
      <c r="N27" s="53">
        <v>1500</v>
      </c>
      <c r="O27" s="106"/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ht="20.25" customHeight="1" spans="1:25">
      <c r="A28" s="225" t="s">
        <v>70</v>
      </c>
      <c r="B28" s="225" t="s">
        <v>70</v>
      </c>
      <c r="C28" s="225" t="s">
        <v>233</v>
      </c>
      <c r="D28" s="225" t="s">
        <v>234</v>
      </c>
      <c r="E28" s="225" t="s">
        <v>110</v>
      </c>
      <c r="F28" s="225" t="s">
        <v>111</v>
      </c>
      <c r="G28" s="225" t="s">
        <v>235</v>
      </c>
      <c r="H28" s="225" t="s">
        <v>234</v>
      </c>
      <c r="I28" s="53">
        <v>1200</v>
      </c>
      <c r="J28" s="53">
        <v>1200</v>
      </c>
      <c r="K28" s="106"/>
      <c r="L28" s="106"/>
      <c r="M28" s="106"/>
      <c r="N28" s="53">
        <v>1200</v>
      </c>
      <c r="O28" s="106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ht="20.25" customHeight="1" spans="1:25">
      <c r="A29" s="225" t="s">
        <v>70</v>
      </c>
      <c r="B29" s="225" t="s">
        <v>70</v>
      </c>
      <c r="C29" s="225" t="s">
        <v>236</v>
      </c>
      <c r="D29" s="225" t="s">
        <v>237</v>
      </c>
      <c r="E29" s="225" t="s">
        <v>110</v>
      </c>
      <c r="F29" s="225" t="s">
        <v>111</v>
      </c>
      <c r="G29" s="225" t="s">
        <v>238</v>
      </c>
      <c r="H29" s="225" t="s">
        <v>239</v>
      </c>
      <c r="I29" s="53">
        <v>3600</v>
      </c>
      <c r="J29" s="53">
        <v>3600</v>
      </c>
      <c r="K29" s="106"/>
      <c r="L29" s="106"/>
      <c r="M29" s="106"/>
      <c r="N29" s="53">
        <v>3600</v>
      </c>
      <c r="O29" s="106"/>
      <c r="P29" s="53"/>
      <c r="Q29" s="53"/>
      <c r="R29" s="53"/>
      <c r="S29" s="53"/>
      <c r="T29" s="53"/>
      <c r="U29" s="53"/>
      <c r="V29" s="53"/>
      <c r="W29" s="53"/>
      <c r="X29" s="53"/>
      <c r="Y29" s="53"/>
    </row>
    <row r="30" ht="20.25" customHeight="1" spans="1:25">
      <c r="A30" s="225" t="s">
        <v>70</v>
      </c>
      <c r="B30" s="225" t="s">
        <v>70</v>
      </c>
      <c r="C30" s="225" t="s">
        <v>236</v>
      </c>
      <c r="D30" s="225" t="s">
        <v>237</v>
      </c>
      <c r="E30" s="225" t="s">
        <v>110</v>
      </c>
      <c r="F30" s="225" t="s">
        <v>111</v>
      </c>
      <c r="G30" s="225" t="s">
        <v>238</v>
      </c>
      <c r="H30" s="225" t="s">
        <v>239</v>
      </c>
      <c r="I30" s="53">
        <v>4500</v>
      </c>
      <c r="J30" s="53">
        <v>4500</v>
      </c>
      <c r="K30" s="106"/>
      <c r="L30" s="106"/>
      <c r="M30" s="106"/>
      <c r="N30" s="53">
        <v>4500</v>
      </c>
      <c r="O30" s="106"/>
      <c r="P30" s="53"/>
      <c r="Q30" s="53"/>
      <c r="R30" s="53"/>
      <c r="S30" s="53"/>
      <c r="T30" s="53"/>
      <c r="U30" s="53"/>
      <c r="V30" s="53"/>
      <c r="W30" s="53"/>
      <c r="X30" s="53"/>
      <c r="Y30" s="53"/>
    </row>
    <row r="31" ht="20.25" customHeight="1" spans="1:25">
      <c r="A31" s="225" t="s">
        <v>70</v>
      </c>
      <c r="B31" s="225" t="s">
        <v>70</v>
      </c>
      <c r="C31" s="225" t="s">
        <v>236</v>
      </c>
      <c r="D31" s="225" t="s">
        <v>237</v>
      </c>
      <c r="E31" s="225" t="s">
        <v>110</v>
      </c>
      <c r="F31" s="225" t="s">
        <v>111</v>
      </c>
      <c r="G31" s="225" t="s">
        <v>240</v>
      </c>
      <c r="H31" s="225" t="s">
        <v>241</v>
      </c>
      <c r="I31" s="53">
        <v>800</v>
      </c>
      <c r="J31" s="53">
        <v>800</v>
      </c>
      <c r="K31" s="106"/>
      <c r="L31" s="106"/>
      <c r="M31" s="106"/>
      <c r="N31" s="53">
        <v>800</v>
      </c>
      <c r="O31" s="106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ht="20.25" customHeight="1" spans="1:25">
      <c r="A32" s="225" t="s">
        <v>70</v>
      </c>
      <c r="B32" s="225" t="s">
        <v>70</v>
      </c>
      <c r="C32" s="225" t="s">
        <v>236</v>
      </c>
      <c r="D32" s="225" t="s">
        <v>237</v>
      </c>
      <c r="E32" s="225" t="s">
        <v>110</v>
      </c>
      <c r="F32" s="225" t="s">
        <v>111</v>
      </c>
      <c r="G32" s="225" t="s">
        <v>240</v>
      </c>
      <c r="H32" s="225" t="s">
        <v>241</v>
      </c>
      <c r="I32" s="53">
        <v>1000</v>
      </c>
      <c r="J32" s="53">
        <v>1000</v>
      </c>
      <c r="K32" s="106"/>
      <c r="L32" s="106"/>
      <c r="M32" s="106"/>
      <c r="N32" s="53">
        <v>1000</v>
      </c>
      <c r="O32" s="106"/>
      <c r="P32" s="53"/>
      <c r="Q32" s="53"/>
      <c r="R32" s="53"/>
      <c r="S32" s="53"/>
      <c r="T32" s="53"/>
      <c r="U32" s="53"/>
      <c r="V32" s="53"/>
      <c r="W32" s="53"/>
      <c r="X32" s="53"/>
      <c r="Y32" s="53"/>
    </row>
    <row r="33" ht="20.25" customHeight="1" spans="1:25">
      <c r="A33" s="225" t="s">
        <v>70</v>
      </c>
      <c r="B33" s="225" t="s">
        <v>70</v>
      </c>
      <c r="C33" s="225" t="s">
        <v>236</v>
      </c>
      <c r="D33" s="225" t="s">
        <v>237</v>
      </c>
      <c r="E33" s="225" t="s">
        <v>110</v>
      </c>
      <c r="F33" s="225" t="s">
        <v>111</v>
      </c>
      <c r="G33" s="225" t="s">
        <v>242</v>
      </c>
      <c r="H33" s="225" t="s">
        <v>243</v>
      </c>
      <c r="I33" s="53">
        <v>1000</v>
      </c>
      <c r="J33" s="53">
        <v>1000</v>
      </c>
      <c r="K33" s="106"/>
      <c r="L33" s="106"/>
      <c r="M33" s="106"/>
      <c r="N33" s="53">
        <v>1000</v>
      </c>
      <c r="O33" s="106"/>
      <c r="P33" s="53"/>
      <c r="Q33" s="53"/>
      <c r="R33" s="53"/>
      <c r="S33" s="53"/>
      <c r="T33" s="53"/>
      <c r="U33" s="53"/>
      <c r="V33" s="53"/>
      <c r="W33" s="53"/>
      <c r="X33" s="53"/>
      <c r="Y33" s="53"/>
    </row>
    <row r="34" ht="20.25" customHeight="1" spans="1:25">
      <c r="A34" s="225" t="s">
        <v>70</v>
      </c>
      <c r="B34" s="225" t="s">
        <v>70</v>
      </c>
      <c r="C34" s="225" t="s">
        <v>236</v>
      </c>
      <c r="D34" s="225" t="s">
        <v>237</v>
      </c>
      <c r="E34" s="225" t="s">
        <v>110</v>
      </c>
      <c r="F34" s="225" t="s">
        <v>111</v>
      </c>
      <c r="G34" s="225" t="s">
        <v>242</v>
      </c>
      <c r="H34" s="225" t="s">
        <v>243</v>
      </c>
      <c r="I34" s="53">
        <v>800</v>
      </c>
      <c r="J34" s="53">
        <v>800</v>
      </c>
      <c r="K34" s="106"/>
      <c r="L34" s="106"/>
      <c r="M34" s="106"/>
      <c r="N34" s="53">
        <v>800</v>
      </c>
      <c r="O34" s="106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ht="20.25" customHeight="1" spans="1:25">
      <c r="A35" s="225" t="s">
        <v>70</v>
      </c>
      <c r="B35" s="225" t="s">
        <v>70</v>
      </c>
      <c r="C35" s="225" t="s">
        <v>236</v>
      </c>
      <c r="D35" s="225" t="s">
        <v>237</v>
      </c>
      <c r="E35" s="225" t="s">
        <v>110</v>
      </c>
      <c r="F35" s="225" t="s">
        <v>111</v>
      </c>
      <c r="G35" s="225" t="s">
        <v>244</v>
      </c>
      <c r="H35" s="225" t="s">
        <v>245</v>
      </c>
      <c r="I35" s="53">
        <v>3500</v>
      </c>
      <c r="J35" s="53">
        <v>3500</v>
      </c>
      <c r="K35" s="106"/>
      <c r="L35" s="106"/>
      <c r="M35" s="106"/>
      <c r="N35" s="53">
        <v>3500</v>
      </c>
      <c r="O35" s="106"/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ht="20.25" customHeight="1" spans="1:25">
      <c r="A36" s="225" t="s">
        <v>70</v>
      </c>
      <c r="B36" s="225" t="s">
        <v>70</v>
      </c>
      <c r="C36" s="225" t="s">
        <v>236</v>
      </c>
      <c r="D36" s="225" t="s">
        <v>237</v>
      </c>
      <c r="E36" s="225" t="s">
        <v>110</v>
      </c>
      <c r="F36" s="225" t="s">
        <v>111</v>
      </c>
      <c r="G36" s="225" t="s">
        <v>244</v>
      </c>
      <c r="H36" s="225" t="s">
        <v>245</v>
      </c>
      <c r="I36" s="53">
        <v>2800</v>
      </c>
      <c r="J36" s="53">
        <v>2800</v>
      </c>
      <c r="K36" s="106"/>
      <c r="L36" s="106"/>
      <c r="M36" s="106"/>
      <c r="N36" s="53">
        <v>2800</v>
      </c>
      <c r="O36" s="106"/>
      <c r="P36" s="53"/>
      <c r="Q36" s="53"/>
      <c r="R36" s="53"/>
      <c r="S36" s="53"/>
      <c r="T36" s="53"/>
      <c r="U36" s="53"/>
      <c r="V36" s="53"/>
      <c r="W36" s="53"/>
      <c r="X36" s="53"/>
      <c r="Y36" s="53"/>
    </row>
    <row r="37" ht="20.25" customHeight="1" spans="1:25">
      <c r="A37" s="225" t="s">
        <v>70</v>
      </c>
      <c r="B37" s="225" t="s">
        <v>70</v>
      </c>
      <c r="C37" s="225" t="s">
        <v>236</v>
      </c>
      <c r="D37" s="225" t="s">
        <v>237</v>
      </c>
      <c r="E37" s="225" t="s">
        <v>110</v>
      </c>
      <c r="F37" s="225" t="s">
        <v>111</v>
      </c>
      <c r="G37" s="225" t="s">
        <v>246</v>
      </c>
      <c r="H37" s="225" t="s">
        <v>247</v>
      </c>
      <c r="I37" s="53">
        <v>5120</v>
      </c>
      <c r="J37" s="53">
        <v>5120</v>
      </c>
      <c r="K37" s="106"/>
      <c r="L37" s="106"/>
      <c r="M37" s="106"/>
      <c r="N37" s="53">
        <v>5120</v>
      </c>
      <c r="O37" s="106"/>
      <c r="P37" s="53"/>
      <c r="Q37" s="53"/>
      <c r="R37" s="53"/>
      <c r="S37" s="53"/>
      <c r="T37" s="53"/>
      <c r="U37" s="53"/>
      <c r="V37" s="53"/>
      <c r="W37" s="53"/>
      <c r="X37" s="53"/>
      <c r="Y37" s="53"/>
    </row>
    <row r="38" ht="20.25" customHeight="1" spans="1:25">
      <c r="A38" s="225" t="s">
        <v>70</v>
      </c>
      <c r="B38" s="225" t="s">
        <v>70</v>
      </c>
      <c r="C38" s="225" t="s">
        <v>236</v>
      </c>
      <c r="D38" s="225" t="s">
        <v>237</v>
      </c>
      <c r="E38" s="225" t="s">
        <v>110</v>
      </c>
      <c r="F38" s="225" t="s">
        <v>111</v>
      </c>
      <c r="G38" s="225" t="s">
        <v>246</v>
      </c>
      <c r="H38" s="225" t="s">
        <v>247</v>
      </c>
      <c r="I38" s="53">
        <v>6400</v>
      </c>
      <c r="J38" s="53">
        <v>6400</v>
      </c>
      <c r="K38" s="106"/>
      <c r="L38" s="106"/>
      <c r="M38" s="106"/>
      <c r="N38" s="53">
        <v>6400</v>
      </c>
      <c r="O38" s="106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ht="20.25" customHeight="1" spans="1:25">
      <c r="A39" s="225" t="s">
        <v>70</v>
      </c>
      <c r="B39" s="225" t="s">
        <v>70</v>
      </c>
      <c r="C39" s="225" t="s">
        <v>236</v>
      </c>
      <c r="D39" s="225" t="s">
        <v>237</v>
      </c>
      <c r="E39" s="225" t="s">
        <v>110</v>
      </c>
      <c r="F39" s="225" t="s">
        <v>111</v>
      </c>
      <c r="G39" s="225" t="s">
        <v>248</v>
      </c>
      <c r="H39" s="225" t="s">
        <v>249</v>
      </c>
      <c r="I39" s="53">
        <v>750</v>
      </c>
      <c r="J39" s="53">
        <v>750</v>
      </c>
      <c r="K39" s="106"/>
      <c r="L39" s="106"/>
      <c r="M39" s="106"/>
      <c r="N39" s="53">
        <v>750</v>
      </c>
      <c r="O39" s="106"/>
      <c r="P39" s="53"/>
      <c r="Q39" s="53"/>
      <c r="R39" s="53"/>
      <c r="S39" s="53"/>
      <c r="T39" s="53"/>
      <c r="U39" s="53"/>
      <c r="V39" s="53"/>
      <c r="W39" s="53"/>
      <c r="X39" s="53"/>
      <c r="Y39" s="53"/>
    </row>
    <row r="40" ht="20.25" customHeight="1" spans="1:25">
      <c r="A40" s="225" t="s">
        <v>70</v>
      </c>
      <c r="B40" s="225" t="s">
        <v>70</v>
      </c>
      <c r="C40" s="225" t="s">
        <v>236</v>
      </c>
      <c r="D40" s="225" t="s">
        <v>237</v>
      </c>
      <c r="E40" s="225" t="s">
        <v>110</v>
      </c>
      <c r="F40" s="225" t="s">
        <v>111</v>
      </c>
      <c r="G40" s="225" t="s">
        <v>248</v>
      </c>
      <c r="H40" s="225" t="s">
        <v>249</v>
      </c>
      <c r="I40" s="53">
        <v>600</v>
      </c>
      <c r="J40" s="53">
        <v>600</v>
      </c>
      <c r="K40" s="106"/>
      <c r="L40" s="106"/>
      <c r="M40" s="106"/>
      <c r="N40" s="53">
        <v>600</v>
      </c>
      <c r="O40" s="106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ht="20.25" customHeight="1" spans="1:25">
      <c r="A41" s="225" t="s">
        <v>70</v>
      </c>
      <c r="B41" s="225" t="s">
        <v>70</v>
      </c>
      <c r="C41" s="225" t="s">
        <v>236</v>
      </c>
      <c r="D41" s="225" t="s">
        <v>237</v>
      </c>
      <c r="E41" s="225" t="s">
        <v>110</v>
      </c>
      <c r="F41" s="225" t="s">
        <v>111</v>
      </c>
      <c r="G41" s="225" t="s">
        <v>250</v>
      </c>
      <c r="H41" s="225" t="s">
        <v>251</v>
      </c>
      <c r="I41" s="53">
        <v>250</v>
      </c>
      <c r="J41" s="53">
        <v>250</v>
      </c>
      <c r="K41" s="106"/>
      <c r="L41" s="106"/>
      <c r="M41" s="106"/>
      <c r="N41" s="53">
        <v>250</v>
      </c>
      <c r="O41" s="106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ht="20.25" customHeight="1" spans="1:25">
      <c r="A42" s="225" t="s">
        <v>70</v>
      </c>
      <c r="B42" s="225" t="s">
        <v>70</v>
      </c>
      <c r="C42" s="225" t="s">
        <v>236</v>
      </c>
      <c r="D42" s="225" t="s">
        <v>237</v>
      </c>
      <c r="E42" s="225" t="s">
        <v>110</v>
      </c>
      <c r="F42" s="225" t="s">
        <v>111</v>
      </c>
      <c r="G42" s="225" t="s">
        <v>250</v>
      </c>
      <c r="H42" s="225" t="s">
        <v>251</v>
      </c>
      <c r="I42" s="53">
        <v>200</v>
      </c>
      <c r="J42" s="53">
        <v>200</v>
      </c>
      <c r="K42" s="106"/>
      <c r="L42" s="106"/>
      <c r="M42" s="106"/>
      <c r="N42" s="53">
        <v>200</v>
      </c>
      <c r="O42" s="106"/>
      <c r="P42" s="53"/>
      <c r="Q42" s="53"/>
      <c r="R42" s="53"/>
      <c r="S42" s="53"/>
      <c r="T42" s="53"/>
      <c r="U42" s="53"/>
      <c r="V42" s="53"/>
      <c r="W42" s="53"/>
      <c r="X42" s="53"/>
      <c r="Y42" s="53"/>
    </row>
    <row r="43" ht="20.25" customHeight="1" spans="1:25">
      <c r="A43" s="225" t="s">
        <v>70</v>
      </c>
      <c r="B43" s="225" t="s">
        <v>70</v>
      </c>
      <c r="C43" s="225" t="s">
        <v>236</v>
      </c>
      <c r="D43" s="225" t="s">
        <v>237</v>
      </c>
      <c r="E43" s="225" t="s">
        <v>110</v>
      </c>
      <c r="F43" s="225" t="s">
        <v>111</v>
      </c>
      <c r="G43" s="225" t="s">
        <v>252</v>
      </c>
      <c r="H43" s="225" t="s">
        <v>253</v>
      </c>
      <c r="I43" s="53">
        <v>250</v>
      </c>
      <c r="J43" s="53">
        <v>250</v>
      </c>
      <c r="K43" s="106"/>
      <c r="L43" s="106"/>
      <c r="M43" s="106"/>
      <c r="N43" s="53">
        <v>250</v>
      </c>
      <c r="O43" s="106"/>
      <c r="P43" s="53"/>
      <c r="Q43" s="53"/>
      <c r="R43" s="53"/>
      <c r="S43" s="53"/>
      <c r="T43" s="53"/>
      <c r="U43" s="53"/>
      <c r="V43" s="53"/>
      <c r="W43" s="53"/>
      <c r="X43" s="53"/>
      <c r="Y43" s="53"/>
    </row>
    <row r="44" ht="20.25" customHeight="1" spans="1:25">
      <c r="A44" s="225" t="s">
        <v>70</v>
      </c>
      <c r="B44" s="225" t="s">
        <v>70</v>
      </c>
      <c r="C44" s="225" t="s">
        <v>236</v>
      </c>
      <c r="D44" s="225" t="s">
        <v>237</v>
      </c>
      <c r="E44" s="225" t="s">
        <v>110</v>
      </c>
      <c r="F44" s="225" t="s">
        <v>111</v>
      </c>
      <c r="G44" s="225" t="s">
        <v>252</v>
      </c>
      <c r="H44" s="225" t="s">
        <v>253</v>
      </c>
      <c r="I44" s="53">
        <v>200</v>
      </c>
      <c r="J44" s="53">
        <v>200</v>
      </c>
      <c r="K44" s="106"/>
      <c r="L44" s="106"/>
      <c r="M44" s="106"/>
      <c r="N44" s="53">
        <v>200</v>
      </c>
      <c r="O44" s="106"/>
      <c r="P44" s="53"/>
      <c r="Q44" s="53"/>
      <c r="R44" s="53"/>
      <c r="S44" s="53"/>
      <c r="T44" s="53"/>
      <c r="U44" s="53"/>
      <c r="V44" s="53"/>
      <c r="W44" s="53"/>
      <c r="X44" s="53"/>
      <c r="Y44" s="53"/>
    </row>
    <row r="45" ht="20.25" customHeight="1" spans="1:25">
      <c r="A45" s="225" t="s">
        <v>70</v>
      </c>
      <c r="B45" s="225" t="s">
        <v>70</v>
      </c>
      <c r="C45" s="225" t="s">
        <v>236</v>
      </c>
      <c r="D45" s="225" t="s">
        <v>237</v>
      </c>
      <c r="E45" s="225" t="s">
        <v>110</v>
      </c>
      <c r="F45" s="225" t="s">
        <v>111</v>
      </c>
      <c r="G45" s="225" t="s">
        <v>254</v>
      </c>
      <c r="H45" s="225" t="s">
        <v>255</v>
      </c>
      <c r="I45" s="53">
        <v>12000</v>
      </c>
      <c r="J45" s="53">
        <v>12000</v>
      </c>
      <c r="K45" s="106"/>
      <c r="L45" s="106"/>
      <c r="M45" s="106"/>
      <c r="N45" s="53">
        <v>12000</v>
      </c>
      <c r="O45" s="106"/>
      <c r="P45" s="53"/>
      <c r="Q45" s="53"/>
      <c r="R45" s="53"/>
      <c r="S45" s="53"/>
      <c r="T45" s="53"/>
      <c r="U45" s="53"/>
      <c r="V45" s="53"/>
      <c r="W45" s="53"/>
      <c r="X45" s="53"/>
      <c r="Y45" s="53"/>
    </row>
    <row r="46" ht="20.25" customHeight="1" spans="1:25">
      <c r="A46" s="225" t="s">
        <v>70</v>
      </c>
      <c r="B46" s="225" t="s">
        <v>70</v>
      </c>
      <c r="C46" s="225" t="s">
        <v>236</v>
      </c>
      <c r="D46" s="225" t="s">
        <v>237</v>
      </c>
      <c r="E46" s="225" t="s">
        <v>110</v>
      </c>
      <c r="F46" s="225" t="s">
        <v>111</v>
      </c>
      <c r="G46" s="225" t="s">
        <v>254</v>
      </c>
      <c r="H46" s="225" t="s">
        <v>255</v>
      </c>
      <c r="I46" s="53">
        <v>9600</v>
      </c>
      <c r="J46" s="53">
        <v>9600</v>
      </c>
      <c r="K46" s="106"/>
      <c r="L46" s="106"/>
      <c r="M46" s="106"/>
      <c r="N46" s="53">
        <v>9600</v>
      </c>
      <c r="O46" s="106"/>
      <c r="P46" s="53"/>
      <c r="Q46" s="53"/>
      <c r="R46" s="53"/>
      <c r="S46" s="53"/>
      <c r="T46" s="53"/>
      <c r="U46" s="53"/>
      <c r="V46" s="53"/>
      <c r="W46" s="53"/>
      <c r="X46" s="53"/>
      <c r="Y46" s="53"/>
    </row>
    <row r="47" ht="20.25" customHeight="1" spans="1:25">
      <c r="A47" s="225" t="s">
        <v>70</v>
      </c>
      <c r="B47" s="225" t="s">
        <v>70</v>
      </c>
      <c r="C47" s="225" t="s">
        <v>256</v>
      </c>
      <c r="D47" s="225" t="s">
        <v>257</v>
      </c>
      <c r="E47" s="225" t="s">
        <v>110</v>
      </c>
      <c r="F47" s="225" t="s">
        <v>111</v>
      </c>
      <c r="G47" s="225" t="s">
        <v>231</v>
      </c>
      <c r="H47" s="225" t="s">
        <v>232</v>
      </c>
      <c r="I47" s="53">
        <v>4500</v>
      </c>
      <c r="J47" s="53">
        <v>4500</v>
      </c>
      <c r="K47" s="106"/>
      <c r="L47" s="106"/>
      <c r="M47" s="106"/>
      <c r="N47" s="53">
        <v>4500</v>
      </c>
      <c r="O47" s="106"/>
      <c r="P47" s="53"/>
      <c r="Q47" s="53"/>
      <c r="R47" s="53"/>
      <c r="S47" s="53"/>
      <c r="T47" s="53"/>
      <c r="U47" s="53"/>
      <c r="V47" s="53"/>
      <c r="W47" s="53"/>
      <c r="X47" s="53"/>
      <c r="Y47" s="53"/>
    </row>
    <row r="48" ht="20.25" customHeight="1" spans="1:25">
      <c r="A48" s="225" t="s">
        <v>70</v>
      </c>
      <c r="B48" s="225" t="s">
        <v>70</v>
      </c>
      <c r="C48" s="225" t="s">
        <v>258</v>
      </c>
      <c r="D48" s="225" t="s">
        <v>259</v>
      </c>
      <c r="E48" s="225" t="s">
        <v>102</v>
      </c>
      <c r="F48" s="225" t="s">
        <v>103</v>
      </c>
      <c r="G48" s="225" t="s">
        <v>260</v>
      </c>
      <c r="H48" s="225" t="s">
        <v>261</v>
      </c>
      <c r="I48" s="53">
        <v>3000</v>
      </c>
      <c r="J48" s="53">
        <v>3000</v>
      </c>
      <c r="K48" s="106"/>
      <c r="L48" s="106"/>
      <c r="M48" s="106"/>
      <c r="N48" s="53">
        <v>3000</v>
      </c>
      <c r="O48" s="106"/>
      <c r="P48" s="53"/>
      <c r="Q48" s="53"/>
      <c r="R48" s="53"/>
      <c r="S48" s="53"/>
      <c r="T48" s="53"/>
      <c r="U48" s="53"/>
      <c r="V48" s="53"/>
      <c r="W48" s="53"/>
      <c r="X48" s="53"/>
      <c r="Y48" s="53"/>
    </row>
    <row r="49" ht="20.25" customHeight="1" spans="1:25">
      <c r="A49" s="225" t="s">
        <v>70</v>
      </c>
      <c r="B49" s="225" t="s">
        <v>70</v>
      </c>
      <c r="C49" s="225" t="s">
        <v>262</v>
      </c>
      <c r="D49" s="225" t="s">
        <v>132</v>
      </c>
      <c r="E49" s="225" t="s">
        <v>131</v>
      </c>
      <c r="F49" s="225" t="s">
        <v>132</v>
      </c>
      <c r="G49" s="225" t="s">
        <v>263</v>
      </c>
      <c r="H49" s="225" t="s">
        <v>132</v>
      </c>
      <c r="I49" s="53">
        <v>78389</v>
      </c>
      <c r="J49" s="53">
        <v>78389</v>
      </c>
      <c r="K49" s="106"/>
      <c r="L49" s="106"/>
      <c r="M49" s="106"/>
      <c r="N49" s="53">
        <v>78389</v>
      </c>
      <c r="O49" s="106"/>
      <c r="P49" s="53"/>
      <c r="Q49" s="53"/>
      <c r="R49" s="53"/>
      <c r="S49" s="53"/>
      <c r="T49" s="53"/>
      <c r="U49" s="53"/>
      <c r="V49" s="53"/>
      <c r="W49" s="53"/>
      <c r="X49" s="53"/>
      <c r="Y49" s="53"/>
    </row>
    <row r="50" ht="20.25" customHeight="1" spans="1:25">
      <c r="A50" s="225" t="s">
        <v>70</v>
      </c>
      <c r="B50" s="225" t="s">
        <v>70</v>
      </c>
      <c r="C50" s="225" t="s">
        <v>262</v>
      </c>
      <c r="D50" s="225" t="s">
        <v>132</v>
      </c>
      <c r="E50" s="225" t="s">
        <v>131</v>
      </c>
      <c r="F50" s="225" t="s">
        <v>132</v>
      </c>
      <c r="G50" s="225" t="s">
        <v>263</v>
      </c>
      <c r="H50" s="225" t="s">
        <v>132</v>
      </c>
      <c r="I50" s="53">
        <v>53035</v>
      </c>
      <c r="J50" s="53">
        <v>53035</v>
      </c>
      <c r="K50" s="106"/>
      <c r="L50" s="106"/>
      <c r="M50" s="106"/>
      <c r="N50" s="53">
        <v>53035</v>
      </c>
      <c r="O50" s="106"/>
      <c r="P50" s="53"/>
      <c r="Q50" s="53"/>
      <c r="R50" s="53"/>
      <c r="S50" s="53"/>
      <c r="T50" s="53"/>
      <c r="U50" s="53"/>
      <c r="V50" s="53"/>
      <c r="W50" s="53"/>
      <c r="X50" s="53"/>
      <c r="Y50" s="53"/>
    </row>
    <row r="51" ht="20.25" customHeight="1" spans="1:25">
      <c r="A51" s="225" t="s">
        <v>70</v>
      </c>
      <c r="B51" s="225" t="s">
        <v>70</v>
      </c>
      <c r="C51" s="225" t="s">
        <v>264</v>
      </c>
      <c r="D51" s="225" t="s">
        <v>265</v>
      </c>
      <c r="E51" s="225" t="s">
        <v>102</v>
      </c>
      <c r="F51" s="225" t="s">
        <v>103</v>
      </c>
      <c r="G51" s="225" t="s">
        <v>266</v>
      </c>
      <c r="H51" s="225" t="s">
        <v>267</v>
      </c>
      <c r="I51" s="53">
        <v>85200</v>
      </c>
      <c r="J51" s="53">
        <v>85200</v>
      </c>
      <c r="K51" s="106"/>
      <c r="L51" s="106"/>
      <c r="M51" s="106"/>
      <c r="N51" s="53">
        <v>85200</v>
      </c>
      <c r="O51" s="106"/>
      <c r="P51" s="53"/>
      <c r="Q51" s="53"/>
      <c r="R51" s="53"/>
      <c r="S51" s="53"/>
      <c r="T51" s="53"/>
      <c r="U51" s="53"/>
      <c r="V51" s="53"/>
      <c r="W51" s="53"/>
      <c r="X51" s="53"/>
      <c r="Y51" s="53"/>
    </row>
    <row r="52" ht="20.25" customHeight="1" spans="1:25">
      <c r="A52" s="225" t="s">
        <v>70</v>
      </c>
      <c r="B52" s="225" t="s">
        <v>70</v>
      </c>
      <c r="C52" s="225" t="s">
        <v>268</v>
      </c>
      <c r="D52" s="225" t="s">
        <v>269</v>
      </c>
      <c r="E52" s="225" t="s">
        <v>110</v>
      </c>
      <c r="F52" s="225" t="s">
        <v>111</v>
      </c>
      <c r="G52" s="225" t="s">
        <v>205</v>
      </c>
      <c r="H52" s="225" t="s">
        <v>206</v>
      </c>
      <c r="I52" s="53">
        <v>81120</v>
      </c>
      <c r="J52" s="53">
        <v>81120</v>
      </c>
      <c r="K52" s="106"/>
      <c r="L52" s="106"/>
      <c r="M52" s="106"/>
      <c r="N52" s="53">
        <v>81120</v>
      </c>
      <c r="O52" s="106"/>
      <c r="P52" s="53"/>
      <c r="Q52" s="53"/>
      <c r="R52" s="53"/>
      <c r="S52" s="53"/>
      <c r="T52" s="53"/>
      <c r="U52" s="53"/>
      <c r="V52" s="53"/>
      <c r="W52" s="53"/>
      <c r="X52" s="53"/>
      <c r="Y52" s="53"/>
    </row>
    <row r="53" ht="20.25" customHeight="1" spans="1:25">
      <c r="A53" s="225" t="s">
        <v>70</v>
      </c>
      <c r="B53" s="225" t="s">
        <v>70</v>
      </c>
      <c r="C53" s="225" t="s">
        <v>270</v>
      </c>
      <c r="D53" s="225" t="s">
        <v>271</v>
      </c>
      <c r="E53" s="225" t="s">
        <v>110</v>
      </c>
      <c r="F53" s="225" t="s">
        <v>111</v>
      </c>
      <c r="G53" s="225" t="s">
        <v>209</v>
      </c>
      <c r="H53" s="225" t="s">
        <v>210</v>
      </c>
      <c r="I53" s="53">
        <v>33600</v>
      </c>
      <c r="J53" s="53">
        <v>33600</v>
      </c>
      <c r="K53" s="106"/>
      <c r="L53" s="106"/>
      <c r="M53" s="106"/>
      <c r="N53" s="53">
        <v>33600</v>
      </c>
      <c r="O53" s="106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 ht="20.25" customHeight="1" spans="1:25">
      <c r="A54" s="225" t="s">
        <v>70</v>
      </c>
      <c r="B54" s="225" t="s">
        <v>70</v>
      </c>
      <c r="C54" s="225" t="s">
        <v>272</v>
      </c>
      <c r="D54" s="225" t="s">
        <v>273</v>
      </c>
      <c r="E54" s="225" t="s">
        <v>110</v>
      </c>
      <c r="F54" s="225" t="s">
        <v>111</v>
      </c>
      <c r="G54" s="225" t="s">
        <v>274</v>
      </c>
      <c r="H54" s="225" t="s">
        <v>275</v>
      </c>
      <c r="I54" s="53">
        <v>10915.2</v>
      </c>
      <c r="J54" s="53">
        <v>10915.2</v>
      </c>
      <c r="K54" s="106"/>
      <c r="L54" s="106"/>
      <c r="M54" s="106"/>
      <c r="N54" s="53">
        <v>10915.2</v>
      </c>
      <c r="O54" s="106"/>
      <c r="P54" s="53"/>
      <c r="Q54" s="53"/>
      <c r="R54" s="53"/>
      <c r="S54" s="53"/>
      <c r="T54" s="53"/>
      <c r="U54" s="53"/>
      <c r="V54" s="53"/>
      <c r="W54" s="53"/>
      <c r="X54" s="53"/>
      <c r="Y54" s="53"/>
    </row>
    <row r="55" ht="20.25" customHeight="1" spans="1:25">
      <c r="A55" s="225" t="s">
        <v>70</v>
      </c>
      <c r="B55" s="225" t="s">
        <v>70</v>
      </c>
      <c r="C55" s="225" t="s">
        <v>272</v>
      </c>
      <c r="D55" s="225" t="s">
        <v>273</v>
      </c>
      <c r="E55" s="225" t="s">
        <v>110</v>
      </c>
      <c r="F55" s="225" t="s">
        <v>111</v>
      </c>
      <c r="G55" s="225" t="s">
        <v>274</v>
      </c>
      <c r="H55" s="225" t="s">
        <v>275</v>
      </c>
      <c r="I55" s="53">
        <v>18432</v>
      </c>
      <c r="J55" s="53">
        <v>18432</v>
      </c>
      <c r="K55" s="106"/>
      <c r="L55" s="106"/>
      <c r="M55" s="106"/>
      <c r="N55" s="53">
        <v>18432</v>
      </c>
      <c r="O55" s="106"/>
      <c r="P55" s="53"/>
      <c r="Q55" s="53"/>
      <c r="R55" s="53"/>
      <c r="S55" s="53"/>
      <c r="T55" s="53"/>
      <c r="U55" s="53"/>
      <c r="V55" s="53"/>
      <c r="W55" s="53"/>
      <c r="X55" s="53"/>
      <c r="Y55" s="53"/>
    </row>
    <row r="56" ht="17.25" customHeight="1" spans="1:25">
      <c r="A56" s="115" t="s">
        <v>171</v>
      </c>
      <c r="B56" s="116"/>
      <c r="C56" s="226"/>
      <c r="D56" s="226"/>
      <c r="E56" s="226"/>
      <c r="F56" s="226"/>
      <c r="G56" s="226"/>
      <c r="H56" s="227"/>
      <c r="I56" s="53">
        <v>1872004.63</v>
      </c>
      <c r="J56" s="53">
        <v>1872004.63</v>
      </c>
      <c r="K56" s="53"/>
      <c r="L56" s="53"/>
      <c r="M56" s="53"/>
      <c r="N56" s="53">
        <v>1872004.63</v>
      </c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56:H5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9"/>
  <sheetViews>
    <sheetView showZeros="0" topLeftCell="A19" workbookViewId="0">
      <selection activeCell="I29" sqref="I29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ht="13.5" customHeight="1" spans="2:23">
      <c r="B1" s="215"/>
      <c r="E1" s="84"/>
      <c r="F1" s="84"/>
      <c r="G1" s="84"/>
      <c r="H1" s="84"/>
      <c r="U1" s="215"/>
      <c r="W1" s="220" t="s">
        <v>276</v>
      </c>
    </row>
    <row r="2" ht="46.5" customHeight="1" spans="1:23">
      <c r="A2" s="86" t="str">
        <f>"2025"&amp;"年部门项目支出预算表"</f>
        <v>2025年部门项目支出预算表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ht="13.5" customHeight="1" spans="1:23">
      <c r="A3" s="87" t="str">
        <f>"单位名称："&amp;"昆明市东川区残疾人联合会"</f>
        <v>单位名称：昆明市东川区残疾人联合会</v>
      </c>
      <c r="B3" s="88"/>
      <c r="C3" s="88"/>
      <c r="D3" s="88"/>
      <c r="E3" s="88"/>
      <c r="F3" s="88"/>
      <c r="G3" s="88"/>
      <c r="H3" s="88"/>
      <c r="I3" s="89"/>
      <c r="J3" s="89"/>
      <c r="K3" s="89"/>
      <c r="L3" s="89"/>
      <c r="M3" s="89"/>
      <c r="N3" s="89"/>
      <c r="O3" s="89"/>
      <c r="P3" s="89"/>
      <c r="Q3" s="89"/>
      <c r="U3" s="215"/>
      <c r="W3" s="197" t="s">
        <v>1</v>
      </c>
    </row>
    <row r="4" ht="21.75" customHeight="1" spans="1:23">
      <c r="A4" s="91" t="s">
        <v>277</v>
      </c>
      <c r="B4" s="92" t="s">
        <v>182</v>
      </c>
      <c r="C4" s="91" t="s">
        <v>183</v>
      </c>
      <c r="D4" s="91" t="s">
        <v>278</v>
      </c>
      <c r="E4" s="92" t="s">
        <v>184</v>
      </c>
      <c r="F4" s="92" t="s">
        <v>185</v>
      </c>
      <c r="G4" s="92" t="s">
        <v>279</v>
      </c>
      <c r="H4" s="92" t="s">
        <v>280</v>
      </c>
      <c r="I4" s="110" t="s">
        <v>55</v>
      </c>
      <c r="J4" s="93" t="s">
        <v>281</v>
      </c>
      <c r="K4" s="94"/>
      <c r="L4" s="94"/>
      <c r="M4" s="95"/>
      <c r="N4" s="93" t="s">
        <v>190</v>
      </c>
      <c r="O4" s="94"/>
      <c r="P4" s="95"/>
      <c r="Q4" s="92" t="s">
        <v>61</v>
      </c>
      <c r="R4" s="93" t="s">
        <v>62</v>
      </c>
      <c r="S4" s="94"/>
      <c r="T4" s="94"/>
      <c r="U4" s="94"/>
      <c r="V4" s="94"/>
      <c r="W4" s="95"/>
    </row>
    <row r="5" ht="21.75" customHeight="1" spans="1:23">
      <c r="A5" s="96"/>
      <c r="B5" s="111"/>
      <c r="C5" s="96"/>
      <c r="D5" s="96"/>
      <c r="E5" s="97"/>
      <c r="F5" s="97"/>
      <c r="G5" s="97"/>
      <c r="H5" s="97"/>
      <c r="I5" s="111"/>
      <c r="J5" s="216" t="s">
        <v>58</v>
      </c>
      <c r="K5" s="217"/>
      <c r="L5" s="92" t="s">
        <v>59</v>
      </c>
      <c r="M5" s="92" t="s">
        <v>60</v>
      </c>
      <c r="N5" s="92" t="s">
        <v>58</v>
      </c>
      <c r="O5" s="92" t="s">
        <v>59</v>
      </c>
      <c r="P5" s="92" t="s">
        <v>60</v>
      </c>
      <c r="Q5" s="97"/>
      <c r="R5" s="92" t="s">
        <v>57</v>
      </c>
      <c r="S5" s="92" t="s">
        <v>64</v>
      </c>
      <c r="T5" s="92" t="s">
        <v>196</v>
      </c>
      <c r="U5" s="92" t="s">
        <v>66</v>
      </c>
      <c r="V5" s="92" t="s">
        <v>67</v>
      </c>
      <c r="W5" s="92" t="s">
        <v>68</v>
      </c>
    </row>
    <row r="6" ht="21" customHeight="1" spans="1:23">
      <c r="A6" s="111"/>
      <c r="B6" s="111"/>
      <c r="C6" s="111"/>
      <c r="D6" s="111"/>
      <c r="E6" s="111"/>
      <c r="F6" s="111"/>
      <c r="G6" s="111"/>
      <c r="H6" s="111"/>
      <c r="I6" s="111"/>
      <c r="J6" s="218" t="s">
        <v>57</v>
      </c>
      <c r="K6" s="219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</row>
    <row r="7" ht="39.75" customHeight="1" spans="1:23">
      <c r="A7" s="99"/>
      <c r="B7" s="101"/>
      <c r="C7" s="99"/>
      <c r="D7" s="99"/>
      <c r="E7" s="100"/>
      <c r="F7" s="100"/>
      <c r="G7" s="100"/>
      <c r="H7" s="100"/>
      <c r="I7" s="101"/>
      <c r="J7" s="148" t="s">
        <v>57</v>
      </c>
      <c r="K7" s="148" t="s">
        <v>282</v>
      </c>
      <c r="L7" s="100"/>
      <c r="M7" s="100"/>
      <c r="N7" s="100"/>
      <c r="O7" s="100"/>
      <c r="P7" s="100"/>
      <c r="Q7" s="100"/>
      <c r="R7" s="100"/>
      <c r="S7" s="100"/>
      <c r="T7" s="100"/>
      <c r="U7" s="101"/>
      <c r="V7" s="100"/>
      <c r="W7" s="100"/>
    </row>
    <row r="8" ht="15" customHeight="1" spans="1:23">
      <c r="A8" s="102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2">
        <v>7</v>
      </c>
      <c r="H8" s="102">
        <v>8</v>
      </c>
      <c r="I8" s="102">
        <v>9</v>
      </c>
      <c r="J8" s="102">
        <v>10</v>
      </c>
      <c r="K8" s="102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02">
        <v>21</v>
      </c>
      <c r="V8" s="118">
        <v>22</v>
      </c>
      <c r="W8" s="102">
        <v>23</v>
      </c>
    </row>
    <row r="9" ht="21.75" customHeight="1" spans="1:23">
      <c r="A9" s="150" t="s">
        <v>283</v>
      </c>
      <c r="B9" s="150" t="s">
        <v>284</v>
      </c>
      <c r="C9" s="150" t="s">
        <v>285</v>
      </c>
      <c r="D9" s="150" t="s">
        <v>70</v>
      </c>
      <c r="E9" s="150" t="s">
        <v>116</v>
      </c>
      <c r="F9" s="150" t="s">
        <v>117</v>
      </c>
      <c r="G9" s="150" t="s">
        <v>266</v>
      </c>
      <c r="H9" s="150" t="s">
        <v>267</v>
      </c>
      <c r="I9" s="53">
        <v>334800</v>
      </c>
      <c r="J9" s="53">
        <v>334800</v>
      </c>
      <c r="K9" s="53">
        <v>334800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ht="21.75" customHeight="1" spans="1:23">
      <c r="A10" s="150" t="s">
        <v>283</v>
      </c>
      <c r="B10" s="150" t="s">
        <v>286</v>
      </c>
      <c r="C10" s="150" t="s">
        <v>287</v>
      </c>
      <c r="D10" s="150" t="s">
        <v>70</v>
      </c>
      <c r="E10" s="150" t="s">
        <v>116</v>
      </c>
      <c r="F10" s="150" t="s">
        <v>117</v>
      </c>
      <c r="G10" s="150" t="s">
        <v>266</v>
      </c>
      <c r="H10" s="150" t="s">
        <v>267</v>
      </c>
      <c r="I10" s="53">
        <v>254120</v>
      </c>
      <c r="J10" s="53">
        <v>254120</v>
      </c>
      <c r="K10" s="53">
        <v>254120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ht="21.75" customHeight="1" spans="1:23">
      <c r="A11" s="150" t="s">
        <v>283</v>
      </c>
      <c r="B11" s="150" t="s">
        <v>288</v>
      </c>
      <c r="C11" s="150" t="s">
        <v>289</v>
      </c>
      <c r="D11" s="150" t="s">
        <v>70</v>
      </c>
      <c r="E11" s="150" t="s">
        <v>116</v>
      </c>
      <c r="F11" s="150" t="s">
        <v>117</v>
      </c>
      <c r="G11" s="150" t="s">
        <v>266</v>
      </c>
      <c r="H11" s="150" t="s">
        <v>267</v>
      </c>
      <c r="I11" s="53">
        <v>1235040</v>
      </c>
      <c r="J11" s="53">
        <v>1235040</v>
      </c>
      <c r="K11" s="53">
        <v>1235040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ht="21.75" customHeight="1" spans="1:23">
      <c r="A12" s="150" t="s">
        <v>283</v>
      </c>
      <c r="B12" s="150" t="s">
        <v>290</v>
      </c>
      <c r="C12" s="150" t="s">
        <v>291</v>
      </c>
      <c r="D12" s="150" t="s">
        <v>70</v>
      </c>
      <c r="E12" s="150" t="s">
        <v>114</v>
      </c>
      <c r="F12" s="150" t="s">
        <v>115</v>
      </c>
      <c r="G12" s="150" t="s">
        <v>292</v>
      </c>
      <c r="H12" s="150" t="s">
        <v>293</v>
      </c>
      <c r="I12" s="53">
        <v>45200</v>
      </c>
      <c r="J12" s="53">
        <v>45200</v>
      </c>
      <c r="K12" s="53">
        <v>45200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ht="21.75" customHeight="1" spans="1:23">
      <c r="A13" s="150" t="s">
        <v>283</v>
      </c>
      <c r="B13" s="150" t="s">
        <v>294</v>
      </c>
      <c r="C13" s="150" t="s">
        <v>295</v>
      </c>
      <c r="D13" s="150" t="s">
        <v>70</v>
      </c>
      <c r="E13" s="150" t="s">
        <v>114</v>
      </c>
      <c r="F13" s="150" t="s">
        <v>115</v>
      </c>
      <c r="G13" s="150" t="s">
        <v>292</v>
      </c>
      <c r="H13" s="150" t="s">
        <v>293</v>
      </c>
      <c r="I13" s="53">
        <v>12150</v>
      </c>
      <c r="J13" s="53">
        <v>12150</v>
      </c>
      <c r="K13" s="53">
        <v>12150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  <row r="14" ht="21.75" customHeight="1" spans="1:23">
      <c r="A14" s="150" t="s">
        <v>296</v>
      </c>
      <c r="B14" s="150" t="s">
        <v>297</v>
      </c>
      <c r="C14" s="150" t="s">
        <v>298</v>
      </c>
      <c r="D14" s="150" t="s">
        <v>70</v>
      </c>
      <c r="E14" s="150" t="s">
        <v>114</v>
      </c>
      <c r="F14" s="150" t="s">
        <v>115</v>
      </c>
      <c r="G14" s="150" t="s">
        <v>260</v>
      </c>
      <c r="H14" s="150" t="s">
        <v>261</v>
      </c>
      <c r="I14" s="53">
        <v>375000</v>
      </c>
      <c r="J14" s="53">
        <v>375000</v>
      </c>
      <c r="K14" s="53">
        <v>375000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ht="21.75" customHeight="1" spans="1:23">
      <c r="A15" s="150" t="s">
        <v>296</v>
      </c>
      <c r="B15" s="150" t="s">
        <v>297</v>
      </c>
      <c r="C15" s="150" t="s">
        <v>298</v>
      </c>
      <c r="D15" s="150" t="s">
        <v>70</v>
      </c>
      <c r="E15" s="150" t="s">
        <v>112</v>
      </c>
      <c r="F15" s="150" t="s">
        <v>113</v>
      </c>
      <c r="G15" s="150" t="s">
        <v>292</v>
      </c>
      <c r="H15" s="150" t="s">
        <v>293</v>
      </c>
      <c r="I15" s="53">
        <v>203000</v>
      </c>
      <c r="J15" s="53">
        <v>203000</v>
      </c>
      <c r="K15" s="53">
        <v>203000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ht="21.75" customHeight="1" spans="1:23">
      <c r="A16" s="150" t="s">
        <v>296</v>
      </c>
      <c r="B16" s="150" t="s">
        <v>299</v>
      </c>
      <c r="C16" s="150" t="s">
        <v>300</v>
      </c>
      <c r="D16" s="150" t="s">
        <v>70</v>
      </c>
      <c r="E16" s="150" t="s">
        <v>114</v>
      </c>
      <c r="F16" s="150" t="s">
        <v>115</v>
      </c>
      <c r="G16" s="150" t="s">
        <v>260</v>
      </c>
      <c r="H16" s="150" t="s">
        <v>261</v>
      </c>
      <c r="I16" s="53">
        <v>90000</v>
      </c>
      <c r="J16" s="53">
        <v>90000</v>
      </c>
      <c r="K16" s="53">
        <v>90000</v>
      </c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ht="21.75" customHeight="1" spans="1:23">
      <c r="A17" s="150" t="s">
        <v>296</v>
      </c>
      <c r="B17" s="150" t="s">
        <v>301</v>
      </c>
      <c r="C17" s="150" t="s">
        <v>302</v>
      </c>
      <c r="D17" s="150" t="s">
        <v>70</v>
      </c>
      <c r="E17" s="150" t="s">
        <v>116</v>
      </c>
      <c r="F17" s="150" t="s">
        <v>117</v>
      </c>
      <c r="G17" s="150" t="s">
        <v>303</v>
      </c>
      <c r="H17" s="150" t="s">
        <v>304</v>
      </c>
      <c r="I17" s="53">
        <v>465000</v>
      </c>
      <c r="J17" s="53">
        <v>465000</v>
      </c>
      <c r="K17" s="53">
        <v>465000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ht="21.75" customHeight="1" spans="1:23">
      <c r="A18" s="150" t="s">
        <v>296</v>
      </c>
      <c r="B18" s="150" t="s">
        <v>305</v>
      </c>
      <c r="C18" s="150" t="s">
        <v>306</v>
      </c>
      <c r="D18" s="150" t="s">
        <v>70</v>
      </c>
      <c r="E18" s="150" t="s">
        <v>114</v>
      </c>
      <c r="F18" s="150" t="s">
        <v>115</v>
      </c>
      <c r="G18" s="150" t="s">
        <v>292</v>
      </c>
      <c r="H18" s="150" t="s">
        <v>293</v>
      </c>
      <c r="I18" s="53">
        <v>3000</v>
      </c>
      <c r="J18" s="53">
        <v>3000</v>
      </c>
      <c r="K18" s="53">
        <v>3000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ht="21.75" customHeight="1" spans="1:23">
      <c r="A19" s="150" t="s">
        <v>296</v>
      </c>
      <c r="B19" s="150" t="s">
        <v>307</v>
      </c>
      <c r="C19" s="150" t="s">
        <v>308</v>
      </c>
      <c r="D19" s="150" t="s">
        <v>70</v>
      </c>
      <c r="E19" s="150" t="s">
        <v>114</v>
      </c>
      <c r="F19" s="150" t="s">
        <v>115</v>
      </c>
      <c r="G19" s="150" t="s">
        <v>260</v>
      </c>
      <c r="H19" s="150" t="s">
        <v>261</v>
      </c>
      <c r="I19" s="53">
        <v>90000</v>
      </c>
      <c r="J19" s="53">
        <v>90000</v>
      </c>
      <c r="K19" s="53">
        <v>90000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ht="21.75" customHeight="1" spans="1:23">
      <c r="A20" s="150" t="s">
        <v>296</v>
      </c>
      <c r="B20" s="150" t="s">
        <v>309</v>
      </c>
      <c r="C20" s="150" t="s">
        <v>310</v>
      </c>
      <c r="D20" s="150" t="s">
        <v>70</v>
      </c>
      <c r="E20" s="150" t="s">
        <v>112</v>
      </c>
      <c r="F20" s="150" t="s">
        <v>113</v>
      </c>
      <c r="G20" s="150" t="s">
        <v>292</v>
      </c>
      <c r="H20" s="150" t="s">
        <v>293</v>
      </c>
      <c r="I20" s="53">
        <v>87000</v>
      </c>
      <c r="J20" s="53">
        <v>87000</v>
      </c>
      <c r="K20" s="53">
        <v>87000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ht="21.75" customHeight="1" spans="1:23">
      <c r="A21" s="150" t="s">
        <v>296</v>
      </c>
      <c r="B21" s="150" t="s">
        <v>309</v>
      </c>
      <c r="C21" s="150" t="s">
        <v>310</v>
      </c>
      <c r="D21" s="150" t="s">
        <v>70</v>
      </c>
      <c r="E21" s="150" t="s">
        <v>116</v>
      </c>
      <c r="F21" s="150" t="s">
        <v>117</v>
      </c>
      <c r="G21" s="150" t="s">
        <v>292</v>
      </c>
      <c r="H21" s="150" t="s">
        <v>293</v>
      </c>
      <c r="I21" s="53">
        <v>520</v>
      </c>
      <c r="J21" s="53">
        <v>520</v>
      </c>
      <c r="K21" s="53">
        <v>520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ht="21.75" customHeight="1" spans="1:23">
      <c r="A22" s="150" t="s">
        <v>296</v>
      </c>
      <c r="B22" s="150" t="s">
        <v>311</v>
      </c>
      <c r="C22" s="150" t="s">
        <v>312</v>
      </c>
      <c r="D22" s="150" t="s">
        <v>70</v>
      </c>
      <c r="E22" s="150" t="s">
        <v>114</v>
      </c>
      <c r="F22" s="150" t="s">
        <v>115</v>
      </c>
      <c r="G22" s="150" t="s">
        <v>260</v>
      </c>
      <c r="H22" s="150" t="s">
        <v>261</v>
      </c>
      <c r="I22" s="53">
        <v>120000</v>
      </c>
      <c r="J22" s="53">
        <v>120000</v>
      </c>
      <c r="K22" s="53">
        <v>120000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ht="21.75" customHeight="1" spans="1:23">
      <c r="A23" s="150" t="s">
        <v>296</v>
      </c>
      <c r="B23" s="150" t="s">
        <v>311</v>
      </c>
      <c r="C23" s="150" t="s">
        <v>312</v>
      </c>
      <c r="D23" s="150" t="s">
        <v>70</v>
      </c>
      <c r="E23" s="150" t="s">
        <v>114</v>
      </c>
      <c r="F23" s="150" t="s">
        <v>115</v>
      </c>
      <c r="G23" s="150" t="s">
        <v>292</v>
      </c>
      <c r="H23" s="150" t="s">
        <v>293</v>
      </c>
      <c r="I23" s="53">
        <v>55000</v>
      </c>
      <c r="J23" s="53">
        <v>55000</v>
      </c>
      <c r="K23" s="53">
        <v>55000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ht="21.75" customHeight="1" spans="1:23">
      <c r="A24" s="150" t="s">
        <v>296</v>
      </c>
      <c r="B24" s="150" t="s">
        <v>313</v>
      </c>
      <c r="C24" s="150" t="s">
        <v>314</v>
      </c>
      <c r="D24" s="150" t="s">
        <v>70</v>
      </c>
      <c r="E24" s="150" t="s">
        <v>114</v>
      </c>
      <c r="F24" s="150" t="s">
        <v>115</v>
      </c>
      <c r="G24" s="150" t="s">
        <v>292</v>
      </c>
      <c r="H24" s="150" t="s">
        <v>293</v>
      </c>
      <c r="I24" s="53">
        <v>4000</v>
      </c>
      <c r="J24" s="53">
        <v>4000</v>
      </c>
      <c r="K24" s="53">
        <v>4000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ht="21.75" customHeight="1" spans="1:23">
      <c r="A25" s="150" t="s">
        <v>296</v>
      </c>
      <c r="B25" s="150" t="s">
        <v>315</v>
      </c>
      <c r="C25" s="150" t="s">
        <v>316</v>
      </c>
      <c r="D25" s="150" t="s">
        <v>70</v>
      </c>
      <c r="E25" s="150" t="s">
        <v>112</v>
      </c>
      <c r="F25" s="150" t="s">
        <v>113</v>
      </c>
      <c r="G25" s="150" t="s">
        <v>292</v>
      </c>
      <c r="H25" s="150" t="s">
        <v>293</v>
      </c>
      <c r="I25" s="53">
        <v>180000</v>
      </c>
      <c r="J25" s="53">
        <v>180000</v>
      </c>
      <c r="K25" s="53">
        <v>180000</v>
      </c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ht="21.75" customHeight="1" spans="1:23">
      <c r="A26" s="150" t="s">
        <v>296</v>
      </c>
      <c r="B26" s="150" t="s">
        <v>317</v>
      </c>
      <c r="C26" s="150" t="s">
        <v>318</v>
      </c>
      <c r="D26" s="150" t="s">
        <v>70</v>
      </c>
      <c r="E26" s="150" t="s">
        <v>114</v>
      </c>
      <c r="F26" s="150" t="s">
        <v>115</v>
      </c>
      <c r="G26" s="150" t="s">
        <v>292</v>
      </c>
      <c r="H26" s="150" t="s">
        <v>293</v>
      </c>
      <c r="I26" s="53">
        <v>93600</v>
      </c>
      <c r="J26" s="53">
        <v>93600</v>
      </c>
      <c r="K26" s="53">
        <v>93600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ht="21.75" customHeight="1" spans="1:23">
      <c r="A27" s="150" t="s">
        <v>296</v>
      </c>
      <c r="B27" s="150" t="s">
        <v>319</v>
      </c>
      <c r="C27" s="150" t="s">
        <v>320</v>
      </c>
      <c r="D27" s="150" t="s">
        <v>70</v>
      </c>
      <c r="E27" s="150" t="s">
        <v>114</v>
      </c>
      <c r="F27" s="150" t="s">
        <v>115</v>
      </c>
      <c r="G27" s="150" t="s">
        <v>260</v>
      </c>
      <c r="H27" s="150" t="s">
        <v>261</v>
      </c>
      <c r="I27" s="53">
        <v>75000</v>
      </c>
      <c r="J27" s="53">
        <v>75000</v>
      </c>
      <c r="K27" s="53">
        <v>75000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ht="21.75" customHeight="1" spans="1:23">
      <c r="A28" s="150" t="s">
        <v>296</v>
      </c>
      <c r="B28" s="150" t="s">
        <v>319</v>
      </c>
      <c r="C28" s="150" t="s">
        <v>320</v>
      </c>
      <c r="D28" s="150" t="s">
        <v>70</v>
      </c>
      <c r="E28" s="150" t="s">
        <v>112</v>
      </c>
      <c r="F28" s="150" t="s">
        <v>113</v>
      </c>
      <c r="G28" s="150" t="s">
        <v>292</v>
      </c>
      <c r="H28" s="150" t="s">
        <v>293</v>
      </c>
      <c r="I28" s="53">
        <v>220000</v>
      </c>
      <c r="J28" s="53">
        <v>220000</v>
      </c>
      <c r="K28" s="53">
        <v>220000</v>
      </c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ht="18.75" customHeight="1" spans="1:23">
      <c r="A29" s="115" t="s">
        <v>171</v>
      </c>
      <c r="B29" s="116"/>
      <c r="C29" s="116"/>
      <c r="D29" s="116"/>
      <c r="E29" s="116"/>
      <c r="F29" s="116"/>
      <c r="G29" s="116"/>
      <c r="H29" s="117"/>
      <c r="I29" s="53">
        <v>3942430</v>
      </c>
      <c r="J29" s="53">
        <v>3942430</v>
      </c>
      <c r="K29" s="53">
        <v>3942430</v>
      </c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3"/>
  <sheetViews>
    <sheetView showZeros="0" topLeftCell="A27" workbookViewId="0">
      <selection activeCell="A2" sqref="A2:J2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8" customHeight="1" spans="10:10">
      <c r="J1" s="85" t="s">
        <v>321</v>
      </c>
    </row>
    <row r="2" ht="39.75" customHeight="1" spans="1:10">
      <c r="A2" s="146" t="str">
        <f>"2025"&amp;"年部门项目支出绩效目标表"</f>
        <v>2025年部门项目支出绩效目标表</v>
      </c>
      <c r="B2" s="86"/>
      <c r="C2" s="86"/>
      <c r="D2" s="86"/>
      <c r="E2" s="86"/>
      <c r="F2" s="147"/>
      <c r="G2" s="86"/>
      <c r="H2" s="147"/>
      <c r="I2" s="147"/>
      <c r="J2" s="86"/>
    </row>
    <row r="3" ht="17.25" customHeight="1" spans="1:1">
      <c r="A3" s="87" t="str">
        <f>"单位名称："&amp;"昆明市东川区残疾人联合会"</f>
        <v>单位名称：昆明市东川区残疾人联合会</v>
      </c>
    </row>
    <row r="4" ht="44.25" customHeight="1" spans="1:10">
      <c r="A4" s="148" t="s">
        <v>183</v>
      </c>
      <c r="B4" s="148" t="s">
        <v>322</v>
      </c>
      <c r="C4" s="148" t="s">
        <v>323</v>
      </c>
      <c r="D4" s="148" t="s">
        <v>324</v>
      </c>
      <c r="E4" s="148" t="s">
        <v>325</v>
      </c>
      <c r="F4" s="149" t="s">
        <v>326</v>
      </c>
      <c r="G4" s="148" t="s">
        <v>327</v>
      </c>
      <c r="H4" s="149" t="s">
        <v>328</v>
      </c>
      <c r="I4" s="149" t="s">
        <v>329</v>
      </c>
      <c r="J4" s="148" t="s">
        <v>330</v>
      </c>
    </row>
    <row r="5" ht="18.75" customHeight="1" spans="1:10">
      <c r="A5" s="212">
        <v>1</v>
      </c>
      <c r="B5" s="212">
        <v>2</v>
      </c>
      <c r="C5" s="212">
        <v>3</v>
      </c>
      <c r="D5" s="212">
        <v>4</v>
      </c>
      <c r="E5" s="212">
        <v>5</v>
      </c>
      <c r="F5" s="118">
        <v>6</v>
      </c>
      <c r="G5" s="212">
        <v>7</v>
      </c>
      <c r="H5" s="118">
        <v>8</v>
      </c>
      <c r="I5" s="118">
        <v>9</v>
      </c>
      <c r="J5" s="212">
        <v>10</v>
      </c>
    </row>
    <row r="6" ht="42" customHeight="1" spans="1:10">
      <c r="A6" s="112" t="s">
        <v>70</v>
      </c>
      <c r="B6" s="150"/>
      <c r="C6" s="150"/>
      <c r="D6" s="150"/>
      <c r="E6" s="136"/>
      <c r="F6" s="151"/>
      <c r="G6" s="136"/>
      <c r="H6" s="151"/>
      <c r="I6" s="151"/>
      <c r="J6" s="136"/>
    </row>
    <row r="7" ht="42" customHeight="1" spans="1:10">
      <c r="A7" s="213" t="s">
        <v>70</v>
      </c>
      <c r="B7" s="103"/>
      <c r="C7" s="103"/>
      <c r="D7" s="103"/>
      <c r="E7" s="112"/>
      <c r="F7" s="103"/>
      <c r="G7" s="112"/>
      <c r="H7" s="103"/>
      <c r="I7" s="103"/>
      <c r="J7" s="112"/>
    </row>
    <row r="8" ht="42" customHeight="1" spans="1:10">
      <c r="A8" s="214" t="s">
        <v>331</v>
      </c>
      <c r="B8" s="103" t="s">
        <v>332</v>
      </c>
      <c r="C8" s="103" t="s">
        <v>333</v>
      </c>
      <c r="D8" s="103" t="s">
        <v>334</v>
      </c>
      <c r="E8" s="112" t="s">
        <v>335</v>
      </c>
      <c r="F8" s="103" t="s">
        <v>336</v>
      </c>
      <c r="G8" s="112" t="s">
        <v>337</v>
      </c>
      <c r="H8" s="103" t="s">
        <v>338</v>
      </c>
      <c r="I8" s="103" t="s">
        <v>339</v>
      </c>
      <c r="J8" s="112" t="s">
        <v>340</v>
      </c>
    </row>
    <row r="9" ht="42" customHeight="1" spans="1:10">
      <c r="A9" s="214" t="s">
        <v>331</v>
      </c>
      <c r="B9" s="103" t="s">
        <v>332</v>
      </c>
      <c r="C9" s="103" t="s">
        <v>333</v>
      </c>
      <c r="D9" s="103" t="s">
        <v>341</v>
      </c>
      <c r="E9" s="112" t="s">
        <v>342</v>
      </c>
      <c r="F9" s="103" t="s">
        <v>343</v>
      </c>
      <c r="G9" s="112" t="s">
        <v>344</v>
      </c>
      <c r="H9" s="103" t="s">
        <v>345</v>
      </c>
      <c r="I9" s="103" t="s">
        <v>339</v>
      </c>
      <c r="J9" s="112" t="s">
        <v>346</v>
      </c>
    </row>
    <row r="10" ht="42" customHeight="1" spans="1:10">
      <c r="A10" s="214" t="s">
        <v>331</v>
      </c>
      <c r="B10" s="103" t="s">
        <v>332</v>
      </c>
      <c r="C10" s="103" t="s">
        <v>347</v>
      </c>
      <c r="D10" s="103" t="s">
        <v>348</v>
      </c>
      <c r="E10" s="112" t="s">
        <v>349</v>
      </c>
      <c r="F10" s="103" t="s">
        <v>343</v>
      </c>
      <c r="G10" s="112" t="s">
        <v>350</v>
      </c>
      <c r="H10" s="103" t="s">
        <v>351</v>
      </c>
      <c r="I10" s="103" t="s">
        <v>352</v>
      </c>
      <c r="J10" s="112" t="s">
        <v>353</v>
      </c>
    </row>
    <row r="11" ht="42" customHeight="1" spans="1:10">
      <c r="A11" s="214" t="s">
        <v>331</v>
      </c>
      <c r="B11" s="103" t="s">
        <v>332</v>
      </c>
      <c r="C11" s="103" t="s">
        <v>354</v>
      </c>
      <c r="D11" s="103" t="s">
        <v>355</v>
      </c>
      <c r="E11" s="112" t="s">
        <v>356</v>
      </c>
      <c r="F11" s="103" t="s">
        <v>357</v>
      </c>
      <c r="G11" s="112" t="s">
        <v>358</v>
      </c>
      <c r="H11" s="103" t="s">
        <v>351</v>
      </c>
      <c r="I11" s="103" t="s">
        <v>352</v>
      </c>
      <c r="J11" s="112" t="s">
        <v>359</v>
      </c>
    </row>
    <row r="12" ht="42" customHeight="1" spans="1:10">
      <c r="A12" s="214" t="s">
        <v>287</v>
      </c>
      <c r="B12" s="103" t="s">
        <v>360</v>
      </c>
      <c r="C12" s="103" t="s">
        <v>333</v>
      </c>
      <c r="D12" s="103" t="s">
        <v>334</v>
      </c>
      <c r="E12" s="112" t="s">
        <v>361</v>
      </c>
      <c r="F12" s="103" t="s">
        <v>357</v>
      </c>
      <c r="G12" s="112" t="s">
        <v>362</v>
      </c>
      <c r="H12" s="103" t="s">
        <v>363</v>
      </c>
      <c r="I12" s="103" t="s">
        <v>339</v>
      </c>
      <c r="J12" s="112" t="s">
        <v>364</v>
      </c>
    </row>
    <row r="13" ht="42" customHeight="1" spans="1:10">
      <c r="A13" s="214" t="s">
        <v>287</v>
      </c>
      <c r="B13" s="103" t="s">
        <v>360</v>
      </c>
      <c r="C13" s="103" t="s">
        <v>333</v>
      </c>
      <c r="D13" s="103" t="s">
        <v>341</v>
      </c>
      <c r="E13" s="112" t="s">
        <v>365</v>
      </c>
      <c r="F13" s="103" t="s">
        <v>343</v>
      </c>
      <c r="G13" s="112" t="s">
        <v>366</v>
      </c>
      <c r="H13" s="103" t="s">
        <v>345</v>
      </c>
      <c r="I13" s="103" t="s">
        <v>339</v>
      </c>
      <c r="J13" s="112" t="s">
        <v>367</v>
      </c>
    </row>
    <row r="14" ht="42" customHeight="1" spans="1:10">
      <c r="A14" s="214" t="s">
        <v>287</v>
      </c>
      <c r="B14" s="103" t="s">
        <v>360</v>
      </c>
      <c r="C14" s="103" t="s">
        <v>333</v>
      </c>
      <c r="D14" s="103" t="s">
        <v>368</v>
      </c>
      <c r="E14" s="112" t="s">
        <v>369</v>
      </c>
      <c r="F14" s="103" t="s">
        <v>343</v>
      </c>
      <c r="G14" s="112" t="s">
        <v>370</v>
      </c>
      <c r="H14" s="103" t="s">
        <v>371</v>
      </c>
      <c r="I14" s="103" t="s">
        <v>339</v>
      </c>
      <c r="J14" s="112" t="s">
        <v>372</v>
      </c>
    </row>
    <row r="15" ht="42" customHeight="1" spans="1:10">
      <c r="A15" s="214" t="s">
        <v>287</v>
      </c>
      <c r="B15" s="103" t="s">
        <v>360</v>
      </c>
      <c r="C15" s="103" t="s">
        <v>347</v>
      </c>
      <c r="D15" s="103" t="s">
        <v>348</v>
      </c>
      <c r="E15" s="112" t="s">
        <v>373</v>
      </c>
      <c r="F15" s="103" t="s">
        <v>357</v>
      </c>
      <c r="G15" s="112" t="s">
        <v>374</v>
      </c>
      <c r="H15" s="103" t="s">
        <v>351</v>
      </c>
      <c r="I15" s="103" t="s">
        <v>352</v>
      </c>
      <c r="J15" s="112" t="s">
        <v>353</v>
      </c>
    </row>
    <row r="16" ht="42" customHeight="1" spans="1:10">
      <c r="A16" s="214" t="s">
        <v>287</v>
      </c>
      <c r="B16" s="103" t="s">
        <v>360</v>
      </c>
      <c r="C16" s="103" t="s">
        <v>354</v>
      </c>
      <c r="D16" s="103" t="s">
        <v>355</v>
      </c>
      <c r="E16" s="112" t="s">
        <v>375</v>
      </c>
      <c r="F16" s="103" t="s">
        <v>336</v>
      </c>
      <c r="G16" s="112" t="s">
        <v>376</v>
      </c>
      <c r="H16" s="103" t="s">
        <v>351</v>
      </c>
      <c r="I16" s="103" t="s">
        <v>352</v>
      </c>
      <c r="J16" s="112" t="s">
        <v>375</v>
      </c>
    </row>
    <row r="17" ht="42" customHeight="1" spans="1:10">
      <c r="A17" s="214" t="s">
        <v>320</v>
      </c>
      <c r="B17" s="103" t="s">
        <v>377</v>
      </c>
      <c r="C17" s="103" t="s">
        <v>333</v>
      </c>
      <c r="D17" s="103" t="s">
        <v>334</v>
      </c>
      <c r="E17" s="112" t="s">
        <v>378</v>
      </c>
      <c r="F17" s="103" t="s">
        <v>357</v>
      </c>
      <c r="G17" s="112" t="s">
        <v>379</v>
      </c>
      <c r="H17" s="103" t="s">
        <v>351</v>
      </c>
      <c r="I17" s="103" t="s">
        <v>339</v>
      </c>
      <c r="J17" s="112" t="s">
        <v>380</v>
      </c>
    </row>
    <row r="18" ht="42" customHeight="1" spans="1:10">
      <c r="A18" s="214" t="s">
        <v>320</v>
      </c>
      <c r="B18" s="103" t="s">
        <v>377</v>
      </c>
      <c r="C18" s="103" t="s">
        <v>333</v>
      </c>
      <c r="D18" s="103" t="s">
        <v>381</v>
      </c>
      <c r="E18" s="112" t="s">
        <v>382</v>
      </c>
      <c r="F18" s="103" t="s">
        <v>357</v>
      </c>
      <c r="G18" s="112" t="s">
        <v>383</v>
      </c>
      <c r="H18" s="103" t="s">
        <v>363</v>
      </c>
      <c r="I18" s="103" t="s">
        <v>339</v>
      </c>
      <c r="J18" s="112" t="s">
        <v>380</v>
      </c>
    </row>
    <row r="19" ht="42" customHeight="1" spans="1:10">
      <c r="A19" s="214" t="s">
        <v>320</v>
      </c>
      <c r="B19" s="103" t="s">
        <v>377</v>
      </c>
      <c r="C19" s="103" t="s">
        <v>333</v>
      </c>
      <c r="D19" s="103" t="s">
        <v>341</v>
      </c>
      <c r="E19" s="112" t="s">
        <v>384</v>
      </c>
      <c r="F19" s="103" t="s">
        <v>357</v>
      </c>
      <c r="G19" s="112" t="s">
        <v>385</v>
      </c>
      <c r="H19" s="103" t="s">
        <v>386</v>
      </c>
      <c r="I19" s="103" t="s">
        <v>352</v>
      </c>
      <c r="J19" s="112" t="s">
        <v>380</v>
      </c>
    </row>
    <row r="20" ht="42" customHeight="1" spans="1:10">
      <c r="A20" s="214" t="s">
        <v>320</v>
      </c>
      <c r="B20" s="103" t="s">
        <v>377</v>
      </c>
      <c r="C20" s="103" t="s">
        <v>347</v>
      </c>
      <c r="D20" s="103" t="s">
        <v>387</v>
      </c>
      <c r="E20" s="112" t="s">
        <v>388</v>
      </c>
      <c r="F20" s="103" t="s">
        <v>357</v>
      </c>
      <c r="G20" s="112" t="s">
        <v>389</v>
      </c>
      <c r="H20" s="103" t="s">
        <v>351</v>
      </c>
      <c r="I20" s="103" t="s">
        <v>352</v>
      </c>
      <c r="J20" s="112" t="s">
        <v>380</v>
      </c>
    </row>
    <row r="21" ht="42" customHeight="1" spans="1:10">
      <c r="A21" s="214" t="s">
        <v>320</v>
      </c>
      <c r="B21" s="103" t="s">
        <v>377</v>
      </c>
      <c r="C21" s="103" t="s">
        <v>354</v>
      </c>
      <c r="D21" s="103" t="s">
        <v>355</v>
      </c>
      <c r="E21" s="112" t="s">
        <v>390</v>
      </c>
      <c r="F21" s="103" t="s">
        <v>357</v>
      </c>
      <c r="G21" s="112" t="s">
        <v>374</v>
      </c>
      <c r="H21" s="103" t="s">
        <v>351</v>
      </c>
      <c r="I21" s="103" t="s">
        <v>352</v>
      </c>
      <c r="J21" s="112" t="s">
        <v>380</v>
      </c>
    </row>
    <row r="22" ht="42" customHeight="1" spans="1:10">
      <c r="A22" s="214" t="s">
        <v>306</v>
      </c>
      <c r="B22" s="103" t="s">
        <v>391</v>
      </c>
      <c r="C22" s="103" t="s">
        <v>333</v>
      </c>
      <c r="D22" s="103" t="s">
        <v>334</v>
      </c>
      <c r="E22" s="112" t="s">
        <v>392</v>
      </c>
      <c r="F22" s="103" t="s">
        <v>357</v>
      </c>
      <c r="G22" s="112" t="s">
        <v>393</v>
      </c>
      <c r="H22" s="103" t="s">
        <v>363</v>
      </c>
      <c r="I22" s="103" t="s">
        <v>339</v>
      </c>
      <c r="J22" s="112" t="s">
        <v>380</v>
      </c>
    </row>
    <row r="23" ht="42" customHeight="1" spans="1:10">
      <c r="A23" s="214" t="s">
        <v>306</v>
      </c>
      <c r="B23" s="103" t="s">
        <v>391</v>
      </c>
      <c r="C23" s="103" t="s">
        <v>347</v>
      </c>
      <c r="D23" s="103" t="s">
        <v>387</v>
      </c>
      <c r="E23" s="112" t="s">
        <v>394</v>
      </c>
      <c r="F23" s="103" t="s">
        <v>357</v>
      </c>
      <c r="G23" s="112" t="s">
        <v>395</v>
      </c>
      <c r="H23" s="103" t="s">
        <v>351</v>
      </c>
      <c r="I23" s="103" t="s">
        <v>352</v>
      </c>
      <c r="J23" s="112" t="s">
        <v>380</v>
      </c>
    </row>
    <row r="24" ht="42" customHeight="1" spans="1:10">
      <c r="A24" s="214" t="s">
        <v>306</v>
      </c>
      <c r="B24" s="103" t="s">
        <v>391</v>
      </c>
      <c r="C24" s="103" t="s">
        <v>354</v>
      </c>
      <c r="D24" s="103" t="s">
        <v>355</v>
      </c>
      <c r="E24" s="112" t="s">
        <v>396</v>
      </c>
      <c r="F24" s="103" t="s">
        <v>357</v>
      </c>
      <c r="G24" s="112" t="s">
        <v>376</v>
      </c>
      <c r="H24" s="103" t="s">
        <v>351</v>
      </c>
      <c r="I24" s="103" t="s">
        <v>352</v>
      </c>
      <c r="J24" s="112" t="s">
        <v>380</v>
      </c>
    </row>
    <row r="25" ht="42" customHeight="1" spans="1:10">
      <c r="A25" s="214" t="s">
        <v>318</v>
      </c>
      <c r="B25" s="103" t="s">
        <v>397</v>
      </c>
      <c r="C25" s="103" t="s">
        <v>333</v>
      </c>
      <c r="D25" s="103" t="s">
        <v>334</v>
      </c>
      <c r="E25" s="112" t="s">
        <v>398</v>
      </c>
      <c r="F25" s="103" t="s">
        <v>357</v>
      </c>
      <c r="G25" s="112" t="s">
        <v>399</v>
      </c>
      <c r="H25" s="103" t="s">
        <v>363</v>
      </c>
      <c r="I25" s="103" t="s">
        <v>339</v>
      </c>
      <c r="J25" s="112" t="s">
        <v>380</v>
      </c>
    </row>
    <row r="26" ht="42" customHeight="1" spans="1:10">
      <c r="A26" s="214" t="s">
        <v>318</v>
      </c>
      <c r="B26" s="103" t="s">
        <v>397</v>
      </c>
      <c r="C26" s="103" t="s">
        <v>333</v>
      </c>
      <c r="D26" s="103" t="s">
        <v>368</v>
      </c>
      <c r="E26" s="112" t="s">
        <v>369</v>
      </c>
      <c r="F26" s="103" t="s">
        <v>336</v>
      </c>
      <c r="G26" s="112" t="s">
        <v>400</v>
      </c>
      <c r="H26" s="103" t="s">
        <v>371</v>
      </c>
      <c r="I26" s="103" t="s">
        <v>352</v>
      </c>
      <c r="J26" s="112" t="s">
        <v>380</v>
      </c>
    </row>
    <row r="27" ht="42" customHeight="1" spans="1:10">
      <c r="A27" s="214" t="s">
        <v>318</v>
      </c>
      <c r="B27" s="103" t="s">
        <v>397</v>
      </c>
      <c r="C27" s="103" t="s">
        <v>347</v>
      </c>
      <c r="D27" s="103" t="s">
        <v>348</v>
      </c>
      <c r="E27" s="112" t="s">
        <v>401</v>
      </c>
      <c r="F27" s="103" t="s">
        <v>357</v>
      </c>
      <c r="G27" s="112" t="s">
        <v>402</v>
      </c>
      <c r="H27" s="103" t="s">
        <v>351</v>
      </c>
      <c r="I27" s="103" t="s">
        <v>352</v>
      </c>
      <c r="J27" s="112" t="s">
        <v>380</v>
      </c>
    </row>
    <row r="28" ht="42" customHeight="1" spans="1:10">
      <c r="A28" s="214" t="s">
        <v>318</v>
      </c>
      <c r="B28" s="103" t="s">
        <v>397</v>
      </c>
      <c r="C28" s="103" t="s">
        <v>354</v>
      </c>
      <c r="D28" s="103" t="s">
        <v>355</v>
      </c>
      <c r="E28" s="112" t="s">
        <v>396</v>
      </c>
      <c r="F28" s="103" t="s">
        <v>357</v>
      </c>
      <c r="G28" s="112" t="s">
        <v>350</v>
      </c>
      <c r="H28" s="103" t="s">
        <v>351</v>
      </c>
      <c r="I28" s="103" t="s">
        <v>352</v>
      </c>
      <c r="J28" s="112" t="s">
        <v>380</v>
      </c>
    </row>
    <row r="29" ht="42" customHeight="1" spans="1:10">
      <c r="A29" s="214" t="s">
        <v>298</v>
      </c>
      <c r="B29" s="103" t="s">
        <v>403</v>
      </c>
      <c r="C29" s="103" t="s">
        <v>333</v>
      </c>
      <c r="D29" s="103" t="s">
        <v>334</v>
      </c>
      <c r="E29" s="112" t="s">
        <v>404</v>
      </c>
      <c r="F29" s="103" t="s">
        <v>357</v>
      </c>
      <c r="G29" s="112" t="s">
        <v>358</v>
      </c>
      <c r="H29" s="103" t="s">
        <v>351</v>
      </c>
      <c r="I29" s="103" t="s">
        <v>339</v>
      </c>
      <c r="J29" s="112" t="s">
        <v>404</v>
      </c>
    </row>
    <row r="30" ht="42" customHeight="1" spans="1:10">
      <c r="A30" s="214" t="s">
        <v>298</v>
      </c>
      <c r="B30" s="103" t="s">
        <v>403</v>
      </c>
      <c r="C30" s="103" t="s">
        <v>333</v>
      </c>
      <c r="D30" s="103" t="s">
        <v>334</v>
      </c>
      <c r="E30" s="112" t="s">
        <v>405</v>
      </c>
      <c r="F30" s="103" t="s">
        <v>357</v>
      </c>
      <c r="G30" s="112" t="s">
        <v>358</v>
      </c>
      <c r="H30" s="103" t="s">
        <v>351</v>
      </c>
      <c r="I30" s="103" t="s">
        <v>339</v>
      </c>
      <c r="J30" s="112" t="s">
        <v>405</v>
      </c>
    </row>
    <row r="31" ht="42" customHeight="1" spans="1:10">
      <c r="A31" s="214" t="s">
        <v>298</v>
      </c>
      <c r="B31" s="103" t="s">
        <v>403</v>
      </c>
      <c r="C31" s="103" t="s">
        <v>333</v>
      </c>
      <c r="D31" s="103" t="s">
        <v>341</v>
      </c>
      <c r="E31" s="112" t="s">
        <v>384</v>
      </c>
      <c r="F31" s="103" t="s">
        <v>336</v>
      </c>
      <c r="G31" s="112" t="s">
        <v>385</v>
      </c>
      <c r="H31" s="103" t="s">
        <v>345</v>
      </c>
      <c r="I31" s="103" t="s">
        <v>352</v>
      </c>
      <c r="J31" s="112" t="s">
        <v>384</v>
      </c>
    </row>
    <row r="32" ht="42" customHeight="1" spans="1:10">
      <c r="A32" s="214" t="s">
        <v>298</v>
      </c>
      <c r="B32" s="103" t="s">
        <v>403</v>
      </c>
      <c r="C32" s="103" t="s">
        <v>347</v>
      </c>
      <c r="D32" s="103" t="s">
        <v>387</v>
      </c>
      <c r="E32" s="112" t="s">
        <v>406</v>
      </c>
      <c r="F32" s="103" t="s">
        <v>336</v>
      </c>
      <c r="G32" s="112" t="s">
        <v>389</v>
      </c>
      <c r="H32" s="103" t="s">
        <v>351</v>
      </c>
      <c r="I32" s="103" t="s">
        <v>352</v>
      </c>
      <c r="J32" s="112" t="s">
        <v>406</v>
      </c>
    </row>
    <row r="33" ht="42" customHeight="1" spans="1:10">
      <c r="A33" s="214" t="s">
        <v>298</v>
      </c>
      <c r="B33" s="103" t="s">
        <v>403</v>
      </c>
      <c r="C33" s="103" t="s">
        <v>354</v>
      </c>
      <c r="D33" s="103" t="s">
        <v>355</v>
      </c>
      <c r="E33" s="112" t="s">
        <v>407</v>
      </c>
      <c r="F33" s="103" t="s">
        <v>336</v>
      </c>
      <c r="G33" s="112" t="s">
        <v>374</v>
      </c>
      <c r="H33" s="103" t="s">
        <v>351</v>
      </c>
      <c r="I33" s="103" t="s">
        <v>352</v>
      </c>
      <c r="J33" s="112" t="s">
        <v>407</v>
      </c>
    </row>
    <row r="34" ht="42" customHeight="1" spans="1:10">
      <c r="A34" s="214" t="s">
        <v>314</v>
      </c>
      <c r="B34" s="103" t="s">
        <v>408</v>
      </c>
      <c r="C34" s="103" t="s">
        <v>333</v>
      </c>
      <c r="D34" s="103" t="s">
        <v>334</v>
      </c>
      <c r="E34" s="112" t="s">
        <v>409</v>
      </c>
      <c r="F34" s="103" t="s">
        <v>357</v>
      </c>
      <c r="G34" s="112" t="s">
        <v>410</v>
      </c>
      <c r="H34" s="103" t="s">
        <v>363</v>
      </c>
      <c r="I34" s="103" t="s">
        <v>339</v>
      </c>
      <c r="J34" s="112" t="s">
        <v>380</v>
      </c>
    </row>
    <row r="35" ht="42" customHeight="1" spans="1:10">
      <c r="A35" s="214" t="s">
        <v>314</v>
      </c>
      <c r="B35" s="103" t="s">
        <v>408</v>
      </c>
      <c r="C35" s="103" t="s">
        <v>347</v>
      </c>
      <c r="D35" s="103" t="s">
        <v>387</v>
      </c>
      <c r="E35" s="112" t="s">
        <v>411</v>
      </c>
      <c r="F35" s="103" t="s">
        <v>357</v>
      </c>
      <c r="G35" s="112" t="s">
        <v>410</v>
      </c>
      <c r="H35" s="103" t="s">
        <v>412</v>
      </c>
      <c r="I35" s="103" t="s">
        <v>339</v>
      </c>
      <c r="J35" s="112" t="s">
        <v>380</v>
      </c>
    </row>
    <row r="36" ht="42" customHeight="1" spans="1:10">
      <c r="A36" s="214" t="s">
        <v>314</v>
      </c>
      <c r="B36" s="103" t="s">
        <v>408</v>
      </c>
      <c r="C36" s="103" t="s">
        <v>354</v>
      </c>
      <c r="D36" s="103" t="s">
        <v>355</v>
      </c>
      <c r="E36" s="112" t="s">
        <v>413</v>
      </c>
      <c r="F36" s="103" t="s">
        <v>357</v>
      </c>
      <c r="G36" s="112" t="s">
        <v>376</v>
      </c>
      <c r="H36" s="103" t="s">
        <v>351</v>
      </c>
      <c r="I36" s="103" t="s">
        <v>352</v>
      </c>
      <c r="J36" s="112" t="s">
        <v>380</v>
      </c>
    </row>
    <row r="37" ht="42" customHeight="1" spans="1:10">
      <c r="A37" s="214" t="s">
        <v>302</v>
      </c>
      <c r="B37" s="103" t="s">
        <v>414</v>
      </c>
      <c r="C37" s="103" t="s">
        <v>333</v>
      </c>
      <c r="D37" s="103" t="s">
        <v>381</v>
      </c>
      <c r="E37" s="112" t="s">
        <v>415</v>
      </c>
      <c r="F37" s="103" t="s">
        <v>357</v>
      </c>
      <c r="G37" s="112" t="s">
        <v>416</v>
      </c>
      <c r="H37" s="103" t="s">
        <v>386</v>
      </c>
      <c r="I37" s="103" t="s">
        <v>339</v>
      </c>
      <c r="J37" s="112" t="s">
        <v>417</v>
      </c>
    </row>
    <row r="38" ht="42" customHeight="1" spans="1:10">
      <c r="A38" s="214" t="s">
        <v>302</v>
      </c>
      <c r="B38" s="103" t="s">
        <v>414</v>
      </c>
      <c r="C38" s="103" t="s">
        <v>347</v>
      </c>
      <c r="D38" s="103" t="s">
        <v>387</v>
      </c>
      <c r="E38" s="112" t="s">
        <v>418</v>
      </c>
      <c r="F38" s="103" t="s">
        <v>357</v>
      </c>
      <c r="G38" s="112" t="s">
        <v>395</v>
      </c>
      <c r="H38" s="103" t="s">
        <v>351</v>
      </c>
      <c r="I38" s="103" t="s">
        <v>352</v>
      </c>
      <c r="J38" s="112" t="s">
        <v>417</v>
      </c>
    </row>
    <row r="39" ht="42" customHeight="1" spans="1:10">
      <c r="A39" s="214" t="s">
        <v>302</v>
      </c>
      <c r="B39" s="103" t="s">
        <v>414</v>
      </c>
      <c r="C39" s="103" t="s">
        <v>354</v>
      </c>
      <c r="D39" s="103" t="s">
        <v>355</v>
      </c>
      <c r="E39" s="112" t="s">
        <v>419</v>
      </c>
      <c r="F39" s="103" t="s">
        <v>357</v>
      </c>
      <c r="G39" s="112" t="s">
        <v>374</v>
      </c>
      <c r="H39" s="103" t="s">
        <v>351</v>
      </c>
      <c r="I39" s="103" t="s">
        <v>352</v>
      </c>
      <c r="J39" s="112" t="s">
        <v>417</v>
      </c>
    </row>
    <row r="40" ht="42" customHeight="1" spans="1:10">
      <c r="A40" s="214" t="s">
        <v>310</v>
      </c>
      <c r="B40" s="103" t="s">
        <v>420</v>
      </c>
      <c r="C40" s="103" t="s">
        <v>333</v>
      </c>
      <c r="D40" s="103" t="s">
        <v>334</v>
      </c>
      <c r="E40" s="112" t="s">
        <v>421</v>
      </c>
      <c r="F40" s="103" t="s">
        <v>357</v>
      </c>
      <c r="G40" s="112" t="s">
        <v>358</v>
      </c>
      <c r="H40" s="103" t="s">
        <v>351</v>
      </c>
      <c r="I40" s="103" t="s">
        <v>339</v>
      </c>
      <c r="J40" s="112" t="s">
        <v>380</v>
      </c>
    </row>
    <row r="41" ht="42" customHeight="1" spans="1:10">
      <c r="A41" s="214" t="s">
        <v>310</v>
      </c>
      <c r="B41" s="103" t="s">
        <v>420</v>
      </c>
      <c r="C41" s="103" t="s">
        <v>347</v>
      </c>
      <c r="D41" s="103" t="s">
        <v>387</v>
      </c>
      <c r="E41" s="112" t="s">
        <v>422</v>
      </c>
      <c r="F41" s="103" t="s">
        <v>357</v>
      </c>
      <c r="G41" s="112" t="s">
        <v>389</v>
      </c>
      <c r="H41" s="103"/>
      <c r="I41" s="103" t="s">
        <v>352</v>
      </c>
      <c r="J41" s="112" t="s">
        <v>380</v>
      </c>
    </row>
    <row r="42" ht="42" customHeight="1" spans="1:10">
      <c r="A42" s="214" t="s">
        <v>310</v>
      </c>
      <c r="B42" s="103" t="s">
        <v>420</v>
      </c>
      <c r="C42" s="103" t="s">
        <v>354</v>
      </c>
      <c r="D42" s="103" t="s">
        <v>355</v>
      </c>
      <c r="E42" s="112" t="s">
        <v>390</v>
      </c>
      <c r="F42" s="103" t="s">
        <v>357</v>
      </c>
      <c r="G42" s="112" t="s">
        <v>374</v>
      </c>
      <c r="H42" s="103" t="s">
        <v>351</v>
      </c>
      <c r="I42" s="103" t="s">
        <v>352</v>
      </c>
      <c r="J42" s="112" t="s">
        <v>380</v>
      </c>
    </row>
    <row r="43" ht="42" customHeight="1" spans="1:10">
      <c r="A43" s="214" t="s">
        <v>291</v>
      </c>
      <c r="B43" s="103" t="s">
        <v>423</v>
      </c>
      <c r="C43" s="103" t="s">
        <v>333</v>
      </c>
      <c r="D43" s="103" t="s">
        <v>334</v>
      </c>
      <c r="E43" s="112" t="s">
        <v>424</v>
      </c>
      <c r="F43" s="103" t="s">
        <v>336</v>
      </c>
      <c r="G43" s="112" t="s">
        <v>425</v>
      </c>
      <c r="H43" s="103" t="s">
        <v>426</v>
      </c>
      <c r="I43" s="103" t="s">
        <v>339</v>
      </c>
      <c r="J43" s="112" t="s">
        <v>424</v>
      </c>
    </row>
    <row r="44" ht="42" customHeight="1" spans="1:10">
      <c r="A44" s="214" t="s">
        <v>291</v>
      </c>
      <c r="B44" s="103" t="s">
        <v>423</v>
      </c>
      <c r="C44" s="103" t="s">
        <v>333</v>
      </c>
      <c r="D44" s="103" t="s">
        <v>341</v>
      </c>
      <c r="E44" s="112" t="s">
        <v>342</v>
      </c>
      <c r="F44" s="103" t="s">
        <v>343</v>
      </c>
      <c r="G44" s="112" t="s">
        <v>366</v>
      </c>
      <c r="H44" s="103" t="s">
        <v>345</v>
      </c>
      <c r="I44" s="103" t="s">
        <v>339</v>
      </c>
      <c r="J44" s="112" t="s">
        <v>367</v>
      </c>
    </row>
    <row r="45" ht="42" customHeight="1" spans="1:10">
      <c r="A45" s="214" t="s">
        <v>291</v>
      </c>
      <c r="B45" s="103" t="s">
        <v>423</v>
      </c>
      <c r="C45" s="103" t="s">
        <v>333</v>
      </c>
      <c r="D45" s="103" t="s">
        <v>368</v>
      </c>
      <c r="E45" s="112" t="s">
        <v>369</v>
      </c>
      <c r="F45" s="103" t="s">
        <v>343</v>
      </c>
      <c r="G45" s="112" t="s">
        <v>427</v>
      </c>
      <c r="H45" s="103" t="s">
        <v>371</v>
      </c>
      <c r="I45" s="103" t="s">
        <v>339</v>
      </c>
      <c r="J45" s="112" t="s">
        <v>428</v>
      </c>
    </row>
    <row r="46" ht="42" customHeight="1" spans="1:10">
      <c r="A46" s="214" t="s">
        <v>291</v>
      </c>
      <c r="B46" s="103" t="s">
        <v>423</v>
      </c>
      <c r="C46" s="103" t="s">
        <v>347</v>
      </c>
      <c r="D46" s="103" t="s">
        <v>387</v>
      </c>
      <c r="E46" s="112" t="s">
        <v>429</v>
      </c>
      <c r="F46" s="103" t="s">
        <v>357</v>
      </c>
      <c r="G46" s="112" t="s">
        <v>430</v>
      </c>
      <c r="H46" s="103" t="s">
        <v>371</v>
      </c>
      <c r="I46" s="103" t="s">
        <v>339</v>
      </c>
      <c r="J46" s="112" t="s">
        <v>429</v>
      </c>
    </row>
    <row r="47" ht="42" customHeight="1" spans="1:10">
      <c r="A47" s="214" t="s">
        <v>291</v>
      </c>
      <c r="B47" s="103" t="s">
        <v>423</v>
      </c>
      <c r="C47" s="103" t="s">
        <v>347</v>
      </c>
      <c r="D47" s="103" t="s">
        <v>348</v>
      </c>
      <c r="E47" s="112" t="s">
        <v>373</v>
      </c>
      <c r="F47" s="103" t="s">
        <v>343</v>
      </c>
      <c r="G47" s="112" t="s">
        <v>350</v>
      </c>
      <c r="H47" s="103" t="s">
        <v>351</v>
      </c>
      <c r="I47" s="103" t="s">
        <v>352</v>
      </c>
      <c r="J47" s="112" t="s">
        <v>353</v>
      </c>
    </row>
    <row r="48" ht="42" customHeight="1" spans="1:10">
      <c r="A48" s="214" t="s">
        <v>291</v>
      </c>
      <c r="B48" s="103" t="s">
        <v>423</v>
      </c>
      <c r="C48" s="103" t="s">
        <v>354</v>
      </c>
      <c r="D48" s="103" t="s">
        <v>355</v>
      </c>
      <c r="E48" s="112" t="s">
        <v>356</v>
      </c>
      <c r="F48" s="103" t="s">
        <v>357</v>
      </c>
      <c r="G48" s="112" t="s">
        <v>376</v>
      </c>
      <c r="H48" s="103" t="s">
        <v>351</v>
      </c>
      <c r="I48" s="103" t="s">
        <v>352</v>
      </c>
      <c r="J48" s="112" t="s">
        <v>356</v>
      </c>
    </row>
    <row r="49" ht="42" customHeight="1" spans="1:10">
      <c r="A49" s="214" t="s">
        <v>431</v>
      </c>
      <c r="B49" s="103" t="s">
        <v>432</v>
      </c>
      <c r="C49" s="103" t="s">
        <v>333</v>
      </c>
      <c r="D49" s="103" t="s">
        <v>334</v>
      </c>
      <c r="E49" s="112" t="s">
        <v>433</v>
      </c>
      <c r="F49" s="103" t="s">
        <v>336</v>
      </c>
      <c r="G49" s="112" t="s">
        <v>425</v>
      </c>
      <c r="H49" s="103" t="s">
        <v>434</v>
      </c>
      <c r="I49" s="103" t="s">
        <v>339</v>
      </c>
      <c r="J49" s="112" t="s">
        <v>435</v>
      </c>
    </row>
    <row r="50" ht="42" customHeight="1" spans="1:10">
      <c r="A50" s="214" t="s">
        <v>431</v>
      </c>
      <c r="B50" s="103" t="s">
        <v>432</v>
      </c>
      <c r="C50" s="103" t="s">
        <v>333</v>
      </c>
      <c r="D50" s="103" t="s">
        <v>341</v>
      </c>
      <c r="E50" s="112" t="s">
        <v>342</v>
      </c>
      <c r="F50" s="103" t="s">
        <v>343</v>
      </c>
      <c r="G50" s="112" t="s">
        <v>366</v>
      </c>
      <c r="H50" s="103" t="s">
        <v>345</v>
      </c>
      <c r="I50" s="103" t="s">
        <v>339</v>
      </c>
      <c r="J50" s="112" t="s">
        <v>436</v>
      </c>
    </row>
    <row r="51" ht="42" customHeight="1" spans="1:10">
      <c r="A51" s="214" t="s">
        <v>431</v>
      </c>
      <c r="B51" s="103" t="s">
        <v>432</v>
      </c>
      <c r="C51" s="103" t="s">
        <v>333</v>
      </c>
      <c r="D51" s="103" t="s">
        <v>368</v>
      </c>
      <c r="E51" s="112" t="s">
        <v>369</v>
      </c>
      <c r="F51" s="103" t="s">
        <v>343</v>
      </c>
      <c r="G51" s="112" t="s">
        <v>437</v>
      </c>
      <c r="H51" s="103" t="s">
        <v>371</v>
      </c>
      <c r="I51" s="103" t="s">
        <v>339</v>
      </c>
      <c r="J51" s="112" t="s">
        <v>438</v>
      </c>
    </row>
    <row r="52" ht="42" customHeight="1" spans="1:10">
      <c r="A52" s="214" t="s">
        <v>431</v>
      </c>
      <c r="B52" s="103" t="s">
        <v>432</v>
      </c>
      <c r="C52" s="103" t="s">
        <v>347</v>
      </c>
      <c r="D52" s="103" t="s">
        <v>387</v>
      </c>
      <c r="E52" s="112" t="s">
        <v>429</v>
      </c>
      <c r="F52" s="103" t="s">
        <v>357</v>
      </c>
      <c r="G52" s="112" t="s">
        <v>439</v>
      </c>
      <c r="H52" s="103" t="s">
        <v>371</v>
      </c>
      <c r="I52" s="103" t="s">
        <v>352</v>
      </c>
      <c r="J52" s="112" t="s">
        <v>440</v>
      </c>
    </row>
    <row r="53" ht="42" customHeight="1" spans="1:10">
      <c r="A53" s="214" t="s">
        <v>431</v>
      </c>
      <c r="B53" s="103" t="s">
        <v>432</v>
      </c>
      <c r="C53" s="103" t="s">
        <v>354</v>
      </c>
      <c r="D53" s="103" t="s">
        <v>355</v>
      </c>
      <c r="E53" s="112" t="s">
        <v>356</v>
      </c>
      <c r="F53" s="103" t="s">
        <v>357</v>
      </c>
      <c r="G53" s="112" t="s">
        <v>350</v>
      </c>
      <c r="H53" s="103" t="s">
        <v>351</v>
      </c>
      <c r="I53" s="103" t="s">
        <v>352</v>
      </c>
      <c r="J53" s="112" t="s">
        <v>356</v>
      </c>
    </row>
    <row r="54" ht="42" customHeight="1" spans="1:10">
      <c r="A54" s="214" t="s">
        <v>441</v>
      </c>
      <c r="B54" s="103" t="s">
        <v>442</v>
      </c>
      <c r="C54" s="103" t="s">
        <v>333</v>
      </c>
      <c r="D54" s="103" t="s">
        <v>334</v>
      </c>
      <c r="E54" s="112" t="s">
        <v>443</v>
      </c>
      <c r="F54" s="103" t="s">
        <v>336</v>
      </c>
      <c r="G54" s="112" t="s">
        <v>444</v>
      </c>
      <c r="H54" s="103" t="s">
        <v>363</v>
      </c>
      <c r="I54" s="103" t="s">
        <v>339</v>
      </c>
      <c r="J54" s="112" t="s">
        <v>445</v>
      </c>
    </row>
    <row r="55" ht="42" customHeight="1" spans="1:10">
      <c r="A55" s="214" t="s">
        <v>441</v>
      </c>
      <c r="B55" s="103" t="s">
        <v>442</v>
      </c>
      <c r="C55" s="103" t="s">
        <v>333</v>
      </c>
      <c r="D55" s="103" t="s">
        <v>368</v>
      </c>
      <c r="E55" s="112" t="s">
        <v>369</v>
      </c>
      <c r="F55" s="103" t="s">
        <v>343</v>
      </c>
      <c r="G55" s="112" t="s">
        <v>446</v>
      </c>
      <c r="H55" s="103" t="s">
        <v>371</v>
      </c>
      <c r="I55" s="103" t="s">
        <v>339</v>
      </c>
      <c r="J55" s="112" t="s">
        <v>447</v>
      </c>
    </row>
    <row r="56" ht="42" customHeight="1" spans="1:10">
      <c r="A56" s="214" t="s">
        <v>441</v>
      </c>
      <c r="B56" s="103" t="s">
        <v>442</v>
      </c>
      <c r="C56" s="103" t="s">
        <v>347</v>
      </c>
      <c r="D56" s="103" t="s">
        <v>448</v>
      </c>
      <c r="E56" s="112" t="s">
        <v>449</v>
      </c>
      <c r="F56" s="103" t="s">
        <v>357</v>
      </c>
      <c r="G56" s="112" t="s">
        <v>450</v>
      </c>
      <c r="H56" s="103" t="s">
        <v>371</v>
      </c>
      <c r="I56" s="103" t="s">
        <v>339</v>
      </c>
      <c r="J56" s="112" t="s">
        <v>440</v>
      </c>
    </row>
    <row r="57" ht="42" customHeight="1" spans="1:10">
      <c r="A57" s="214" t="s">
        <v>441</v>
      </c>
      <c r="B57" s="103" t="s">
        <v>442</v>
      </c>
      <c r="C57" s="103" t="s">
        <v>354</v>
      </c>
      <c r="D57" s="103" t="s">
        <v>355</v>
      </c>
      <c r="E57" s="112" t="s">
        <v>356</v>
      </c>
      <c r="F57" s="103" t="s">
        <v>357</v>
      </c>
      <c r="G57" s="112" t="s">
        <v>350</v>
      </c>
      <c r="H57" s="103" t="s">
        <v>351</v>
      </c>
      <c r="I57" s="103" t="s">
        <v>352</v>
      </c>
      <c r="J57" s="112" t="s">
        <v>359</v>
      </c>
    </row>
    <row r="58" ht="42" customHeight="1" spans="1:10">
      <c r="A58" s="214" t="s">
        <v>289</v>
      </c>
      <c r="B58" s="103" t="s">
        <v>451</v>
      </c>
      <c r="C58" s="103" t="s">
        <v>333</v>
      </c>
      <c r="D58" s="103" t="s">
        <v>334</v>
      </c>
      <c r="E58" s="112" t="s">
        <v>335</v>
      </c>
      <c r="F58" s="103" t="s">
        <v>357</v>
      </c>
      <c r="G58" s="112" t="s">
        <v>337</v>
      </c>
      <c r="H58" s="103" t="s">
        <v>363</v>
      </c>
      <c r="I58" s="103" t="s">
        <v>339</v>
      </c>
      <c r="J58" s="112" t="s">
        <v>335</v>
      </c>
    </row>
    <row r="59" ht="42" customHeight="1" spans="1:10">
      <c r="A59" s="214" t="s">
        <v>289</v>
      </c>
      <c r="B59" s="103" t="s">
        <v>451</v>
      </c>
      <c r="C59" s="103" t="s">
        <v>333</v>
      </c>
      <c r="D59" s="103" t="s">
        <v>341</v>
      </c>
      <c r="E59" s="112" t="s">
        <v>452</v>
      </c>
      <c r="F59" s="103" t="s">
        <v>343</v>
      </c>
      <c r="G59" s="112" t="s">
        <v>453</v>
      </c>
      <c r="H59" s="103" t="s">
        <v>345</v>
      </c>
      <c r="I59" s="103" t="s">
        <v>339</v>
      </c>
      <c r="J59" s="112" t="s">
        <v>367</v>
      </c>
    </row>
    <row r="60" ht="42" customHeight="1" spans="1:10">
      <c r="A60" s="214" t="s">
        <v>289</v>
      </c>
      <c r="B60" s="103" t="s">
        <v>451</v>
      </c>
      <c r="C60" s="103" t="s">
        <v>333</v>
      </c>
      <c r="D60" s="103" t="s">
        <v>368</v>
      </c>
      <c r="E60" s="112" t="s">
        <v>369</v>
      </c>
      <c r="F60" s="103" t="s">
        <v>343</v>
      </c>
      <c r="G60" s="112" t="s">
        <v>454</v>
      </c>
      <c r="H60" s="103" t="s">
        <v>371</v>
      </c>
      <c r="I60" s="103" t="s">
        <v>339</v>
      </c>
      <c r="J60" s="112" t="s">
        <v>455</v>
      </c>
    </row>
    <row r="61" ht="42" customHeight="1" spans="1:10">
      <c r="A61" s="214" t="s">
        <v>289</v>
      </c>
      <c r="B61" s="103" t="s">
        <v>451</v>
      </c>
      <c r="C61" s="103" t="s">
        <v>347</v>
      </c>
      <c r="D61" s="103" t="s">
        <v>348</v>
      </c>
      <c r="E61" s="112" t="s">
        <v>373</v>
      </c>
      <c r="F61" s="103" t="s">
        <v>343</v>
      </c>
      <c r="G61" s="112" t="s">
        <v>350</v>
      </c>
      <c r="H61" s="103" t="s">
        <v>351</v>
      </c>
      <c r="I61" s="103" t="s">
        <v>352</v>
      </c>
      <c r="J61" s="112" t="s">
        <v>353</v>
      </c>
    </row>
    <row r="62" ht="42" customHeight="1" spans="1:10">
      <c r="A62" s="214" t="s">
        <v>289</v>
      </c>
      <c r="B62" s="103" t="s">
        <v>451</v>
      </c>
      <c r="C62" s="103" t="s">
        <v>354</v>
      </c>
      <c r="D62" s="103" t="s">
        <v>355</v>
      </c>
      <c r="E62" s="112" t="s">
        <v>356</v>
      </c>
      <c r="F62" s="103" t="s">
        <v>357</v>
      </c>
      <c r="G62" s="112" t="s">
        <v>456</v>
      </c>
      <c r="H62" s="103" t="s">
        <v>351</v>
      </c>
      <c r="I62" s="103" t="s">
        <v>352</v>
      </c>
      <c r="J62" s="112" t="s">
        <v>356</v>
      </c>
    </row>
    <row r="63" ht="42" customHeight="1" spans="1:10">
      <c r="A63" s="214" t="s">
        <v>308</v>
      </c>
      <c r="B63" s="103" t="s">
        <v>457</v>
      </c>
      <c r="C63" s="103" t="s">
        <v>333</v>
      </c>
      <c r="D63" s="103" t="s">
        <v>381</v>
      </c>
      <c r="E63" s="112" t="s">
        <v>458</v>
      </c>
      <c r="F63" s="103" t="s">
        <v>357</v>
      </c>
      <c r="G63" s="112" t="s">
        <v>83</v>
      </c>
      <c r="H63" s="103" t="s">
        <v>459</v>
      </c>
      <c r="I63" s="103" t="s">
        <v>339</v>
      </c>
      <c r="J63" s="112" t="s">
        <v>380</v>
      </c>
    </row>
    <row r="64" ht="42" customHeight="1" spans="1:10">
      <c r="A64" s="214" t="s">
        <v>308</v>
      </c>
      <c r="B64" s="103" t="s">
        <v>457</v>
      </c>
      <c r="C64" s="103" t="s">
        <v>347</v>
      </c>
      <c r="D64" s="103" t="s">
        <v>387</v>
      </c>
      <c r="E64" s="112" t="s">
        <v>460</v>
      </c>
      <c r="F64" s="103" t="s">
        <v>357</v>
      </c>
      <c r="G64" s="112" t="s">
        <v>389</v>
      </c>
      <c r="H64" s="103" t="s">
        <v>351</v>
      </c>
      <c r="I64" s="103" t="s">
        <v>352</v>
      </c>
      <c r="J64" s="112" t="s">
        <v>380</v>
      </c>
    </row>
    <row r="65" ht="42" customHeight="1" spans="1:10">
      <c r="A65" s="214" t="s">
        <v>308</v>
      </c>
      <c r="B65" s="103" t="s">
        <v>457</v>
      </c>
      <c r="C65" s="103" t="s">
        <v>354</v>
      </c>
      <c r="D65" s="103" t="s">
        <v>355</v>
      </c>
      <c r="E65" s="112" t="s">
        <v>396</v>
      </c>
      <c r="F65" s="103" t="s">
        <v>357</v>
      </c>
      <c r="G65" s="112" t="s">
        <v>358</v>
      </c>
      <c r="H65" s="103" t="s">
        <v>351</v>
      </c>
      <c r="I65" s="103" t="s">
        <v>352</v>
      </c>
      <c r="J65" s="112" t="s">
        <v>380</v>
      </c>
    </row>
    <row r="66" ht="42" customHeight="1" spans="1:10">
      <c r="A66" s="214" t="s">
        <v>316</v>
      </c>
      <c r="B66" s="103" t="s">
        <v>461</v>
      </c>
      <c r="C66" s="103" t="s">
        <v>333</v>
      </c>
      <c r="D66" s="103" t="s">
        <v>381</v>
      </c>
      <c r="E66" s="112" t="s">
        <v>462</v>
      </c>
      <c r="F66" s="103" t="s">
        <v>357</v>
      </c>
      <c r="G66" s="112" t="s">
        <v>350</v>
      </c>
      <c r="H66" s="103" t="s">
        <v>351</v>
      </c>
      <c r="I66" s="103" t="s">
        <v>339</v>
      </c>
      <c r="J66" s="112" t="s">
        <v>380</v>
      </c>
    </row>
    <row r="67" ht="42" customHeight="1" spans="1:10">
      <c r="A67" s="214" t="s">
        <v>316</v>
      </c>
      <c r="B67" s="103" t="s">
        <v>461</v>
      </c>
      <c r="C67" s="103" t="s">
        <v>333</v>
      </c>
      <c r="D67" s="103" t="s">
        <v>368</v>
      </c>
      <c r="E67" s="112" t="s">
        <v>369</v>
      </c>
      <c r="F67" s="103" t="s">
        <v>357</v>
      </c>
      <c r="G67" s="112" t="s">
        <v>463</v>
      </c>
      <c r="H67" s="103" t="s">
        <v>371</v>
      </c>
      <c r="I67" s="103" t="s">
        <v>352</v>
      </c>
      <c r="J67" s="112" t="s">
        <v>380</v>
      </c>
    </row>
    <row r="68" ht="42" customHeight="1" spans="1:10">
      <c r="A68" s="214" t="s">
        <v>316</v>
      </c>
      <c r="B68" s="103" t="s">
        <v>461</v>
      </c>
      <c r="C68" s="103" t="s">
        <v>347</v>
      </c>
      <c r="D68" s="103" t="s">
        <v>448</v>
      </c>
      <c r="E68" s="112" t="s">
        <v>464</v>
      </c>
      <c r="F68" s="103" t="s">
        <v>357</v>
      </c>
      <c r="G68" s="112" t="s">
        <v>366</v>
      </c>
      <c r="H68" s="103" t="s">
        <v>345</v>
      </c>
      <c r="I68" s="103" t="s">
        <v>352</v>
      </c>
      <c r="J68" s="112" t="s">
        <v>380</v>
      </c>
    </row>
    <row r="69" ht="42" customHeight="1" spans="1:10">
      <c r="A69" s="214" t="s">
        <v>316</v>
      </c>
      <c r="B69" s="103" t="s">
        <v>461</v>
      </c>
      <c r="C69" s="103" t="s">
        <v>354</v>
      </c>
      <c r="D69" s="103" t="s">
        <v>355</v>
      </c>
      <c r="E69" s="112" t="s">
        <v>355</v>
      </c>
      <c r="F69" s="103" t="s">
        <v>357</v>
      </c>
      <c r="G69" s="112" t="s">
        <v>350</v>
      </c>
      <c r="H69" s="103" t="s">
        <v>351</v>
      </c>
      <c r="I69" s="103" t="s">
        <v>352</v>
      </c>
      <c r="J69" s="112" t="s">
        <v>380</v>
      </c>
    </row>
    <row r="70" ht="42" customHeight="1" spans="1:10">
      <c r="A70" s="214" t="s">
        <v>465</v>
      </c>
      <c r="B70" s="103" t="s">
        <v>466</v>
      </c>
      <c r="C70" s="103" t="s">
        <v>333</v>
      </c>
      <c r="D70" s="103" t="s">
        <v>334</v>
      </c>
      <c r="E70" s="112" t="s">
        <v>361</v>
      </c>
      <c r="F70" s="103" t="s">
        <v>357</v>
      </c>
      <c r="G70" s="112" t="s">
        <v>362</v>
      </c>
      <c r="H70" s="103" t="s">
        <v>363</v>
      </c>
      <c r="I70" s="103" t="s">
        <v>339</v>
      </c>
      <c r="J70" s="112" t="s">
        <v>364</v>
      </c>
    </row>
    <row r="71" ht="42" customHeight="1" spans="1:10">
      <c r="A71" s="214" t="s">
        <v>465</v>
      </c>
      <c r="B71" s="103" t="s">
        <v>466</v>
      </c>
      <c r="C71" s="103" t="s">
        <v>333</v>
      </c>
      <c r="D71" s="103" t="s">
        <v>341</v>
      </c>
      <c r="E71" s="112" t="s">
        <v>365</v>
      </c>
      <c r="F71" s="103" t="s">
        <v>343</v>
      </c>
      <c r="G71" s="112" t="s">
        <v>467</v>
      </c>
      <c r="H71" s="103" t="s">
        <v>345</v>
      </c>
      <c r="I71" s="103" t="s">
        <v>339</v>
      </c>
      <c r="J71" s="112" t="s">
        <v>367</v>
      </c>
    </row>
    <row r="72" ht="42" customHeight="1" spans="1:10">
      <c r="A72" s="214" t="s">
        <v>465</v>
      </c>
      <c r="B72" s="103" t="s">
        <v>466</v>
      </c>
      <c r="C72" s="103" t="s">
        <v>333</v>
      </c>
      <c r="D72" s="103" t="s">
        <v>368</v>
      </c>
      <c r="E72" s="112" t="s">
        <v>369</v>
      </c>
      <c r="F72" s="103" t="s">
        <v>343</v>
      </c>
      <c r="G72" s="112" t="s">
        <v>468</v>
      </c>
      <c r="H72" s="103" t="s">
        <v>371</v>
      </c>
      <c r="I72" s="103" t="s">
        <v>339</v>
      </c>
      <c r="J72" s="112" t="s">
        <v>469</v>
      </c>
    </row>
    <row r="73" ht="42" customHeight="1" spans="1:10">
      <c r="A73" s="214" t="s">
        <v>465</v>
      </c>
      <c r="B73" s="103" t="s">
        <v>466</v>
      </c>
      <c r="C73" s="103" t="s">
        <v>347</v>
      </c>
      <c r="D73" s="103" t="s">
        <v>348</v>
      </c>
      <c r="E73" s="112" t="s">
        <v>373</v>
      </c>
      <c r="F73" s="103" t="s">
        <v>357</v>
      </c>
      <c r="G73" s="112" t="s">
        <v>374</v>
      </c>
      <c r="H73" s="103" t="s">
        <v>351</v>
      </c>
      <c r="I73" s="103" t="s">
        <v>352</v>
      </c>
      <c r="J73" s="112" t="s">
        <v>353</v>
      </c>
    </row>
    <row r="74" ht="42" customHeight="1" spans="1:10">
      <c r="A74" s="214" t="s">
        <v>465</v>
      </c>
      <c r="B74" s="103" t="s">
        <v>466</v>
      </c>
      <c r="C74" s="103" t="s">
        <v>354</v>
      </c>
      <c r="D74" s="103" t="s">
        <v>355</v>
      </c>
      <c r="E74" s="112" t="s">
        <v>470</v>
      </c>
      <c r="F74" s="103" t="s">
        <v>357</v>
      </c>
      <c r="G74" s="112" t="s">
        <v>350</v>
      </c>
      <c r="H74" s="103" t="s">
        <v>351</v>
      </c>
      <c r="I74" s="103" t="s">
        <v>339</v>
      </c>
      <c r="J74" s="112" t="s">
        <v>470</v>
      </c>
    </row>
    <row r="75" ht="42" customHeight="1" spans="1:10">
      <c r="A75" s="214" t="s">
        <v>312</v>
      </c>
      <c r="B75" s="103" t="s">
        <v>471</v>
      </c>
      <c r="C75" s="103" t="s">
        <v>333</v>
      </c>
      <c r="D75" s="103" t="s">
        <v>381</v>
      </c>
      <c r="E75" s="112" t="s">
        <v>472</v>
      </c>
      <c r="F75" s="103" t="s">
        <v>357</v>
      </c>
      <c r="G75" s="112" t="s">
        <v>350</v>
      </c>
      <c r="H75" s="103" t="s">
        <v>351</v>
      </c>
      <c r="I75" s="103" t="s">
        <v>339</v>
      </c>
      <c r="J75" s="112" t="s">
        <v>380</v>
      </c>
    </row>
    <row r="76" ht="42" customHeight="1" spans="1:10">
      <c r="A76" s="214" t="s">
        <v>312</v>
      </c>
      <c r="B76" s="103" t="s">
        <v>471</v>
      </c>
      <c r="C76" s="103" t="s">
        <v>333</v>
      </c>
      <c r="D76" s="103" t="s">
        <v>341</v>
      </c>
      <c r="E76" s="112" t="s">
        <v>384</v>
      </c>
      <c r="F76" s="103" t="s">
        <v>357</v>
      </c>
      <c r="G76" s="112" t="s">
        <v>385</v>
      </c>
      <c r="H76" s="103" t="s">
        <v>345</v>
      </c>
      <c r="I76" s="103" t="s">
        <v>339</v>
      </c>
      <c r="J76" s="112" t="s">
        <v>380</v>
      </c>
    </row>
    <row r="77" ht="42" customHeight="1" spans="1:10">
      <c r="A77" s="214" t="s">
        <v>312</v>
      </c>
      <c r="B77" s="103" t="s">
        <v>471</v>
      </c>
      <c r="C77" s="103" t="s">
        <v>347</v>
      </c>
      <c r="D77" s="103" t="s">
        <v>387</v>
      </c>
      <c r="E77" s="112" t="s">
        <v>473</v>
      </c>
      <c r="F77" s="103" t="s">
        <v>357</v>
      </c>
      <c r="G77" s="112" t="s">
        <v>474</v>
      </c>
      <c r="H77" s="103" t="s">
        <v>363</v>
      </c>
      <c r="I77" s="103" t="s">
        <v>339</v>
      </c>
      <c r="J77" s="112" t="s">
        <v>380</v>
      </c>
    </row>
    <row r="78" ht="42" customHeight="1" spans="1:10">
      <c r="A78" s="214" t="s">
        <v>312</v>
      </c>
      <c r="B78" s="103" t="s">
        <v>471</v>
      </c>
      <c r="C78" s="103" t="s">
        <v>354</v>
      </c>
      <c r="D78" s="103" t="s">
        <v>355</v>
      </c>
      <c r="E78" s="112" t="s">
        <v>475</v>
      </c>
      <c r="F78" s="103" t="s">
        <v>357</v>
      </c>
      <c r="G78" s="112" t="s">
        <v>374</v>
      </c>
      <c r="H78" s="103" t="s">
        <v>351</v>
      </c>
      <c r="I78" s="103" t="s">
        <v>339</v>
      </c>
      <c r="J78" s="112" t="s">
        <v>380</v>
      </c>
    </row>
    <row r="79" ht="42" customHeight="1" spans="1:10">
      <c r="A79" s="214" t="s">
        <v>285</v>
      </c>
      <c r="B79" s="103" t="s">
        <v>476</v>
      </c>
      <c r="C79" s="103" t="s">
        <v>333</v>
      </c>
      <c r="D79" s="103" t="s">
        <v>334</v>
      </c>
      <c r="E79" s="112" t="s">
        <v>477</v>
      </c>
      <c r="F79" s="103" t="s">
        <v>336</v>
      </c>
      <c r="G79" s="112" t="s">
        <v>478</v>
      </c>
      <c r="H79" s="103" t="s">
        <v>363</v>
      </c>
      <c r="I79" s="103" t="s">
        <v>339</v>
      </c>
      <c r="J79" s="112" t="s">
        <v>479</v>
      </c>
    </row>
    <row r="80" ht="42" customHeight="1" spans="1:10">
      <c r="A80" s="214" t="s">
        <v>285</v>
      </c>
      <c r="B80" s="103" t="s">
        <v>476</v>
      </c>
      <c r="C80" s="103" t="s">
        <v>333</v>
      </c>
      <c r="D80" s="103" t="s">
        <v>341</v>
      </c>
      <c r="E80" s="112" t="s">
        <v>480</v>
      </c>
      <c r="F80" s="103" t="s">
        <v>343</v>
      </c>
      <c r="G80" s="112" t="s">
        <v>366</v>
      </c>
      <c r="H80" s="103" t="s">
        <v>481</v>
      </c>
      <c r="I80" s="103" t="s">
        <v>339</v>
      </c>
      <c r="J80" s="112" t="s">
        <v>482</v>
      </c>
    </row>
    <row r="81" ht="42" customHeight="1" spans="1:10">
      <c r="A81" s="214" t="s">
        <v>285</v>
      </c>
      <c r="B81" s="103" t="s">
        <v>476</v>
      </c>
      <c r="C81" s="103" t="s">
        <v>333</v>
      </c>
      <c r="D81" s="103" t="s">
        <v>368</v>
      </c>
      <c r="E81" s="112" t="s">
        <v>369</v>
      </c>
      <c r="F81" s="103" t="s">
        <v>343</v>
      </c>
      <c r="G81" s="112" t="s">
        <v>483</v>
      </c>
      <c r="H81" s="103" t="s">
        <v>371</v>
      </c>
      <c r="I81" s="103" t="s">
        <v>339</v>
      </c>
      <c r="J81" s="112" t="s">
        <v>484</v>
      </c>
    </row>
    <row r="82" ht="42" customHeight="1" spans="1:10">
      <c r="A82" s="214" t="s">
        <v>285</v>
      </c>
      <c r="B82" s="103" t="s">
        <v>476</v>
      </c>
      <c r="C82" s="103" t="s">
        <v>347</v>
      </c>
      <c r="D82" s="103" t="s">
        <v>448</v>
      </c>
      <c r="E82" s="112" t="s">
        <v>485</v>
      </c>
      <c r="F82" s="103" t="s">
        <v>336</v>
      </c>
      <c r="G82" s="112" t="s">
        <v>483</v>
      </c>
      <c r="H82" s="103" t="s">
        <v>371</v>
      </c>
      <c r="I82" s="103" t="s">
        <v>339</v>
      </c>
      <c r="J82" s="112" t="s">
        <v>486</v>
      </c>
    </row>
    <row r="83" ht="42" customHeight="1" spans="1:10">
      <c r="A83" s="214" t="s">
        <v>285</v>
      </c>
      <c r="B83" s="103" t="s">
        <v>476</v>
      </c>
      <c r="C83" s="103" t="s">
        <v>354</v>
      </c>
      <c r="D83" s="103" t="s">
        <v>355</v>
      </c>
      <c r="E83" s="112" t="s">
        <v>487</v>
      </c>
      <c r="F83" s="103" t="s">
        <v>357</v>
      </c>
      <c r="G83" s="112" t="s">
        <v>350</v>
      </c>
      <c r="H83" s="103" t="s">
        <v>351</v>
      </c>
      <c r="I83" s="103" t="s">
        <v>352</v>
      </c>
      <c r="J83" s="112" t="s">
        <v>487</v>
      </c>
    </row>
    <row r="84" ht="42" customHeight="1" spans="1:10">
      <c r="A84" s="214" t="s">
        <v>295</v>
      </c>
      <c r="B84" s="103" t="s">
        <v>488</v>
      </c>
      <c r="C84" s="103" t="s">
        <v>333</v>
      </c>
      <c r="D84" s="103" t="s">
        <v>334</v>
      </c>
      <c r="E84" s="112" t="s">
        <v>443</v>
      </c>
      <c r="F84" s="103" t="s">
        <v>336</v>
      </c>
      <c r="G84" s="112" t="s">
        <v>444</v>
      </c>
      <c r="H84" s="103" t="s">
        <v>363</v>
      </c>
      <c r="I84" s="103" t="s">
        <v>339</v>
      </c>
      <c r="J84" s="112" t="s">
        <v>443</v>
      </c>
    </row>
    <row r="85" ht="42" customHeight="1" spans="1:10">
      <c r="A85" s="214" t="s">
        <v>295</v>
      </c>
      <c r="B85" s="103" t="s">
        <v>488</v>
      </c>
      <c r="C85" s="103" t="s">
        <v>333</v>
      </c>
      <c r="D85" s="103" t="s">
        <v>341</v>
      </c>
      <c r="E85" s="112" t="s">
        <v>452</v>
      </c>
      <c r="F85" s="103" t="s">
        <v>343</v>
      </c>
      <c r="G85" s="112" t="s">
        <v>366</v>
      </c>
      <c r="H85" s="103" t="s">
        <v>345</v>
      </c>
      <c r="I85" s="103" t="s">
        <v>339</v>
      </c>
      <c r="J85" s="112" t="s">
        <v>367</v>
      </c>
    </row>
    <row r="86" ht="42" customHeight="1" spans="1:10">
      <c r="A86" s="214" t="s">
        <v>295</v>
      </c>
      <c r="B86" s="103" t="s">
        <v>488</v>
      </c>
      <c r="C86" s="103" t="s">
        <v>333</v>
      </c>
      <c r="D86" s="103" t="s">
        <v>368</v>
      </c>
      <c r="E86" s="112" t="s">
        <v>369</v>
      </c>
      <c r="F86" s="103" t="s">
        <v>343</v>
      </c>
      <c r="G86" s="112" t="s">
        <v>489</v>
      </c>
      <c r="H86" s="103" t="s">
        <v>371</v>
      </c>
      <c r="I86" s="103" t="s">
        <v>339</v>
      </c>
      <c r="J86" s="112" t="s">
        <v>490</v>
      </c>
    </row>
    <row r="87" ht="42" customHeight="1" spans="1:10">
      <c r="A87" s="214" t="s">
        <v>295</v>
      </c>
      <c r="B87" s="103" t="s">
        <v>488</v>
      </c>
      <c r="C87" s="103" t="s">
        <v>347</v>
      </c>
      <c r="D87" s="103" t="s">
        <v>387</v>
      </c>
      <c r="E87" s="112" t="s">
        <v>449</v>
      </c>
      <c r="F87" s="103" t="s">
        <v>357</v>
      </c>
      <c r="G87" s="112" t="s">
        <v>491</v>
      </c>
      <c r="H87" s="103" t="s">
        <v>371</v>
      </c>
      <c r="I87" s="103" t="s">
        <v>339</v>
      </c>
      <c r="J87" s="112" t="s">
        <v>429</v>
      </c>
    </row>
    <row r="88" ht="42" customHeight="1" spans="1:10">
      <c r="A88" s="214" t="s">
        <v>295</v>
      </c>
      <c r="B88" s="103" t="s">
        <v>488</v>
      </c>
      <c r="C88" s="103" t="s">
        <v>347</v>
      </c>
      <c r="D88" s="103" t="s">
        <v>348</v>
      </c>
      <c r="E88" s="112" t="s">
        <v>373</v>
      </c>
      <c r="F88" s="103" t="s">
        <v>336</v>
      </c>
      <c r="G88" s="112" t="s">
        <v>492</v>
      </c>
      <c r="H88" s="103" t="s">
        <v>351</v>
      </c>
      <c r="I88" s="103" t="s">
        <v>352</v>
      </c>
      <c r="J88" s="112" t="s">
        <v>353</v>
      </c>
    </row>
    <row r="89" ht="42" customHeight="1" spans="1:10">
      <c r="A89" s="214" t="s">
        <v>295</v>
      </c>
      <c r="B89" s="103" t="s">
        <v>488</v>
      </c>
      <c r="C89" s="103" t="s">
        <v>354</v>
      </c>
      <c r="D89" s="103" t="s">
        <v>355</v>
      </c>
      <c r="E89" s="112" t="s">
        <v>356</v>
      </c>
      <c r="F89" s="103" t="s">
        <v>357</v>
      </c>
      <c r="G89" s="112" t="s">
        <v>376</v>
      </c>
      <c r="H89" s="103" t="s">
        <v>351</v>
      </c>
      <c r="I89" s="103" t="s">
        <v>352</v>
      </c>
      <c r="J89" s="112" t="s">
        <v>356</v>
      </c>
    </row>
    <row r="90" ht="42" customHeight="1" spans="1:10">
      <c r="A90" s="214" t="s">
        <v>300</v>
      </c>
      <c r="B90" s="103" t="s">
        <v>493</v>
      </c>
      <c r="C90" s="103" t="s">
        <v>333</v>
      </c>
      <c r="D90" s="103" t="s">
        <v>334</v>
      </c>
      <c r="E90" s="112" t="s">
        <v>382</v>
      </c>
      <c r="F90" s="103" t="s">
        <v>357</v>
      </c>
      <c r="G90" s="112" t="s">
        <v>474</v>
      </c>
      <c r="H90" s="103" t="s">
        <v>338</v>
      </c>
      <c r="I90" s="103" t="s">
        <v>339</v>
      </c>
      <c r="J90" s="112" t="s">
        <v>382</v>
      </c>
    </row>
    <row r="91" ht="42" customHeight="1" spans="1:10">
      <c r="A91" s="214" t="s">
        <v>300</v>
      </c>
      <c r="B91" s="103" t="s">
        <v>493</v>
      </c>
      <c r="C91" s="103" t="s">
        <v>333</v>
      </c>
      <c r="D91" s="103" t="s">
        <v>381</v>
      </c>
      <c r="E91" s="112" t="s">
        <v>494</v>
      </c>
      <c r="F91" s="103" t="s">
        <v>336</v>
      </c>
      <c r="G91" s="112" t="s">
        <v>350</v>
      </c>
      <c r="H91" s="103" t="s">
        <v>351</v>
      </c>
      <c r="I91" s="103" t="s">
        <v>352</v>
      </c>
      <c r="J91" s="112" t="s">
        <v>494</v>
      </c>
    </row>
    <row r="92" ht="42" customHeight="1" spans="1:10">
      <c r="A92" s="214" t="s">
        <v>300</v>
      </c>
      <c r="B92" s="103" t="s">
        <v>493</v>
      </c>
      <c r="C92" s="103" t="s">
        <v>347</v>
      </c>
      <c r="D92" s="103" t="s">
        <v>387</v>
      </c>
      <c r="E92" s="112" t="s">
        <v>495</v>
      </c>
      <c r="F92" s="103" t="s">
        <v>336</v>
      </c>
      <c r="G92" s="112" t="s">
        <v>496</v>
      </c>
      <c r="H92" s="103" t="s">
        <v>351</v>
      </c>
      <c r="I92" s="103" t="s">
        <v>352</v>
      </c>
      <c r="J92" s="112" t="s">
        <v>495</v>
      </c>
    </row>
    <row r="93" ht="42" customHeight="1" spans="1:10">
      <c r="A93" s="214" t="s">
        <v>300</v>
      </c>
      <c r="B93" s="103" t="s">
        <v>493</v>
      </c>
      <c r="C93" s="103" t="s">
        <v>354</v>
      </c>
      <c r="D93" s="103" t="s">
        <v>355</v>
      </c>
      <c r="E93" s="112" t="s">
        <v>497</v>
      </c>
      <c r="F93" s="103" t="s">
        <v>336</v>
      </c>
      <c r="G93" s="112" t="s">
        <v>374</v>
      </c>
      <c r="H93" s="103" t="s">
        <v>351</v>
      </c>
      <c r="I93" s="103" t="s">
        <v>352</v>
      </c>
      <c r="J93" s="112" t="s">
        <v>497</v>
      </c>
    </row>
  </sheetData>
  <mergeCells count="42">
    <mergeCell ref="A2:J2"/>
    <mergeCell ref="A3:H3"/>
    <mergeCell ref="A8:A11"/>
    <mergeCell ref="A12:A16"/>
    <mergeCell ref="A17:A21"/>
    <mergeCell ref="A22:A24"/>
    <mergeCell ref="A25:A28"/>
    <mergeCell ref="A29:A33"/>
    <mergeCell ref="A34:A36"/>
    <mergeCell ref="A37:A39"/>
    <mergeCell ref="A40:A42"/>
    <mergeCell ref="A43:A48"/>
    <mergeCell ref="A49:A53"/>
    <mergeCell ref="A54:A57"/>
    <mergeCell ref="A58:A62"/>
    <mergeCell ref="A63:A65"/>
    <mergeCell ref="A66:A69"/>
    <mergeCell ref="A70:A74"/>
    <mergeCell ref="A75:A78"/>
    <mergeCell ref="A79:A83"/>
    <mergeCell ref="A84:A89"/>
    <mergeCell ref="A90:A93"/>
    <mergeCell ref="B8:B11"/>
    <mergeCell ref="B12:B16"/>
    <mergeCell ref="B17:B21"/>
    <mergeCell ref="B22:B24"/>
    <mergeCell ref="B25:B28"/>
    <mergeCell ref="B29:B33"/>
    <mergeCell ref="B34:B36"/>
    <mergeCell ref="B37:B39"/>
    <mergeCell ref="B40:B42"/>
    <mergeCell ref="B43:B48"/>
    <mergeCell ref="B49:B53"/>
    <mergeCell ref="B54:B57"/>
    <mergeCell ref="B58:B62"/>
    <mergeCell ref="B63:B65"/>
    <mergeCell ref="B66:B69"/>
    <mergeCell ref="B70:B74"/>
    <mergeCell ref="B75:B78"/>
    <mergeCell ref="B79:B83"/>
    <mergeCell ref="B84:B89"/>
    <mergeCell ref="B90:B9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宋月</cp:lastModifiedBy>
  <dcterms:created xsi:type="dcterms:W3CDTF">2025-02-25T03:06:00Z</dcterms:created>
  <dcterms:modified xsi:type="dcterms:W3CDTF">2025-02-26T07:54:36Z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AF8D303A3F5A45759B816EF1B632EDAC</vt:lpwstr>
  </property>
  <property fmtid="{D5CDD505-2E9C-101B-9397-08002B2CF9AE}" pid="3" name="KSOProductBuildVer">
    <vt:lpwstr>2052-11.8.2.12309</vt:lpwstr>
  </property>
</Properties>
</file>