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083" windowHeight="10827" firstSheet="13"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<sst xmlns="http://schemas.openxmlformats.org/spreadsheetml/2006/main" count="887" uniqueCount="408">
  <si>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</si>
  <si>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</si>
  <si>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</si>
  <si>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</si>
  <si>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</si>
  <si>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</si>
  <si>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</si>
  <si>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</si>
  <si>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</si>
  <si>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</si>
  <si>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</si>
  <si>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</si>
  <si>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</si>
  <si>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</si>
  <si>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</si>
  <si>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</si>
  <si>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</si>
  <si>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</si>
  <si>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</si>
  <si>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</si>
  <si>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</si>
  <si>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</si>
  <si>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</si>
  <si>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</si>
  <si>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</si>
  <si>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</si>
  <si>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</si>
  <si>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</si>
  <si>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</si>
  <si>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</si>
  <si>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</si>
  <si>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</si>
  <si>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</si>
  <si>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</si>
  <si>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</si>
  <si>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</si>
  <si>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</si>
  <si>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</si>
  <si>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</si>
  <si>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</si>
  <si>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</si>
  <si>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</si>
  <si>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</si>
  <si>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</si>
  <si>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</si>
  <si>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</si>
  <si>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</si>
  <si>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</si>
  <si>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</si>
  <si>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</si>
  <si>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</si>
  <si>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</si>
  <si>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</si>
  <si>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</si>
  <si>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</si>
  <si>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</si>
  <si>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</si>
  <si>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</si>
  <si>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</si>
  <si>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</si>
  <si>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</si>
  <si>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</si>
  <si>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</si>
  <si>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</si>
  <si>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</si>
  <si>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</si>
  <si>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</si>
  <si>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</si>
  <si>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</si>
  <si>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207</t>
  </si>
  <si>
    <t>昆明市东川区妇女联合会</t>
  </si>
  <si>
    <t>207001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</si>
  <si>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</si>
  <si>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</si>
  <si>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</si>
  <si>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</si>
  <si>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</si>
  <si>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</si>
  <si>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</si>
  <si>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</si>
  <si>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</si>
  <si>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</si>
  <si>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</si>
  <si>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</si>
  <si>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</si>
  <si>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</si>
  <si>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</si>
  <si>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</si>
  <si>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</si>
  <si>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</si>
  <si>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</si>
  <si>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</si>
  <si>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</si>
  <si>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</si>
  <si>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</si>
  <si>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</si>
  <si>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</si>
  <si>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</si>
  <si>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</si>
  <si>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</si>
  <si>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20129</t>
  </si>
  <si>
    <t>群众团体事务</t>
  </si>
  <si>
    <t>2012901</t>
  </si>
  <si>
    <t>行政运行</t>
  </si>
  <si>
    <t>2012999</t>
  </si>
  <si>
    <t>其他群众团体事务支出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</si>
  <si>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</si>
  <si>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</si>
  <si>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</si>
  <si>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</si>
  <si>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</si>
  <si>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</si>
  <si>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</si>
  <si>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</si>
  <si>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</si>
  <si>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</si>
  <si>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</si>
  <si>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</si>
  <si>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</si>
  <si>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</si>
  <si>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</si>
  <si>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</si>
  <si>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</si>
  <si>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</si>
  <si>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</si>
  <si>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</si>
  <si>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</si>
  <si>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</si>
  <si>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</si>
  <si>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</si>
  <si>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</si>
  <si>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</si>
  <si>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</si>
  <si>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</si>
  <si>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</si>
  <si>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</si>
  <si>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</si>
  <si>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</si>
  <si>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</si>
  <si>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</si>
  <si>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</si>
  <si>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</si>
  <si>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</si>
  <si>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</si>
  <si>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</si>
  <si>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</si>
  <si>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</si>
  <si>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</si>
  <si>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</si>
  <si>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</si>
  <si>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</si>
  <si>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</si>
  <si>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</si>
  <si>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</si>
  <si>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</si>
  <si>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</si>
  <si>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</si>
  <si>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</si>
  <si>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</si>
  <si>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</si>
  <si>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</si>
  <si>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</si>
  <si>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</si>
  <si>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</si>
  <si>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</si>
  <si>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</si>
  <si>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</si>
  <si>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</si>
  <si>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</si>
  <si>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</si>
  <si>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</si>
  <si>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</si>
  <si>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</si>
  <si>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</si>
  <si>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</si>
  <si>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</si>
  <si>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</si>
  <si>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</si>
  <si>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</si>
  <si>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</si>
  <si>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</si>
  <si>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</si>
  <si>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</si>
  <si>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</si>
  <si>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</si>
  <si>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</si>
  <si>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</si>
  <si>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</si>
  <si>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</si>
  <si>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</si>
  <si>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</si>
  <si>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</si>
  <si>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</si>
  <si>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</si>
  <si>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</si>
  <si>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</si>
  <si>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530113210000000001033</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</si>
  <si>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</si>
  <si>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</si>
  <si>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</si>
  <si>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</si>
  <si>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</si>
  <si>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</si>
  <si>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</si>
  <si>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</si>
  <si>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</si>
  <si>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</si>
  <si>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</si>
  <si>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</si>
  <si>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</si>
  <si>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</si>
  <si>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</si>
  <si>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</si>
  <si>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</si>
  <si>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</si>
  <si>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</si>
  <si>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530113210000000001949</t>
  </si>
  <si>
    <t>行政人员工资支出</t>
  </si>
  <si>
    <t>30101</t>
  </si>
  <si>
    <t>基本工资</t>
  </si>
  <si>
    <t>30102</t>
  </si>
  <si>
    <t>津贴补贴</t>
  </si>
  <si>
    <t>30103</t>
  </si>
  <si>
    <t>奖金</t>
  </si>
  <si>
    <t>530113210000000001950</t>
  </si>
  <si>
    <t>社会保障缴费</t>
  </si>
  <si>
    <t>30108</t>
  </si>
  <si>
    <t>机关事业单位基本养老保险缴费</t>
  </si>
  <si>
    <t>30110</t>
  </si>
  <si>
    <t>职工基本医疗保险缴费</t>
  </si>
  <si>
    <t>30111</t>
  </si>
  <si>
    <t>公务员医疗补助缴费</t>
  </si>
  <si>
    <t>30112</t>
  </si>
  <si>
    <t>其他社会保障缴费</t>
  </si>
  <si>
    <t>530113210000000001951</t>
  </si>
  <si>
    <t>30113</t>
  </si>
  <si>
    <t>530113210000000001953</t>
  </si>
  <si>
    <t>30217</t>
  </si>
  <si>
    <t>530113210000000001954</t>
  </si>
  <si>
    <t>公务交通补贴</t>
  </si>
  <si>
    <t>30239</t>
  </si>
  <si>
    <t>其他交通费用</t>
  </si>
  <si>
    <t>530113210000000001955</t>
  </si>
  <si>
    <t>工会经费</t>
  </si>
  <si>
    <t>30228</t>
  </si>
  <si>
    <t>530113210000000001957</t>
  </si>
  <si>
    <t>租车经费</t>
  </si>
  <si>
    <t>530113210000000001958</t>
  </si>
  <si>
    <t>离退休公用经费</t>
  </si>
  <si>
    <t>30299</t>
  </si>
  <si>
    <t>其他商品和服务支出</t>
  </si>
  <si>
    <t>530113221100000292879</t>
  </si>
  <si>
    <t>离退休生活补助</t>
  </si>
  <si>
    <t>30305</t>
  </si>
  <si>
    <t>生活补助</t>
  </si>
  <si>
    <t>530113231100001494865</t>
  </si>
  <si>
    <t>行政人员绩效奖励</t>
  </si>
  <si>
    <t>预算05-1表</t>
  </si>
  <si>
    <t>项目分类</t>
  </si>
  <si>
    <t>项目单位</t>
  </si>
  <si>
    <t>经济科目编码</t>
  </si>
  <si>
    <t>经济科目名称</t>
  </si>
  <si>
    <t>本年拨款</t>
  </si>
  <si>
    <t>其中：本次下达</t>
  </si>
  <si>
    <t>事业发展类</t>
  </si>
  <si>
    <t>530113251100003672455</t>
  </si>
  <si>
    <t>妇女儿童工作经费</t>
  </si>
  <si>
    <t>预算05-2表</t>
  </si>
  <si>
    <t>项目年度绩效目标</t>
  </si>
  <si>
    <t>一级指标</t>
  </si>
  <si>
    <t>二级指标</t>
  </si>
  <si>
    <t>三级指标</t>
  </si>
  <si>
    <t>指标性质</t>
  </si>
  <si>
    <t>指标值</t>
  </si>
  <si>
    <t>度量单位</t>
  </si>
  <si>
    <t>指标属性</t>
  </si>
  <si>
    <t>指标内容</t>
  </si>
  <si>
    <t>根据全区妇女儿童人口总数按每人每年不低于1元的标准安排妇联专项工作经费。截止2024年9月18日，东川区妇女儿童总人口数为183364人，根据全区妇女儿童人口总数，按人均1元钱申报2025年妇女儿童工作经费指标183364.00元。根据财政要求，按183364.00元的80%既146700元设为预算目标</t>
  </si>
  <si>
    <t>产出指标</t>
  </si>
  <si>
    <t>数量指标</t>
  </si>
  <si>
    <t>全区女性儿童人数</t>
  </si>
  <si>
    <t>&gt;=</t>
  </si>
  <si>
    <t>183364</t>
  </si>
  <si>
    <t>人</t>
  </si>
  <si>
    <t>定量指标</t>
  </si>
  <si>
    <t>反映全区妇女儿童人口数量</t>
  </si>
  <si>
    <t>质量指标</t>
  </si>
  <si>
    <t>全区妇女儿童覆盖率</t>
  </si>
  <si>
    <t>100</t>
  </si>
  <si>
    <t>%</t>
  </si>
  <si>
    <t>定性指标</t>
  </si>
  <si>
    <t>覆盖率=实际人数/符合数*100%</t>
  </si>
  <si>
    <t>时效指标</t>
  </si>
  <si>
    <t>2025年工作目标</t>
  </si>
  <si>
    <t>=</t>
  </si>
  <si>
    <t>1.00</t>
  </si>
  <si>
    <t>年</t>
  </si>
  <si>
    <t>反映及时项目资金拨付的情况。</t>
  </si>
  <si>
    <t>成本指标</t>
  </si>
  <si>
    <t>经济成本指标</t>
  </si>
  <si>
    <t>元</t>
  </si>
  <si>
    <t>按照人均一元钱安排工作经费</t>
  </si>
  <si>
    <t>效益指标</t>
  </si>
  <si>
    <t>可持续影响</t>
  </si>
  <si>
    <t>不断优化妇女儿童发展环境，促进妇女儿童事业健康发展</t>
  </si>
  <si>
    <t>90</t>
  </si>
  <si>
    <t>各项考核任务完成率</t>
  </si>
  <si>
    <t>满意度指标</t>
  </si>
  <si>
    <t>服务对象满意度</t>
  </si>
  <si>
    <t>全区妇女儿童满意度</t>
  </si>
  <si>
    <t>预算06表</t>
  </si>
  <si>
    <t>政府性基金预算支出预算表</t>
  </si>
  <si>
    <t>单位名称：昆明市发展和改革委员会</t>
  </si>
  <si>
    <t>政府性基金预算支出</t>
  </si>
  <si>
    <t>备注：昆明市东川区妇女联合会2025年度无政府性基金预算支出情况，此表此表无数据。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</si>
  <si>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</si>
  <si>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</si>
  <si>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</si>
  <si>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</si>
  <si>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</si>
  <si>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</si>
  <si>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</si>
  <si>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</si>
  <si>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</si>
  <si>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</si>
  <si>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</si>
  <si>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A4复印纸</t>
  </si>
  <si>
    <t>复印纸</t>
  </si>
  <si>
    <t>件</t>
  </si>
  <si>
    <t>A3双面黑白资料复印</t>
  </si>
  <si>
    <t>公文用纸、资料汇编、信封印刷服务</t>
  </si>
  <si>
    <t>A4双面黑白资料复印</t>
  </si>
  <si>
    <t>A4文件汇编</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</si>
  <si>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</si>
  <si>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</si>
  <si>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</si>
  <si>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</si>
  <si>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</si>
  <si>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</si>
  <si>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</si>
  <si>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</si>
  <si>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备注：昆明市东川区妇女联合会2025年度无政府购买服务预算支出情况，此表无数据。</t>
  </si>
  <si>
    <t>预算09-1表</t>
  </si>
  <si>
    <t>单位名称（项目）</t>
  </si>
  <si>
    <t>地区</t>
  </si>
  <si>
    <t>备注：昆明市东川区妇女联合会2025年度无对下转移支付预算支出情况，此表无数据。</t>
  </si>
  <si>
    <t>预算09-2表</t>
  </si>
  <si>
    <t>备注：昆明市东川区妇女联合会2025年度无对下转移支付绩效目标支出情况，此表无数据。</t>
  </si>
  <si>
    <t xml:space="preserve">预算10表
</t>
  </si>
  <si>
    <t>资产类别</t>
  </si>
  <si>
    <t>资产分类代码.名称</t>
  </si>
  <si>
    <t>资产名称</t>
  </si>
  <si>
    <t>计量单位</t>
  </si>
  <si>
    <t>财政部门批复数（元）</t>
  </si>
  <si>
    <t>单价</t>
  </si>
  <si>
    <t>金额</t>
  </si>
  <si>
    <t>备注：昆明市东川区妇女联合会2025年度无部门新增资产配置支出情况，此表无数据。</t>
  </si>
  <si>
    <t>预算11表</t>
  </si>
  <si>
    <t>上级补助</t>
  </si>
  <si>
    <t>注：昆明市东川区妇女联合会2025年度无上级补助项目支出预算，此表无数据。</t>
  </si>
  <si>
    <t>预算12表</t>
  </si>
  <si>
    <t>项目级次</t>
  </si>
  <si>
    <t>313 事业发展类</t>
  </si>
  <si>
    <t>本级</t>
  </si>
  <si>
    <t/>
  </si>
  <si>
    <t>预算13表</t>
  </si>
  <si>
    <t>部门编码</t>
  </si>
  <si>
    <t>部门名称</t>
  </si>
  <si>
    <t>内容</t>
  </si>
  <si>
    <t>说明</t>
  </si>
  <si>
    <t>部门总体目标</t>
  </si>
  <si>
    <t>部门职责</t>
  </si>
  <si>
    <t>1.根据学的路线方针政策，党在各个时期的中心任务以及区委，市妇联的工作部署和要求，确定全区妇女工作的指导方针和目标任务，指导各乡镇妇联和区级党政机关、教科、文卫等事业单位妇委会按照《中华妇女联合会章程》和妇女代表大会决议，开展妇女儿童工作。联系妇联团体会员的工作，并进行业务指导。
   2.团结和动员全区妇女投身社会主义物质文明和精神文明建设，开展“双学双比”、“巾帼建功”、“五好文明家庭”等活动，实施“科技致富”、“社区服务”“家庭文明”工程，促进全区经济和社会发展。
   3. 宣传马克思主义妇女观，指导全区各级妇联的宣传舆论工作。教育引导广大妇女树立正确的世界观、人生观、价值观，弘扬“自尊、自立、自信、自强”的精神，宣传各行各业先进妇女，推动“女性形象”工程的实施，开展对妇女的科技文化及职业技能教育和妇女干部培训，全面提高妇女素质，促进妇女人才成长。
   4.依法维护妇女儿童的合法权益，维护妇女在政治、经济、社会、文化和家庭等方面同男子的平等权利；代表妇女参与国家和社会事务的民主管理、民主监督，促进妇女参政，关注和研究涉及妇女切身利益的热点、难点问题，及时向区委、区政府反映社情民意，提出意见和建议，参与拟订有关妇女儿童的地方性法规和政策。
   5.坚持为妇女儿童服务、为基层服务，加强与社会各界的联系，协调和推动全社会为妇女儿童办实事、做好事，促进妇女儿童事业的发展。
   6.负责妇联组织自身建设，增强基层妇女工作的活力。协助各乡镇党委和区级有关部门党组织加强妇联领导班子和干部队伍建设，组织、指导全区妇联干部的教育培训工作，指导各级妇联加强基层妇女组织建设，开展妇女理论研究，为各级妇联工作提供理论服务。
   7.负责与各界妇女的联系，巩固妇女的大团结。负责同各民主党派和工商联、侨联、台联妇女的联系，开展同各地妇女之间的联谊、交往、增进友谊，加强合作，促进本地区经济发展和社会稳定。
   8.承担东川区妇女儿童工作委员会办公室的工作。
   9.承办区委、区政府和市妇联交办的其他工作。</t>
  </si>
  <si>
    <t>根据三定方案归纳</t>
  </si>
  <si>
    <t>区妇联将深入学习贯彻习近平新时代中国特色社会主义思想、党的十九届四中全会、中国妇女十二大精神特别是习近平总书记考察云南重要讲话精神，紧紧围绕区委中心工作，主动服务和融入发展大局，积极探索妇联工作的新途径、新方法、新机制，以更大力度、更实举措、更严要求深入推进妇联改革和工作创新，团结引导全区妇女为决胜脱贫攻坚，高质量快速发展而努力奋斗。</t>
  </si>
  <si>
    <t>根据部门职责，中长期规划，各级党委，各级政府要求归纳</t>
  </si>
  <si>
    <t>部门年度目标</t>
  </si>
  <si>
    <t>1.维持机构正常运转，保证机构正常运转，在职人员和退休人员工资正常、足额发放，职工住房公积金、社会保险等正常缴纳，圆满完成上级下达的各项指标任务；
2.保障我区2025年妇女儿童工作的顺利开展。根据全区妇女儿童人口总数，按人均1元钱申报2025年妇女儿童工作经费指标183364.00元。按183364.00元的80%既146700元预算发放补贴。</t>
  </si>
  <si>
    <t>部门年度重点工作任务对应的目标或措施预计的产出和效果，每项工作任务都有明确的一项或几项目标。</t>
  </si>
  <si>
    <t>二、部门年度重点工作任务</t>
  </si>
  <si>
    <t>部门职能职责</t>
  </si>
  <si>
    <t>主要内容</t>
  </si>
  <si>
    <t>纳入预算金额（元）</t>
  </si>
  <si>
    <t>总额</t>
  </si>
  <si>
    <t>财政拨款</t>
  </si>
  <si>
    <t>其他资金</t>
  </si>
  <si>
    <t>机构正常运转经费</t>
  </si>
  <si>
    <t>维持机构正常运转，保证机构正常运转，在职人员和退休人员工资正常、足额发放，职工住房公积金、社会保险等正常缴纳，圆满完成上级下达的各项指标任务。</t>
  </si>
  <si>
    <t>三、部门整体支出绩效指标</t>
  </si>
  <si>
    <t>绩效指标</t>
  </si>
  <si>
    <t>评（扣）分标准</t>
  </si>
  <si>
    <t>绩效指标设定依据及指标值数据来源</t>
  </si>
  <si>
    <t xml:space="preserve">二级指标 </t>
  </si>
  <si>
    <t>覆盖人数/实际人数×指标分值</t>
  </si>
  <si>
    <t>区公安局人口数量回函</t>
  </si>
  <si>
    <t>保证机构正常运转</t>
  </si>
  <si>
    <t>实际供养人数/应供养人数×指标分值</t>
  </si>
  <si>
    <t>反映部门（单位）实际发放工资人员数量。工资福利包括：行政人员工资、社会保险、住房公积金、职业年金等。</t>
  </si>
  <si>
    <t>2025年预算。</t>
  </si>
  <si>
    <t>完成2025年妇女儿童工作补贴发放</t>
  </si>
  <si>
    <t>&lt;=</t>
  </si>
  <si>
    <t>2025年12月31日</t>
  </si>
  <si>
    <t>目标数/实际数×指标分值</t>
  </si>
  <si>
    <t>2025年完成补贴发放工作。</t>
  </si>
  <si>
    <t>文件要求。</t>
  </si>
  <si>
    <t>社会效益</t>
  </si>
  <si>
    <t>妇联各项工作完成情况</t>
  </si>
  <si>
    <t>根据工作中实际完成情况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</si>
</sst>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1"/>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rgb="FF000000"/>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style="thin">
        <color auto="1"/>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1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7" fillId="0" borderId="0" applyNumberFormat="0" applyFill="0" applyBorder="0" applyAlignment="0" applyProtection="0">
      <alignment vertical="center"/>
    </xf>
    <xf numFmtId="0" fontId="28" fillId="5" borderId="21" applyNumberFormat="0" applyAlignment="0" applyProtection="0">
      <alignment vertical="center"/>
    </xf>
    <xf numFmtId="0" fontId="29" fillId="6" borderId="22" applyNumberFormat="0" applyAlignment="0" applyProtection="0">
      <alignment vertical="center"/>
    </xf>
    <xf numFmtId="0" fontId="30" fillId="6" borderId="21" applyNumberFormat="0" applyAlignment="0" applyProtection="0">
      <alignment vertical="center"/>
    </xf>
    <xf numFmtId="0" fontId="31" fillId="7" borderId="23" applyNumberFormat="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5">
      <alignment horizontal="right" vertical="center"/>
    </xf>
    <xf numFmtId="49" fontId="39" fillId="0" borderId="5">
      <alignment horizontal="left" vertical="center" wrapText="1"/>
    </xf>
    <xf numFmtId="176" fontId="39" fillId="0" borderId="5">
      <alignment horizontal="right" vertical="center"/>
    </xf>
    <xf numFmtId="177" fontId="39" fillId="0" borderId="5">
      <alignment horizontal="right" vertical="center"/>
    </xf>
    <xf numFmtId="178" fontId="39" fillId="0" borderId="5">
      <alignment horizontal="right" vertical="center"/>
    </xf>
    <xf numFmtId="179" fontId="39" fillId="0" borderId="5">
      <alignment horizontal="right" vertical="center"/>
    </xf>
    <xf numFmtId="10" fontId="39" fillId="0" borderId="5">
      <alignment horizontal="right" vertical="center"/>
    </xf>
    <xf numFmtId="180" fontId="39" fillId="0" borderId="5">
      <alignment horizontal="right" vertical="center"/>
    </xf>
  </cellStyleXfs>
  <cellXfs count="239">
    <xf numFmtId="0" fontId="0" fillId="0" borderId="0" xfId="0" applyFont="1" applyBorder="1"/>
    <xf numFmtId="0" fontId="1" fillId="0" borderId="0" xfId="0" applyFont="1" applyFill="1" applyBorder="1" applyAlignment="1"/>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0" fontId="5"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7" fillId="0" borderId="5" xfId="0" applyFont="1" applyFill="1" applyBorder="1" applyAlignment="1">
      <alignment horizontal="left" vertical="center"/>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2" borderId="5" xfId="0" applyFont="1" applyFill="1" applyBorder="1" applyAlignment="1">
      <alignment horizontal="left" vertical="center"/>
    </xf>
    <xf numFmtId="4" fontId="3" fillId="2" borderId="5" xfId="0" applyNumberFormat="1" applyFont="1" applyFill="1" applyBorder="1" applyAlignment="1" applyProtection="1">
      <alignment horizontal="right" vertical="center"/>
      <protection locked="0"/>
    </xf>
    <xf numFmtId="0" fontId="6" fillId="0" borderId="5" xfId="0" applyFont="1" applyFill="1" applyBorder="1" applyAlignment="1"/>
    <xf numFmtId="4" fontId="3" fillId="0" borderId="5" xfId="0" applyNumberFormat="1" applyFont="1" applyFill="1" applyBorder="1" applyAlignment="1">
      <alignment horizontal="right" vertical="center"/>
    </xf>
    <xf numFmtId="49" fontId="3" fillId="0" borderId="5" xfId="50" applyNumberFormat="1" applyFont="1" applyBorder="1">
      <alignment horizontal="left" vertical="center" wrapText="1"/>
    </xf>
    <xf numFmtId="0" fontId="7" fillId="0" borderId="5" xfId="0" applyFont="1" applyFill="1" applyBorder="1" applyAlignment="1">
      <alignment horizontal="center" vertical="center"/>
    </xf>
    <xf numFmtId="49" fontId="8" fillId="0" borderId="5" xfId="0" applyNumberFormat="1" applyFont="1" applyFill="1" applyBorder="1" applyAlignment="1">
      <alignment horizontal="center" vertical="center" wrapText="1"/>
    </xf>
    <xf numFmtId="49" fontId="8" fillId="0" borderId="5"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wrapText="1"/>
      <protection locked="0"/>
    </xf>
    <xf numFmtId="0" fontId="8" fillId="0" borderId="5" xfId="0" applyFont="1" applyFill="1" applyBorder="1" applyAlignment="1">
      <alignment horizontal="center" vertical="center"/>
    </xf>
    <xf numFmtId="0" fontId="3" fillId="0" borderId="5"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left" vertical="center" wrapText="1"/>
      <protection locked="0"/>
    </xf>
    <xf numFmtId="0" fontId="3" fillId="0" borderId="5" xfId="0" applyFont="1" applyFill="1" applyBorder="1" applyAlignment="1">
      <alignment horizontal="center" vertical="center" wrapText="1"/>
    </xf>
    <xf numFmtId="0" fontId="3" fillId="2" borderId="0" xfId="0" applyFont="1" applyFill="1" applyBorder="1" applyAlignment="1">
      <alignment horizontal="right" vertical="center" wrapText="1"/>
    </xf>
    <xf numFmtId="0" fontId="2" fillId="3" borderId="6" xfId="0" applyFont="1" applyFill="1" applyBorder="1" applyAlignment="1">
      <alignment horizontal="center" vertical="center"/>
    </xf>
    <xf numFmtId="0" fontId="3" fillId="2" borderId="0" xfId="0" applyFont="1" applyFill="1" applyBorder="1" applyAlignment="1">
      <alignment horizontal="right" vertical="center" wrapText="1"/>
    </xf>
    <xf numFmtId="0" fontId="5" fillId="2" borderId="7" xfId="0" applyFont="1" applyFill="1" applyBorder="1" applyAlignment="1">
      <alignment horizontal="left" vertical="center"/>
    </xf>
    <xf numFmtId="0" fontId="6" fillId="0" borderId="8" xfId="0" applyFont="1" applyFill="1" applyBorder="1" applyAlignment="1">
      <alignment horizontal="center" vertical="center"/>
    </xf>
    <xf numFmtId="0" fontId="6" fillId="2" borderId="5" xfId="0" applyFont="1" applyFill="1" applyBorder="1" applyAlignment="1">
      <alignment horizontal="center" vertical="center"/>
    </xf>
    <xf numFmtId="49" fontId="6" fillId="0" borderId="5" xfId="0" applyNumberFormat="1" applyFont="1" applyFill="1" applyBorder="1" applyAlignment="1">
      <alignment vertical="center" wrapText="1"/>
    </xf>
    <xf numFmtId="0" fontId="6" fillId="0" borderId="5" xfId="0" applyFont="1" applyFill="1" applyBorder="1" applyAlignment="1">
      <alignment vertical="center" wrapText="1"/>
    </xf>
    <xf numFmtId="49" fontId="8" fillId="0" borderId="5" xfId="0" applyNumberFormat="1" applyFont="1" applyFill="1" applyBorder="1" applyAlignment="1">
      <alignment horizontal="center" vertical="center"/>
    </xf>
    <xf numFmtId="0" fontId="0" fillId="0" borderId="0" xfId="0" applyFont="1" applyBorder="1" applyAlignment="1">
      <alignment horizontal="center" vertical="center"/>
    </xf>
    <xf numFmtId="49" fontId="4" fillId="0" borderId="0" xfId="0" applyNumberFormat="1" applyFont="1" applyBorder="1"/>
    <xf numFmtId="0" fontId="3"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6" fillId="0" borderId="0" xfId="0" applyFont="1" applyBorder="1" applyAlignment="1">
      <alignment horizontal="left" vertical="center"/>
    </xf>
    <xf numFmtId="0" fontId="6" fillId="0" borderId="0" xfId="0" applyFont="1" applyBorder="1"/>
    <xf numFmtId="0" fontId="3" fillId="0" borderId="0" xfId="0" applyFont="1" applyBorder="1" applyAlignment="1" applyProtection="1">
      <alignment horizontal="right"/>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pplyProtection="1">
      <alignment horizontal="center" vertical="center" wrapText="1"/>
      <protection locked="0"/>
    </xf>
    <xf numFmtId="0" fontId="6" fillId="0" borderId="10" xfId="0" applyFont="1" applyBorder="1" applyAlignment="1">
      <alignment horizontal="center" vertical="center" wrapText="1"/>
    </xf>
    <xf numFmtId="0" fontId="6" fillId="0" borderId="9" xfId="0" applyFont="1" applyBorder="1" applyAlignment="1">
      <alignment horizontal="center" vertical="center"/>
    </xf>
    <xf numFmtId="0" fontId="6" fillId="2" borderId="11" xfId="0" applyFont="1" applyFill="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4" fillId="0" borderId="5" xfId="0" applyFont="1" applyBorder="1" applyAlignment="1">
      <alignment horizontal="center" vertical="center"/>
    </xf>
    <xf numFmtId="0" fontId="3" fillId="2" borderId="5" xfId="0" applyFont="1" applyFill="1" applyBorder="1" applyAlignment="1" applyProtection="1">
      <alignment horizontal="left" vertical="center" wrapText="1"/>
      <protection locked="0"/>
    </xf>
    <xf numFmtId="0" fontId="3" fillId="0" borderId="5" xfId="0" applyFont="1" applyBorder="1" applyAlignment="1" applyProtection="1">
      <alignment horizontal="left" vertical="center"/>
      <protection locked="0"/>
    </xf>
    <xf numFmtId="4" fontId="3" fillId="0" borderId="5" xfId="0" applyNumberFormat="1" applyFont="1" applyBorder="1" applyAlignment="1" applyProtection="1">
      <alignment horizontal="right"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6" fillId="2" borderId="9" xfId="0" applyFont="1" applyFill="1" applyBorder="1" applyAlignment="1">
      <alignment horizontal="center" vertical="center"/>
    </xf>
    <xf numFmtId="0" fontId="6" fillId="0" borderId="10" xfId="0" applyFont="1" applyBorder="1" applyAlignment="1">
      <alignment horizontal="center" vertical="center"/>
    </xf>
    <xf numFmtId="0" fontId="3" fillId="0" borderId="5" xfId="0" applyFont="1" applyBorder="1" applyAlignment="1">
      <alignment horizontal="left" vertical="center" wrapText="1"/>
    </xf>
    <xf numFmtId="4" fontId="3" fillId="0" borderId="5" xfId="0" applyNumberFormat="1" applyFont="1" applyBorder="1" applyAlignment="1">
      <alignment horizontal="right" vertical="center" wrapText="1"/>
    </xf>
    <xf numFmtId="0" fontId="3" fillId="0" borderId="5"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3" fillId="0" borderId="4" xfId="0" applyFont="1" applyBorder="1" applyAlignment="1">
      <alignment horizontal="left" vertical="center"/>
    </xf>
    <xf numFmtId="0" fontId="3" fillId="2" borderId="8" xfId="0" applyFont="1" applyFill="1" applyBorder="1" applyAlignment="1">
      <alignment horizontal="left" vertical="center"/>
    </xf>
    <xf numFmtId="0" fontId="4" fillId="0" borderId="5" xfId="0" applyFont="1" applyBorder="1" applyAlignment="1" applyProtection="1">
      <alignment horizontal="center" vertical="center"/>
      <protection locked="0"/>
    </xf>
    <xf numFmtId="4" fontId="10" fillId="0" borderId="5" xfId="51"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11" fillId="0" borderId="0" xfId="0" applyFont="1" applyBorder="1" applyAlignment="1" applyProtection="1">
      <alignment vertical="top"/>
      <protection locked="0"/>
    </xf>
    <xf numFmtId="0" fontId="11" fillId="0" borderId="0" xfId="0" applyFont="1" applyBorder="1" applyAlignment="1">
      <alignment vertical="top"/>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3" fillId="2" borderId="0"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5" xfId="0" applyFont="1" applyBorder="1" applyAlignment="1" applyProtection="1">
      <alignment horizontal="center" vertical="center" wrapText="1"/>
      <protection locked="0"/>
    </xf>
    <xf numFmtId="0" fontId="4" fillId="2" borderId="5"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right" vertical="center"/>
      <protection locked="0"/>
    </xf>
    <xf numFmtId="0" fontId="4" fillId="2" borderId="5" xfId="0" applyFont="1" applyFill="1" applyBorder="1" applyAlignment="1" applyProtection="1">
      <alignment horizontal="right" vertical="center" wrapText="1"/>
      <protection locked="0"/>
    </xf>
    <xf numFmtId="0" fontId="3" fillId="2" borderId="5" xfId="0"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2" borderId="5" xfId="0" applyFont="1" applyFill="1" applyBorder="1" applyAlignment="1" applyProtection="1">
      <alignment horizontal="center" vertical="center" wrapText="1"/>
      <protection locked="0"/>
    </xf>
    <xf numFmtId="0" fontId="3" fillId="2" borderId="5" xfId="0" applyFont="1" applyFill="1" applyBorder="1" applyAlignment="1">
      <alignment horizontal="left" vertical="center" wrapText="1"/>
    </xf>
    <xf numFmtId="3" fontId="3" fillId="2" borderId="5" xfId="0" applyNumberFormat="1" applyFont="1" applyFill="1" applyBorder="1" applyAlignment="1" applyProtection="1">
      <alignment horizontal="right" vertical="center"/>
      <protection locked="0"/>
    </xf>
    <xf numFmtId="4" fontId="3" fillId="0" borderId="5" xfId="0" applyNumberFormat="1" applyFont="1" applyBorder="1" applyAlignment="1" applyProtection="1">
      <alignment horizontal="right" vertical="center"/>
      <protection locked="0"/>
    </xf>
    <xf numFmtId="0" fontId="3" fillId="0" borderId="5" xfId="0" applyFont="1" applyBorder="1" applyAlignment="1">
      <alignment horizontal="center" vertical="center"/>
    </xf>
    <xf numFmtId="0" fontId="3" fillId="0" borderId="5" xfId="0" applyFont="1" applyBorder="1" applyAlignment="1" applyProtection="1">
      <alignment horizontal="left"/>
      <protection locked="0"/>
    </xf>
    <xf numFmtId="0" fontId="3" fillId="0" borderId="5" xfId="0" applyFont="1" applyBorder="1" applyAlignment="1">
      <alignment horizontal="left"/>
    </xf>
    <xf numFmtId="0" fontId="3" fillId="2" borderId="5"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6" fillId="0" borderId="5" xfId="0" applyFont="1" applyBorder="1" applyAlignment="1">
      <alignment horizontal="center" vertical="center" wrapText="1"/>
    </xf>
    <xf numFmtId="0" fontId="6" fillId="0" borderId="5" xfId="0" applyFont="1" applyBorder="1" applyAlignment="1" applyProtection="1">
      <alignment horizontal="center" vertical="center"/>
      <protection locked="0"/>
    </xf>
    <xf numFmtId="0" fontId="3" fillId="0" borderId="5" xfId="0" applyFont="1" applyBorder="1" applyAlignment="1">
      <alignment vertical="center" wrapText="1"/>
    </xf>
    <xf numFmtId="0" fontId="3" fillId="2" borderId="5" xfId="0" applyFont="1" applyFill="1" applyBorder="1" applyAlignment="1" applyProtection="1">
      <alignment horizontal="center" vertical="center"/>
      <protection locked="0"/>
    </xf>
    <xf numFmtId="0" fontId="4" fillId="0" borderId="0" xfId="0" applyFont="1" applyBorder="1" applyAlignment="1">
      <alignment horizontal="right" vertical="center"/>
    </xf>
    <xf numFmtId="0" fontId="13"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0" xfId="0" applyFont="1" applyBorder="1" applyAlignment="1">
      <alignment wrapText="1"/>
    </xf>
    <xf numFmtId="0" fontId="4" fillId="0" borderId="0" xfId="0" applyFont="1" applyBorder="1" applyAlignment="1">
      <alignment horizontal="right" wrapText="1"/>
    </xf>
    <xf numFmtId="0" fontId="4" fillId="0" borderId="0" xfId="0" applyFont="1" applyBorder="1" applyAlignment="1">
      <alignment wrapText="1"/>
    </xf>
    <xf numFmtId="0" fontId="6" fillId="0" borderId="12" xfId="0" applyFont="1" applyBorder="1" applyAlignment="1">
      <alignment horizontal="center" vertical="center" wrapText="1"/>
    </xf>
    <xf numFmtId="0" fontId="4" fillId="0" borderId="3" xfId="0" applyFont="1" applyBorder="1" applyAlignment="1">
      <alignment horizontal="center" vertical="center"/>
    </xf>
    <xf numFmtId="176" fontId="10" fillId="0" borderId="5" xfId="0" applyNumberFormat="1" applyFont="1" applyBorder="1" applyAlignment="1">
      <alignment horizontal="right" vertical="center"/>
    </xf>
    <xf numFmtId="0" fontId="6" fillId="0" borderId="8"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0" xfId="0" applyFont="1" applyBorder="1" applyProtection="1">
      <protection locked="0"/>
    </xf>
    <xf numFmtId="0" fontId="9" fillId="0" borderId="0" xfId="0" applyFont="1" applyBorder="1" applyAlignment="1">
      <alignment horizontal="center" vertical="center" wrapText="1"/>
    </xf>
    <xf numFmtId="0" fontId="6" fillId="0" borderId="0" xfId="0" applyFont="1" applyBorder="1" applyProtection="1">
      <protection locked="0"/>
    </xf>
    <xf numFmtId="0" fontId="6" fillId="0" borderId="13" xfId="0" applyFont="1" applyBorder="1" applyAlignment="1" applyProtection="1">
      <alignment horizontal="center" vertical="center"/>
      <protection locked="0"/>
    </xf>
    <xf numFmtId="0" fontId="6" fillId="0" borderId="13" xfId="0" applyFont="1" applyBorder="1" applyAlignment="1">
      <alignment horizontal="center" vertical="center" wrapText="1"/>
    </xf>
    <xf numFmtId="0" fontId="6" fillId="0" borderId="14" xfId="0" applyFont="1" applyBorder="1" applyAlignment="1" applyProtection="1">
      <alignment horizontal="center" vertical="center"/>
      <protection locked="0"/>
    </xf>
    <xf numFmtId="0" fontId="6" fillId="0" borderId="14" xfId="0" applyFont="1" applyBorder="1" applyAlignment="1">
      <alignment horizontal="center" vertical="center" wrapText="1"/>
    </xf>
    <xf numFmtId="0" fontId="6" fillId="0" borderId="15" xfId="0" applyFont="1" applyBorder="1" applyAlignment="1" applyProtection="1">
      <alignment horizontal="center" vertical="center"/>
      <protection locked="0"/>
    </xf>
    <xf numFmtId="0" fontId="6" fillId="0" borderId="15" xfId="0" applyFont="1" applyBorder="1" applyAlignment="1">
      <alignment horizontal="center" vertical="center" wrapText="1"/>
    </xf>
    <xf numFmtId="0" fontId="3" fillId="0" borderId="11" xfId="0" applyFont="1" applyBorder="1" applyAlignment="1">
      <alignment horizontal="left" vertical="center" wrapText="1"/>
    </xf>
    <xf numFmtId="0" fontId="3" fillId="0" borderId="15" xfId="0" applyFont="1" applyBorder="1" applyAlignment="1" applyProtection="1">
      <alignment horizontal="left" vertical="center"/>
      <protection locked="0"/>
    </xf>
    <xf numFmtId="0" fontId="3"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17" xfId="0" applyFont="1" applyBorder="1" applyAlignment="1" applyProtection="1">
      <alignment horizontal="left" vertical="center"/>
      <protection locked="0"/>
    </xf>
    <xf numFmtId="0" fontId="3" fillId="0" borderId="17" xfId="0" applyFont="1" applyBorder="1" applyAlignment="1">
      <alignment horizontal="left" vertical="center"/>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3" fillId="2" borderId="15"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6" fillId="0" borderId="4"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7"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0" fillId="0" borderId="5" xfId="56" applyNumberFormat="1" applyFont="1" applyBorder="1" applyAlignment="1">
      <alignment horizontal="center" vertical="center"/>
    </xf>
    <xf numFmtId="180" fontId="10" fillId="0" borderId="5" xfId="0" applyNumberFormat="1" applyFont="1" applyBorder="1" applyAlignment="1">
      <alignment horizontal="center" vertical="center"/>
    </xf>
    <xf numFmtId="3" fontId="3" fillId="0" borderId="15" xfId="0" applyNumberFormat="1" applyFont="1" applyBorder="1" applyAlignment="1">
      <alignment horizontal="right" vertical="center"/>
    </xf>
    <xf numFmtId="0" fontId="3" fillId="2" borderId="15" xfId="0" applyFont="1" applyFill="1" applyBorder="1" applyAlignment="1">
      <alignment horizontal="right" vertical="center"/>
    </xf>
    <xf numFmtId="0" fontId="3" fillId="2" borderId="0" xfId="0" applyFont="1" applyFill="1" applyBorder="1" applyAlignment="1">
      <alignment horizontal="left" vertical="center"/>
    </xf>
    <xf numFmtId="176" fontId="10" fillId="0" borderId="0" xfId="0" applyNumberFormat="1" applyFont="1" applyBorder="1" applyAlignment="1">
      <alignment horizontal="left" vertical="center"/>
    </xf>
    <xf numFmtId="0" fontId="3"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4"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6" fillId="0" borderId="9" xfId="0"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protection locked="0"/>
    </xf>
    <xf numFmtId="0" fontId="6" fillId="0" borderId="5"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5" xfId="0" applyFont="1" applyBorder="1" applyAlignment="1">
      <alignment horizontal="center" vertical="center" wrapText="1"/>
    </xf>
    <xf numFmtId="0" fontId="3" fillId="0" borderId="5" xfId="0" applyFont="1" applyBorder="1" applyAlignment="1">
      <alignment horizontal="left" vertical="center" wrapText="1" indent="1"/>
    </xf>
    <xf numFmtId="0" fontId="3" fillId="0" borderId="5" xfId="0" applyFont="1" applyBorder="1" applyAlignment="1">
      <alignment horizontal="left" vertical="center" wrapText="1" indent="2"/>
    </xf>
    <xf numFmtId="0" fontId="4" fillId="0" borderId="0" xfId="0" applyFont="1" applyBorder="1" applyAlignment="1">
      <alignment vertical="top"/>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pplyProtection="1">
      <alignment horizontal="center" vertical="center" wrapText="1"/>
      <protection locked="0"/>
    </xf>
    <xf numFmtId="0" fontId="6" fillId="0" borderId="15"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pplyProtection="1">
      <alignment vertical="top"/>
      <protection locked="0"/>
    </xf>
    <xf numFmtId="49" fontId="4" fillId="0" borderId="0" xfId="0" applyNumberFormat="1" applyFont="1" applyBorder="1" applyProtection="1">
      <protection locked="0"/>
    </xf>
    <xf numFmtId="0" fontId="6" fillId="0" borderId="0" xfId="0" applyFont="1" applyBorder="1" applyAlignment="1" applyProtection="1">
      <alignment horizontal="left" vertical="center"/>
      <protection locked="0"/>
    </xf>
    <xf numFmtId="0" fontId="6" fillId="0" borderId="11" xfId="0" applyFont="1" applyBorder="1" applyAlignment="1" applyProtection="1">
      <alignment horizontal="center" vertical="center"/>
      <protection locked="0"/>
    </xf>
    <xf numFmtId="0" fontId="3" fillId="0" borderId="5" xfId="0" applyFont="1" applyBorder="1" applyAlignment="1">
      <alignment horizontal="left" vertical="center"/>
    </xf>
    <xf numFmtId="0" fontId="3" fillId="0" borderId="4"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9" fontId="10" fillId="0" borderId="5" xfId="50" applyNumberFormat="1" applyFont="1" applyBorder="1">
      <alignment horizontal="left" vertical="center" wrapText="1"/>
    </xf>
    <xf numFmtId="0" fontId="6" fillId="0" borderId="8"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16" fillId="0" borderId="0" xfId="0" applyFont="1" applyBorder="1" applyAlignment="1">
      <alignment horizontal="center" vertical="center"/>
    </xf>
    <xf numFmtId="0" fontId="4" fillId="2" borderId="0" xfId="0" applyFont="1" applyFill="1" applyBorder="1" applyAlignment="1" applyProtection="1">
      <alignment horizontal="left" vertical="center" wrapText="1"/>
      <protection locked="0"/>
    </xf>
    <xf numFmtId="0" fontId="11" fillId="2" borderId="5" xfId="0" applyFont="1" applyFill="1" applyBorder="1" applyAlignment="1" applyProtection="1">
      <alignment vertical="top" wrapText="1"/>
      <protection locked="0"/>
    </xf>
    <xf numFmtId="49" fontId="6" fillId="0" borderId="3"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5" xfId="0" applyNumberFormat="1" applyFont="1" applyBorder="1" applyAlignment="1">
      <alignment horizontal="center" vertical="center"/>
    </xf>
    <xf numFmtId="0" fontId="4" fillId="0" borderId="8" xfId="0" applyFont="1" applyBorder="1" applyAlignment="1">
      <alignment horizontal="center" vertical="center"/>
    </xf>
    <xf numFmtId="0" fontId="11" fillId="2" borderId="0" xfId="0" applyFont="1" applyFill="1" applyBorder="1" applyAlignment="1">
      <alignment horizontal="left" vertical="center"/>
    </xf>
    <xf numFmtId="0" fontId="17" fillId="0" borderId="5" xfId="0" applyFont="1" applyBorder="1" applyAlignment="1" applyProtection="1">
      <alignment horizontal="center" vertical="center" wrapText="1"/>
      <protection locked="0"/>
    </xf>
    <xf numFmtId="0" fontId="17" fillId="0" borderId="5" xfId="0" applyFont="1" applyBorder="1" applyAlignment="1" applyProtection="1">
      <alignment vertical="top" wrapText="1"/>
      <protection locked="0"/>
    </xf>
    <xf numFmtId="0" fontId="3" fillId="0" borderId="5" xfId="0" applyFont="1" applyBorder="1" applyAlignment="1" applyProtection="1">
      <alignment vertical="center" wrapText="1"/>
      <protection locked="0"/>
    </xf>
    <xf numFmtId="0" fontId="18" fillId="0" borderId="5" xfId="0" applyFont="1" applyBorder="1" applyAlignment="1">
      <alignment horizontal="center" vertical="center"/>
    </xf>
    <xf numFmtId="0" fontId="18" fillId="0" borderId="5" xfId="0" applyFont="1" applyBorder="1" applyAlignment="1" applyProtection="1">
      <alignment horizontal="center" vertical="center" wrapText="1"/>
      <protection locked="0"/>
    </xf>
    <xf numFmtId="176" fontId="19" fillId="0" borderId="5" xfId="0" applyNumberFormat="1" applyFont="1" applyBorder="1" applyAlignment="1">
      <alignment horizontal="right" vertical="center"/>
    </xf>
    <xf numFmtId="0" fontId="17" fillId="2" borderId="9" xfId="0" applyFont="1" applyFill="1" applyBorder="1" applyAlignment="1">
      <alignment horizontal="center" vertical="center"/>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2" borderId="11" xfId="0" applyFont="1" applyFill="1" applyBorder="1" applyAlignment="1" applyProtection="1">
      <alignment horizontal="center" vertical="center" wrapText="1"/>
      <protection locked="0"/>
    </xf>
    <xf numFmtId="0" fontId="17" fillId="0" borderId="1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3" fillId="2" borderId="5" xfId="0" applyFont="1" applyFill="1" applyBorder="1" applyAlignment="1">
      <alignment horizontal="left" vertical="center" wrapText="1" indent="1"/>
    </xf>
    <xf numFmtId="0" fontId="3" fillId="2" borderId="5" xfId="0" applyFont="1" applyFill="1" applyBorder="1" applyAlignment="1">
      <alignment horizontal="left" vertical="center" wrapText="1" indent="2"/>
    </xf>
    <xf numFmtId="0" fontId="3" fillId="2" borderId="3"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3" fillId="2" borderId="5" xfId="0" applyFont="1" applyFill="1" applyBorder="1" applyAlignment="1">
      <alignment horizontal="center" vertical="center"/>
    </xf>
    <xf numFmtId="0" fontId="3" fillId="2" borderId="5" xfId="0" applyFont="1" applyFill="1" applyBorder="1" applyAlignment="1" applyProtection="1">
      <alignment horizontal="left" vertical="center" wrapText="1" indent="1"/>
      <protection locked="0"/>
    </xf>
    <xf numFmtId="0" fontId="11" fillId="0" borderId="5" xfId="0" applyFont="1" applyBorder="1" applyAlignment="1" applyProtection="1">
      <alignment vertical="top" wrapText="1"/>
      <protection locked="0"/>
    </xf>
    <xf numFmtId="0" fontId="4" fillId="0" borderId="8"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3" fillId="2" borderId="15" xfId="0" applyFont="1" applyFill="1" applyBorder="1" applyAlignment="1" applyProtection="1">
      <alignment horizontal="right" vertical="center"/>
      <protection locked="0"/>
    </xf>
    <xf numFmtId="0" fontId="3" fillId="0" borderId="5" xfId="0" applyFont="1" applyBorder="1" applyAlignment="1" applyProtection="1">
      <alignment vertical="center"/>
      <protection locked="0"/>
    </xf>
    <xf numFmtId="0" fontId="3"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37"/>
  <sheetViews>
    <sheetView showGridLines="0" showZeros="0" workbookViewId="0">
      <pane ySplit="1" topLeftCell="A13" activePane="bottomLeft" state="frozen"/>
      <selection/>
      <selection pane="bottomLeft" activeCell="A3" sqref="A3:D3"/>
    </sheetView>
  </sheetViews>
  <sheetFormatPr defaultColWidth="8.57798165137615" defaultRowHeight="12.75" customHeight="1" outlineLevelCol="3"/>
  <cols>
    <col min="1" max="4" width="41" customWidth="1"/>
  </cols>
  <sheetData>
    <row r="1" customHeight="1" spans="1:4">
      <c r="A1" s="44"/>
      <c r="B1" s="44"/>
      <c r="C1" s="44"/>
      <c r="D1" s="44"/>
    </row>
    <row r="2" ht="15" customHeight="1" spans="1:4">
      <c r="A2" s="88"/>
      <c r="B2" s="88"/>
      <c r="C2" s="88"/>
      <c r="D2" s="105" t="s">
        <v>0</v>
      </c>
    </row>
    <row r="3" ht="41.25" customHeight="1" spans="1:1">
      <c r="A3" s="83" t="str">
        <f>"2025"&amp;"年财务收支预算总表"</f>
        <v>2025年财务收支预算总表</v>
      </c>
    </row>
    <row r="4" ht="17.25" customHeight="1" spans="1:4">
      <c r="A4" s="86" t="str">
        <f>"单位名称："&amp;"昆明市东川区妇女联合会"</f>
        <v>单位名称：昆明市东川区妇女联合会</v>
      </c>
      <c r="B4" s="203"/>
      <c r="D4" s="181" t="s">
        <v>1</v>
      </c>
    </row>
    <row r="5" ht="23.25" customHeight="1" spans="1:4">
      <c r="A5" s="204" t="s">
        <v>2</v>
      </c>
      <c r="B5" s="205"/>
      <c r="C5" s="204" t="s">
        <v>3</v>
      </c>
      <c r="D5" s="205"/>
    </row>
    <row r="6" ht="24" customHeight="1" spans="1:4">
      <c r="A6" s="204" t="s">
        <v>4</v>
      </c>
      <c r="B6" s="204" t="s">
        <v>5</v>
      </c>
      <c r="C6" s="204" t="s">
        <v>6</v>
      </c>
      <c r="D6" s="204" t="s">
        <v>5</v>
      </c>
    </row>
    <row r="7" ht="17.25" customHeight="1" spans="1:4">
      <c r="A7" s="206" t="s">
        <v>7</v>
      </c>
      <c r="B7" s="120">
        <v>1359746</v>
      </c>
      <c r="C7" s="206" t="s">
        <v>8</v>
      </c>
      <c r="D7" s="120">
        <v>965492</v>
      </c>
    </row>
    <row r="8" ht="17.25" customHeight="1" spans="1:4">
      <c r="A8" s="206" t="s">
        <v>9</v>
      </c>
      <c r="B8" s="120"/>
      <c r="C8" s="206" t="s">
        <v>10</v>
      </c>
      <c r="D8" s="120"/>
    </row>
    <row r="9" ht="17.25" customHeight="1" spans="1:4">
      <c r="A9" s="206" t="s">
        <v>11</v>
      </c>
      <c r="B9" s="120"/>
      <c r="C9" s="238" t="s">
        <v>12</v>
      </c>
      <c r="D9" s="120"/>
    </row>
    <row r="10" ht="17.25" customHeight="1" spans="1:4">
      <c r="A10" s="206" t="s">
        <v>13</v>
      </c>
      <c r="B10" s="120"/>
      <c r="C10" s="238" t="s">
        <v>14</v>
      </c>
      <c r="D10" s="120"/>
    </row>
    <row r="11" ht="17.25" customHeight="1" spans="1:4">
      <c r="A11" s="206" t="s">
        <v>15</v>
      </c>
      <c r="B11" s="120"/>
      <c r="C11" s="238" t="s">
        <v>16</v>
      </c>
      <c r="D11" s="120"/>
    </row>
    <row r="12" ht="17.25" customHeight="1" spans="1:4">
      <c r="A12" s="206" t="s">
        <v>17</v>
      </c>
      <c r="B12" s="120"/>
      <c r="C12" s="238" t="s">
        <v>18</v>
      </c>
      <c r="D12" s="120"/>
    </row>
    <row r="13" ht="17.25" customHeight="1" spans="1:4">
      <c r="A13" s="206" t="s">
        <v>19</v>
      </c>
      <c r="B13" s="120"/>
      <c r="C13" s="74" t="s">
        <v>20</v>
      </c>
      <c r="D13" s="120"/>
    </row>
    <row r="14" ht="17.25" customHeight="1" spans="1:4">
      <c r="A14" s="206" t="s">
        <v>21</v>
      </c>
      <c r="B14" s="120"/>
      <c r="C14" s="74" t="s">
        <v>22</v>
      </c>
      <c r="D14" s="120">
        <v>194220</v>
      </c>
    </row>
    <row r="15" ht="17.25" customHeight="1" spans="1:4">
      <c r="A15" s="206" t="s">
        <v>23</v>
      </c>
      <c r="B15" s="120"/>
      <c r="C15" s="74" t="s">
        <v>24</v>
      </c>
      <c r="D15" s="120">
        <v>115554</v>
      </c>
    </row>
    <row r="16" ht="17.25" customHeight="1" spans="1:4">
      <c r="A16" s="206" t="s">
        <v>25</v>
      </c>
      <c r="B16" s="120"/>
      <c r="C16" s="74" t="s">
        <v>26</v>
      </c>
      <c r="D16" s="120"/>
    </row>
    <row r="17" ht="17.25" customHeight="1" spans="1:4">
      <c r="A17" s="186"/>
      <c r="B17" s="120"/>
      <c r="C17" s="74" t="s">
        <v>27</v>
      </c>
      <c r="D17" s="120"/>
    </row>
    <row r="18" ht="17.25" customHeight="1" spans="1:4">
      <c r="A18" s="207"/>
      <c r="B18" s="120"/>
      <c r="C18" s="74" t="s">
        <v>28</v>
      </c>
      <c r="D18" s="120"/>
    </row>
    <row r="19" ht="17.25" customHeight="1" spans="1:4">
      <c r="A19" s="207"/>
      <c r="B19" s="120"/>
      <c r="C19" s="74" t="s">
        <v>29</v>
      </c>
      <c r="D19" s="120"/>
    </row>
    <row r="20" ht="17.25" customHeight="1" spans="1:4">
      <c r="A20" s="207"/>
      <c r="B20" s="120"/>
      <c r="C20" s="74" t="s">
        <v>30</v>
      </c>
      <c r="D20" s="120"/>
    </row>
    <row r="21" ht="17.25" customHeight="1" spans="1:4">
      <c r="A21" s="207"/>
      <c r="B21" s="120"/>
      <c r="C21" s="74" t="s">
        <v>31</v>
      </c>
      <c r="D21" s="120"/>
    </row>
    <row r="22" ht="17.25" customHeight="1" spans="1:4">
      <c r="A22" s="207"/>
      <c r="B22" s="120"/>
      <c r="C22" s="74" t="s">
        <v>32</v>
      </c>
      <c r="D22" s="120"/>
    </row>
    <row r="23" ht="17.25" customHeight="1" spans="1:4">
      <c r="A23" s="207"/>
      <c r="B23" s="120"/>
      <c r="C23" s="74" t="s">
        <v>33</v>
      </c>
      <c r="D23" s="120"/>
    </row>
    <row r="24" ht="17.25" customHeight="1" spans="1:4">
      <c r="A24" s="207"/>
      <c r="B24" s="120"/>
      <c r="C24" s="74" t="s">
        <v>34</v>
      </c>
      <c r="D24" s="120"/>
    </row>
    <row r="25" ht="17.25" customHeight="1" spans="1:4">
      <c r="A25" s="207"/>
      <c r="B25" s="120"/>
      <c r="C25" s="74" t="s">
        <v>35</v>
      </c>
      <c r="D25" s="120">
        <v>84480</v>
      </c>
    </row>
    <row r="26" ht="17.25" customHeight="1" spans="1:4">
      <c r="A26" s="207"/>
      <c r="B26" s="120"/>
      <c r="C26" s="74" t="s">
        <v>36</v>
      </c>
      <c r="D26" s="120"/>
    </row>
    <row r="27" ht="17.25" customHeight="1" spans="1:4">
      <c r="A27" s="207"/>
      <c r="B27" s="120"/>
      <c r="C27" s="186" t="s">
        <v>37</v>
      </c>
      <c r="D27" s="120"/>
    </row>
    <row r="28" ht="17.25" customHeight="1" spans="1:4">
      <c r="A28" s="207"/>
      <c r="B28" s="120"/>
      <c r="C28" s="74" t="s">
        <v>38</v>
      </c>
      <c r="D28" s="120"/>
    </row>
    <row r="29" ht="16.5" customHeight="1" spans="1:4">
      <c r="A29" s="207"/>
      <c r="B29" s="120"/>
      <c r="C29" s="74" t="s">
        <v>39</v>
      </c>
      <c r="D29" s="120"/>
    </row>
    <row r="30" ht="16.5" customHeight="1" spans="1:4">
      <c r="A30" s="207"/>
      <c r="B30" s="120"/>
      <c r="C30" s="186" t="s">
        <v>40</v>
      </c>
      <c r="D30" s="120"/>
    </row>
    <row r="31" ht="17.25" customHeight="1" spans="1:4">
      <c r="A31" s="207"/>
      <c r="B31" s="120"/>
      <c r="C31" s="186" t="s">
        <v>41</v>
      </c>
      <c r="D31" s="120"/>
    </row>
    <row r="32" ht="17.25" customHeight="1" spans="1:4">
      <c r="A32" s="207"/>
      <c r="B32" s="120"/>
      <c r="C32" s="74" t="s">
        <v>42</v>
      </c>
      <c r="D32" s="120"/>
    </row>
    <row r="33" ht="16.5" customHeight="1" spans="1:4">
      <c r="A33" s="207" t="s">
        <v>43</v>
      </c>
      <c r="B33" s="120">
        <v>1359746</v>
      </c>
      <c r="C33" s="207" t="s">
        <v>44</v>
      </c>
      <c r="D33" s="120">
        <v>1359746</v>
      </c>
    </row>
    <row r="34" ht="16.5" customHeight="1" spans="1:4">
      <c r="A34" s="186" t="s">
        <v>45</v>
      </c>
      <c r="B34" s="120"/>
      <c r="C34" s="186" t="s">
        <v>46</v>
      </c>
      <c r="D34" s="120"/>
    </row>
    <row r="35" ht="16.5" customHeight="1" spans="1:4">
      <c r="A35" s="74" t="s">
        <v>47</v>
      </c>
      <c r="B35" s="120"/>
      <c r="C35" s="74" t="s">
        <v>47</v>
      </c>
      <c r="D35" s="120"/>
    </row>
    <row r="36" ht="16.5" customHeight="1" spans="1:4">
      <c r="A36" s="74" t="s">
        <v>48</v>
      </c>
      <c r="B36" s="120"/>
      <c r="C36" s="74" t="s">
        <v>49</v>
      </c>
      <c r="D36" s="120"/>
    </row>
    <row r="37" ht="16.5" customHeight="1" spans="1:4">
      <c r="A37" s="208" t="s">
        <v>50</v>
      </c>
      <c r="B37" s="120">
        <v>1359746</v>
      </c>
      <c r="C37" s="208" t="s">
        <v>51</v>
      </c>
      <c r="D37" s="120">
        <v>1359746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12"/>
  <sheetViews>
    <sheetView showZeros="0" workbookViewId="0">
      <pane ySplit="1" topLeftCell="A2" activePane="bottomLeft" state="frozen"/>
      <selection/>
      <selection pane="bottomLeft" activeCell="D22" sqref="D22"/>
    </sheetView>
  </sheetViews>
  <sheetFormatPr defaultColWidth="9.13761467889908" defaultRowHeight="14.25" customHeight="1" outlineLevelCol="5"/>
  <cols>
    <col min="1" max="1" width="32.1376146788991" customWidth="1"/>
    <col min="2" max="2" width="20.7064220183486" customWidth="1"/>
    <col min="3" max="3" width="32.1376146788991" customWidth="1"/>
    <col min="4" max="4" width="27.7064220183486" customWidth="1"/>
    <col min="5" max="6" width="36.7064220183486" customWidth="1"/>
  </cols>
  <sheetData>
    <row r="1" customHeight="1" spans="1:6">
      <c r="A1" s="44"/>
      <c r="B1" s="44"/>
      <c r="C1" s="44"/>
      <c r="D1" s="44"/>
      <c r="E1" s="44"/>
      <c r="F1" s="44"/>
    </row>
    <row r="2" ht="12" customHeight="1" spans="1:6">
      <c r="A2" s="159">
        <v>1</v>
      </c>
      <c r="B2" s="160">
        <v>0</v>
      </c>
      <c r="C2" s="159">
        <v>1</v>
      </c>
      <c r="D2" s="161"/>
      <c r="E2" s="161"/>
      <c r="F2" s="158" t="s">
        <v>310</v>
      </c>
    </row>
    <row r="3" ht="42" customHeight="1" spans="1:6">
      <c r="A3" s="162" t="str">
        <f>"2025"&amp;"年部门政府性基金预算支出预算表"</f>
        <v>2025年部门政府性基金预算支出预算表</v>
      </c>
      <c r="B3" s="162" t="s">
        <v>311</v>
      </c>
      <c r="C3" s="163"/>
      <c r="D3" s="164"/>
      <c r="E3" s="164"/>
      <c r="F3" s="164"/>
    </row>
    <row r="4" ht="13.5" customHeight="1" spans="1:6">
      <c r="A4" s="48" t="str">
        <f>"单位名称："&amp;"昆明市东川区妇女联合会"</f>
        <v>单位名称：昆明市东川区妇女联合会</v>
      </c>
      <c r="B4" s="48" t="s">
        <v>312</v>
      </c>
      <c r="C4" s="159"/>
      <c r="D4" s="161"/>
      <c r="E4" s="161"/>
      <c r="F4" s="158" t="s">
        <v>1</v>
      </c>
    </row>
    <row r="5" ht="19.5" customHeight="1" spans="1:6">
      <c r="A5" s="165" t="s">
        <v>178</v>
      </c>
      <c r="B5" s="166" t="s">
        <v>73</v>
      </c>
      <c r="C5" s="165" t="s">
        <v>74</v>
      </c>
      <c r="D5" s="54" t="s">
        <v>313</v>
      </c>
      <c r="E5" s="55"/>
      <c r="F5" s="56"/>
    </row>
    <row r="6" ht="18.75" customHeight="1" spans="1:6">
      <c r="A6" s="167"/>
      <c r="B6" s="168"/>
      <c r="C6" s="167"/>
      <c r="D6" s="59" t="s">
        <v>55</v>
      </c>
      <c r="E6" s="54" t="s">
        <v>76</v>
      </c>
      <c r="F6" s="59" t="s">
        <v>77</v>
      </c>
    </row>
    <row r="7" ht="18.75" customHeight="1" spans="1:6">
      <c r="A7" s="109">
        <v>1</v>
      </c>
      <c r="B7" s="169" t="s">
        <v>84</v>
      </c>
      <c r="C7" s="109">
        <v>3</v>
      </c>
      <c r="D7" s="170">
        <v>4</v>
      </c>
      <c r="E7" s="170">
        <v>5</v>
      </c>
      <c r="F7" s="170">
        <v>6</v>
      </c>
    </row>
    <row r="8" ht="21" customHeight="1" spans="1:6">
      <c r="A8" s="64"/>
      <c r="B8" s="64"/>
      <c r="C8" s="64"/>
      <c r="D8" s="120"/>
      <c r="E8" s="120"/>
      <c r="F8" s="120"/>
    </row>
    <row r="9" ht="21" customHeight="1" spans="1:6">
      <c r="A9" s="64"/>
      <c r="B9" s="64"/>
      <c r="C9" s="64"/>
      <c r="D9" s="120"/>
      <c r="E9" s="120"/>
      <c r="F9" s="120"/>
    </row>
    <row r="10" ht="18.75" customHeight="1" spans="1:6">
      <c r="A10" s="171" t="s">
        <v>168</v>
      </c>
      <c r="B10" s="171" t="s">
        <v>168</v>
      </c>
      <c r="C10" s="172" t="s">
        <v>168</v>
      </c>
      <c r="D10" s="120"/>
      <c r="E10" s="120"/>
      <c r="F10" s="120"/>
    </row>
    <row r="12" customHeight="1" spans="1:1">
      <c r="A12" t="s">
        <v>314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S14"/>
  <sheetViews>
    <sheetView showZeros="0" workbookViewId="0">
      <pane ySplit="1" topLeftCell="A2" activePane="bottomLeft" state="frozen"/>
      <selection/>
      <selection pane="bottomLeft" activeCell="E21" sqref="E21"/>
    </sheetView>
  </sheetViews>
  <sheetFormatPr defaultColWidth="9.13761467889908" defaultRowHeight="14.25" customHeight="1"/>
  <cols>
    <col min="1" max="2" width="32.5779816513761" customWidth="1"/>
    <col min="3" max="3" width="41.1376146788991" customWidth="1"/>
    <col min="4" max="4" width="21.7064220183486" customWidth="1"/>
    <col min="5" max="5" width="35.2844036697248" customWidth="1"/>
    <col min="6" max="6" width="7.70642201834862" customWidth="1"/>
    <col min="7" max="7" width="11.1376146788991" customWidth="1"/>
    <col min="8" max="8" width="13.2844036697248" customWidth="1"/>
    <col min="9" max="18" width="20" customWidth="1"/>
    <col min="19" max="19" width="19.8532110091743" customWidth="1"/>
  </cols>
  <sheetData>
    <row r="1" customHeight="1" spans="1:19">
      <c r="A1" s="44"/>
      <c r="B1" s="44"/>
      <c r="C1" s="44"/>
      <c r="D1" s="44"/>
      <c r="E1" s="44"/>
      <c r="F1" s="44"/>
      <c r="G1" s="44"/>
      <c r="H1" s="44"/>
      <c r="I1" s="44"/>
      <c r="J1" s="44"/>
      <c r="K1" s="44"/>
      <c r="L1" s="44"/>
      <c r="M1" s="44"/>
      <c r="N1" s="44"/>
      <c r="O1" s="44"/>
      <c r="P1" s="44"/>
      <c r="Q1" s="44"/>
      <c r="R1" s="44"/>
      <c r="S1" s="44"/>
    </row>
    <row r="2" ht="15.75" customHeight="1" spans="2:19">
      <c r="B2" s="123"/>
      <c r="C2" s="123"/>
      <c r="R2" s="46"/>
      <c r="S2" s="46" t="s">
        <v>315</v>
      </c>
    </row>
    <row r="3" ht="41.25" customHeight="1" spans="1:19">
      <c r="A3" s="113" t="str">
        <f>"2025"&amp;"年部门政府采购预算表"</f>
        <v>2025年部门政府采购预算表</v>
      </c>
      <c r="B3" s="107"/>
      <c r="C3" s="107"/>
      <c r="D3" s="47"/>
      <c r="E3" s="47"/>
      <c r="F3" s="47"/>
      <c r="G3" s="47"/>
      <c r="H3" s="47"/>
      <c r="I3" s="47"/>
      <c r="J3" s="47"/>
      <c r="K3" s="47"/>
      <c r="L3" s="47"/>
      <c r="M3" s="107"/>
      <c r="N3" s="47"/>
      <c r="O3" s="47"/>
      <c r="P3" s="107"/>
      <c r="Q3" s="47"/>
      <c r="R3" s="107"/>
      <c r="S3" s="107"/>
    </row>
    <row r="4" ht="18.75" customHeight="1" spans="1:19">
      <c r="A4" s="151" t="str">
        <f>"单位名称："&amp;"昆明市东川区妇女联合会"</f>
        <v>单位名称：昆明市东川区妇女联合会</v>
      </c>
      <c r="B4" s="125"/>
      <c r="C4" s="125"/>
      <c r="D4" s="50"/>
      <c r="E4" s="50"/>
      <c r="F4" s="50"/>
      <c r="G4" s="50"/>
      <c r="H4" s="50"/>
      <c r="I4" s="50"/>
      <c r="J4" s="50"/>
      <c r="K4" s="50"/>
      <c r="L4" s="50"/>
      <c r="R4" s="51"/>
      <c r="S4" s="158" t="s">
        <v>1</v>
      </c>
    </row>
    <row r="5" ht="15.75" customHeight="1" spans="1:19">
      <c r="A5" s="53" t="s">
        <v>177</v>
      </c>
      <c r="B5" s="126" t="s">
        <v>178</v>
      </c>
      <c r="C5" s="126" t="s">
        <v>316</v>
      </c>
      <c r="D5" s="127" t="s">
        <v>317</v>
      </c>
      <c r="E5" s="127" t="s">
        <v>318</v>
      </c>
      <c r="F5" s="127" t="s">
        <v>319</v>
      </c>
      <c r="G5" s="127" t="s">
        <v>320</v>
      </c>
      <c r="H5" s="127" t="s">
        <v>321</v>
      </c>
      <c r="I5" s="140" t="s">
        <v>185</v>
      </c>
      <c r="J5" s="140"/>
      <c r="K5" s="140"/>
      <c r="L5" s="140"/>
      <c r="M5" s="141"/>
      <c r="N5" s="140"/>
      <c r="O5" s="140"/>
      <c r="P5" s="148"/>
      <c r="Q5" s="140"/>
      <c r="R5" s="141"/>
      <c r="S5" s="121"/>
    </row>
    <row r="6" ht="17.25" customHeight="1" spans="1:19">
      <c r="A6" s="58"/>
      <c r="B6" s="128"/>
      <c r="C6" s="128"/>
      <c r="D6" s="129"/>
      <c r="E6" s="129"/>
      <c r="F6" s="129"/>
      <c r="G6" s="129"/>
      <c r="H6" s="129"/>
      <c r="I6" s="129" t="s">
        <v>55</v>
      </c>
      <c r="J6" s="129" t="s">
        <v>58</v>
      </c>
      <c r="K6" s="129" t="s">
        <v>322</v>
      </c>
      <c r="L6" s="129" t="s">
        <v>323</v>
      </c>
      <c r="M6" s="142" t="s">
        <v>324</v>
      </c>
      <c r="N6" s="143" t="s">
        <v>325</v>
      </c>
      <c r="O6" s="143"/>
      <c r="P6" s="149"/>
      <c r="Q6" s="143"/>
      <c r="R6" s="150"/>
      <c r="S6" s="130"/>
    </row>
    <row r="7" ht="54" customHeight="1" spans="1:19">
      <c r="A7" s="61"/>
      <c r="B7" s="130"/>
      <c r="C7" s="130"/>
      <c r="D7" s="131"/>
      <c r="E7" s="131"/>
      <c r="F7" s="131"/>
      <c r="G7" s="131"/>
      <c r="H7" s="131"/>
      <c r="I7" s="131"/>
      <c r="J7" s="131" t="s">
        <v>57</v>
      </c>
      <c r="K7" s="131"/>
      <c r="L7" s="131"/>
      <c r="M7" s="144"/>
      <c r="N7" s="131" t="s">
        <v>57</v>
      </c>
      <c r="O7" s="131" t="s">
        <v>64</v>
      </c>
      <c r="P7" s="130" t="s">
        <v>65</v>
      </c>
      <c r="Q7" s="131" t="s">
        <v>66</v>
      </c>
      <c r="R7" s="144" t="s">
        <v>67</v>
      </c>
      <c r="S7" s="130" t="s">
        <v>68</v>
      </c>
    </row>
    <row r="8" ht="18" customHeight="1" spans="1:19">
      <c r="A8" s="152">
        <v>1</v>
      </c>
      <c r="B8" s="152" t="s">
        <v>84</v>
      </c>
      <c r="C8" s="153">
        <v>3</v>
      </c>
      <c r="D8" s="153">
        <v>4</v>
      </c>
      <c r="E8" s="152">
        <v>5</v>
      </c>
      <c r="F8" s="152">
        <v>6</v>
      </c>
      <c r="G8" s="152">
        <v>7</v>
      </c>
      <c r="H8" s="152">
        <v>8</v>
      </c>
      <c r="I8" s="152">
        <v>9</v>
      </c>
      <c r="J8" s="152">
        <v>10</v>
      </c>
      <c r="K8" s="152">
        <v>11</v>
      </c>
      <c r="L8" s="152">
        <v>12</v>
      </c>
      <c r="M8" s="152">
        <v>13</v>
      </c>
      <c r="N8" s="152">
        <v>14</v>
      </c>
      <c r="O8" s="152">
        <v>15</v>
      </c>
      <c r="P8" s="152">
        <v>16</v>
      </c>
      <c r="Q8" s="152">
        <v>17</v>
      </c>
      <c r="R8" s="152">
        <v>18</v>
      </c>
      <c r="S8" s="152">
        <v>19</v>
      </c>
    </row>
    <row r="9" ht="21" customHeight="1" spans="1:19">
      <c r="A9" s="132" t="s">
        <v>70</v>
      </c>
      <c r="B9" s="133" t="s">
        <v>70</v>
      </c>
      <c r="C9" s="133" t="s">
        <v>266</v>
      </c>
      <c r="D9" s="134" t="s">
        <v>326</v>
      </c>
      <c r="E9" s="134" t="s">
        <v>327</v>
      </c>
      <c r="F9" s="134" t="s">
        <v>328</v>
      </c>
      <c r="G9" s="154">
        <v>30</v>
      </c>
      <c r="H9" s="120">
        <v>5040</v>
      </c>
      <c r="I9" s="120">
        <v>5040</v>
      </c>
      <c r="J9" s="120">
        <v>5040</v>
      </c>
      <c r="K9" s="120"/>
      <c r="L9" s="120"/>
      <c r="M9" s="120"/>
      <c r="N9" s="120"/>
      <c r="O9" s="120"/>
      <c r="P9" s="120"/>
      <c r="Q9" s="120"/>
      <c r="R9" s="120"/>
      <c r="S9" s="120"/>
    </row>
    <row r="10" ht="21" customHeight="1" spans="1:19">
      <c r="A10" s="132" t="s">
        <v>70</v>
      </c>
      <c r="B10" s="133" t="s">
        <v>70</v>
      </c>
      <c r="C10" s="133" t="s">
        <v>266</v>
      </c>
      <c r="D10" s="134" t="s">
        <v>329</v>
      </c>
      <c r="E10" s="134" t="s">
        <v>330</v>
      </c>
      <c r="F10" s="134" t="s">
        <v>328</v>
      </c>
      <c r="G10" s="154">
        <v>1</v>
      </c>
      <c r="H10" s="120">
        <v>3083.2</v>
      </c>
      <c r="I10" s="120">
        <v>3083.2</v>
      </c>
      <c r="J10" s="120">
        <v>3083.2</v>
      </c>
      <c r="K10" s="120"/>
      <c r="L10" s="120"/>
      <c r="M10" s="120"/>
      <c r="N10" s="120"/>
      <c r="O10" s="120"/>
      <c r="P10" s="120"/>
      <c r="Q10" s="120"/>
      <c r="R10" s="120"/>
      <c r="S10" s="120"/>
    </row>
    <row r="11" ht="21" customHeight="1" spans="1:19">
      <c r="A11" s="132" t="s">
        <v>70</v>
      </c>
      <c r="B11" s="133" t="s">
        <v>70</v>
      </c>
      <c r="C11" s="133" t="s">
        <v>266</v>
      </c>
      <c r="D11" s="134" t="s">
        <v>331</v>
      </c>
      <c r="E11" s="134" t="s">
        <v>330</v>
      </c>
      <c r="F11" s="134" t="s">
        <v>328</v>
      </c>
      <c r="G11" s="154">
        <v>1</v>
      </c>
      <c r="H11" s="120">
        <v>844.8</v>
      </c>
      <c r="I11" s="120">
        <v>844.8</v>
      </c>
      <c r="J11" s="120">
        <v>844.8</v>
      </c>
      <c r="K11" s="120"/>
      <c r="L11" s="120"/>
      <c r="M11" s="120"/>
      <c r="N11" s="120"/>
      <c r="O11" s="120"/>
      <c r="P11" s="120"/>
      <c r="Q11" s="120"/>
      <c r="R11" s="120"/>
      <c r="S11" s="120"/>
    </row>
    <row r="12" ht="21" customHeight="1" spans="1:19">
      <c r="A12" s="132" t="s">
        <v>70</v>
      </c>
      <c r="B12" s="133" t="s">
        <v>70</v>
      </c>
      <c r="C12" s="133" t="s">
        <v>266</v>
      </c>
      <c r="D12" s="134" t="s">
        <v>332</v>
      </c>
      <c r="E12" s="134" t="s">
        <v>330</v>
      </c>
      <c r="F12" s="134" t="s">
        <v>328</v>
      </c>
      <c r="G12" s="154">
        <v>1</v>
      </c>
      <c r="H12" s="120">
        <v>5250</v>
      </c>
      <c r="I12" s="120">
        <v>5250</v>
      </c>
      <c r="J12" s="120">
        <v>5250</v>
      </c>
      <c r="K12" s="120"/>
      <c r="L12" s="120"/>
      <c r="M12" s="120"/>
      <c r="N12" s="120"/>
      <c r="O12" s="120"/>
      <c r="P12" s="120"/>
      <c r="Q12" s="120"/>
      <c r="R12" s="120"/>
      <c r="S12" s="120"/>
    </row>
    <row r="13" ht="21" customHeight="1" spans="1:19">
      <c r="A13" s="135" t="s">
        <v>168</v>
      </c>
      <c r="B13" s="136"/>
      <c r="C13" s="136"/>
      <c r="D13" s="137"/>
      <c r="E13" s="137"/>
      <c r="F13" s="137"/>
      <c r="G13" s="155"/>
      <c r="H13" s="120">
        <v>14218</v>
      </c>
      <c r="I13" s="120">
        <v>14218</v>
      </c>
      <c r="J13" s="120">
        <v>14218</v>
      </c>
      <c r="K13" s="120"/>
      <c r="L13" s="120"/>
      <c r="M13" s="120"/>
      <c r="N13" s="120"/>
      <c r="O13" s="120"/>
      <c r="P13" s="120"/>
      <c r="Q13" s="120"/>
      <c r="R13" s="120"/>
      <c r="S13" s="120"/>
    </row>
    <row r="14" ht="21" customHeight="1" spans="1:19">
      <c r="A14" s="151" t="s">
        <v>333</v>
      </c>
      <c r="B14" s="48"/>
      <c r="C14" s="48"/>
      <c r="D14" s="151"/>
      <c r="E14" s="151"/>
      <c r="F14" s="151"/>
      <c r="G14" s="156"/>
      <c r="H14" s="157"/>
      <c r="I14" s="157"/>
      <c r="J14" s="157"/>
      <c r="K14" s="157"/>
      <c r="L14" s="157"/>
      <c r="M14" s="157"/>
      <c r="N14" s="157"/>
      <c r="O14" s="157"/>
      <c r="P14" s="157"/>
      <c r="Q14" s="157"/>
      <c r="R14" s="157"/>
      <c r="S14" s="157"/>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T12"/>
  <sheetViews>
    <sheetView showZeros="0" topLeftCell="D1" workbookViewId="0">
      <pane ySplit="1" topLeftCell="A3" activePane="bottomLeft" state="frozen"/>
      <selection/>
      <selection pane="bottomLeft" activeCell="E20" sqref="E20"/>
    </sheetView>
  </sheetViews>
  <sheetFormatPr defaultColWidth="9.13761467889908" defaultRowHeight="14.25" customHeight="1"/>
  <cols>
    <col min="1" max="5" width="39.1376146788991" customWidth="1"/>
    <col min="6" max="6" width="27.5779816513761" customWidth="1"/>
    <col min="7" max="7" width="28.5779816513761" customWidth="1"/>
    <col min="8" max="8" width="28.1376146788991" customWidth="1"/>
    <col min="9" max="9" width="39.1376146788991" customWidth="1"/>
    <col min="10" max="18" width="20.4220183486239" customWidth="1"/>
    <col min="19" max="20" width="20.2844036697248" customWidth="1"/>
  </cols>
  <sheetData>
    <row r="1" customHeight="1" spans="1:20">
      <c r="A1" s="44"/>
      <c r="B1" s="44"/>
      <c r="C1" s="44"/>
      <c r="D1" s="44"/>
      <c r="E1" s="44"/>
      <c r="F1" s="44"/>
      <c r="G1" s="44"/>
      <c r="H1" s="44"/>
      <c r="I1" s="44"/>
      <c r="J1" s="44"/>
      <c r="K1" s="44"/>
      <c r="L1" s="44"/>
      <c r="M1" s="44"/>
      <c r="N1" s="44"/>
      <c r="O1" s="44"/>
      <c r="P1" s="44"/>
      <c r="Q1" s="44"/>
      <c r="R1" s="44"/>
      <c r="S1" s="44"/>
      <c r="T1" s="44"/>
    </row>
    <row r="2" ht="16.5" customHeight="1" spans="1:20">
      <c r="A2" s="117"/>
      <c r="B2" s="123"/>
      <c r="C2" s="123"/>
      <c r="D2" s="123"/>
      <c r="E2" s="123"/>
      <c r="F2" s="123"/>
      <c r="G2" s="123"/>
      <c r="H2" s="117"/>
      <c r="I2" s="117"/>
      <c r="J2" s="117"/>
      <c r="K2" s="117"/>
      <c r="L2" s="117"/>
      <c r="M2" s="117"/>
      <c r="N2" s="138"/>
      <c r="O2" s="117"/>
      <c r="P2" s="117"/>
      <c r="Q2" s="123"/>
      <c r="R2" s="117"/>
      <c r="S2" s="146"/>
      <c r="T2" s="146" t="s">
        <v>334</v>
      </c>
    </row>
    <row r="3" ht="41.25" customHeight="1" spans="1:20">
      <c r="A3" s="113" t="str">
        <f>"2025"&amp;"年部门政府购买服务预算表"</f>
        <v>2025年部门政府购买服务预算表</v>
      </c>
      <c r="B3" s="107"/>
      <c r="C3" s="107"/>
      <c r="D3" s="107"/>
      <c r="E3" s="107"/>
      <c r="F3" s="107"/>
      <c r="G3" s="107"/>
      <c r="H3" s="124"/>
      <c r="I3" s="124"/>
      <c r="J3" s="124"/>
      <c r="K3" s="124"/>
      <c r="L3" s="124"/>
      <c r="M3" s="124"/>
      <c r="N3" s="139"/>
      <c r="O3" s="124"/>
      <c r="P3" s="124"/>
      <c r="Q3" s="107"/>
      <c r="R3" s="124"/>
      <c r="S3" s="139"/>
      <c r="T3" s="107"/>
    </row>
    <row r="4" ht="22.5" customHeight="1" spans="1:20">
      <c r="A4" s="114" t="str">
        <f>"单位名称："&amp;"昆明市东川区妇女联合会"</f>
        <v>单位名称：昆明市东川区妇女联合会</v>
      </c>
      <c r="B4" s="125"/>
      <c r="C4" s="125"/>
      <c r="D4" s="125"/>
      <c r="E4" s="125"/>
      <c r="F4" s="125"/>
      <c r="G4" s="125"/>
      <c r="H4" s="115"/>
      <c r="I4" s="115"/>
      <c r="J4" s="115"/>
      <c r="K4" s="115"/>
      <c r="L4" s="115"/>
      <c r="M4" s="115"/>
      <c r="N4" s="138"/>
      <c r="O4" s="117"/>
      <c r="P4" s="117"/>
      <c r="Q4" s="123"/>
      <c r="R4" s="117"/>
      <c r="S4" s="147"/>
      <c r="T4" s="146" t="s">
        <v>1</v>
      </c>
    </row>
    <row r="5" ht="24" customHeight="1" spans="1:20">
      <c r="A5" s="53" t="s">
        <v>177</v>
      </c>
      <c r="B5" s="126" t="s">
        <v>178</v>
      </c>
      <c r="C5" s="126" t="s">
        <v>316</v>
      </c>
      <c r="D5" s="126" t="s">
        <v>335</v>
      </c>
      <c r="E5" s="126" t="s">
        <v>336</v>
      </c>
      <c r="F5" s="126" t="s">
        <v>337</v>
      </c>
      <c r="G5" s="126" t="s">
        <v>338</v>
      </c>
      <c r="H5" s="127" t="s">
        <v>339</v>
      </c>
      <c r="I5" s="127" t="s">
        <v>340</v>
      </c>
      <c r="J5" s="140" t="s">
        <v>185</v>
      </c>
      <c r="K5" s="140"/>
      <c r="L5" s="140"/>
      <c r="M5" s="140"/>
      <c r="N5" s="141"/>
      <c r="O5" s="140"/>
      <c r="P5" s="140"/>
      <c r="Q5" s="148"/>
      <c r="R5" s="140"/>
      <c r="S5" s="141"/>
      <c r="T5" s="121"/>
    </row>
    <row r="6" ht="24" customHeight="1" spans="1:20">
      <c r="A6" s="58"/>
      <c r="B6" s="128"/>
      <c r="C6" s="128"/>
      <c r="D6" s="128"/>
      <c r="E6" s="128"/>
      <c r="F6" s="128"/>
      <c r="G6" s="128"/>
      <c r="H6" s="129"/>
      <c r="I6" s="129"/>
      <c r="J6" s="129" t="s">
        <v>55</v>
      </c>
      <c r="K6" s="129" t="s">
        <v>58</v>
      </c>
      <c r="L6" s="129" t="s">
        <v>322</v>
      </c>
      <c r="M6" s="129" t="s">
        <v>323</v>
      </c>
      <c r="N6" s="142" t="s">
        <v>324</v>
      </c>
      <c r="O6" s="143" t="s">
        <v>325</v>
      </c>
      <c r="P6" s="143"/>
      <c r="Q6" s="149"/>
      <c r="R6" s="143"/>
      <c r="S6" s="150"/>
      <c r="T6" s="130"/>
    </row>
    <row r="7" ht="54" customHeight="1" spans="1:20">
      <c r="A7" s="61"/>
      <c r="B7" s="130"/>
      <c r="C7" s="130"/>
      <c r="D7" s="130"/>
      <c r="E7" s="130"/>
      <c r="F7" s="130"/>
      <c r="G7" s="130"/>
      <c r="H7" s="131"/>
      <c r="I7" s="131"/>
      <c r="J7" s="131"/>
      <c r="K7" s="131" t="s">
        <v>57</v>
      </c>
      <c r="L7" s="131"/>
      <c r="M7" s="131"/>
      <c r="N7" s="144"/>
      <c r="O7" s="131" t="s">
        <v>57</v>
      </c>
      <c r="P7" s="131" t="s">
        <v>64</v>
      </c>
      <c r="Q7" s="130" t="s">
        <v>65</v>
      </c>
      <c r="R7" s="131" t="s">
        <v>66</v>
      </c>
      <c r="S7" s="144" t="s">
        <v>67</v>
      </c>
      <c r="T7" s="130" t="s">
        <v>68</v>
      </c>
    </row>
    <row r="8" ht="17.25" customHeight="1" spans="1:20">
      <c r="A8" s="62">
        <v>1</v>
      </c>
      <c r="B8" s="130">
        <v>2</v>
      </c>
      <c r="C8" s="62">
        <v>3</v>
      </c>
      <c r="D8" s="62">
        <v>4</v>
      </c>
      <c r="E8" s="130">
        <v>5</v>
      </c>
      <c r="F8" s="62">
        <v>6</v>
      </c>
      <c r="G8" s="62">
        <v>7</v>
      </c>
      <c r="H8" s="130">
        <v>8</v>
      </c>
      <c r="I8" s="62">
        <v>9</v>
      </c>
      <c r="J8" s="62">
        <v>10</v>
      </c>
      <c r="K8" s="130">
        <v>11</v>
      </c>
      <c r="L8" s="62">
        <v>12</v>
      </c>
      <c r="M8" s="62">
        <v>13</v>
      </c>
      <c r="N8" s="130">
        <v>14</v>
      </c>
      <c r="O8" s="62">
        <v>15</v>
      </c>
      <c r="P8" s="62">
        <v>16</v>
      </c>
      <c r="Q8" s="130">
        <v>17</v>
      </c>
      <c r="R8" s="62">
        <v>18</v>
      </c>
      <c r="S8" s="62">
        <v>19</v>
      </c>
      <c r="T8" s="62">
        <v>20</v>
      </c>
    </row>
    <row r="9" ht="21" customHeight="1" spans="1:20">
      <c r="A9" s="132"/>
      <c r="B9" s="133"/>
      <c r="C9" s="133"/>
      <c r="D9" s="133"/>
      <c r="E9" s="133"/>
      <c r="F9" s="133"/>
      <c r="G9" s="133"/>
      <c r="H9" s="134"/>
      <c r="I9" s="134"/>
      <c r="J9" s="120"/>
      <c r="K9" s="120"/>
      <c r="L9" s="120"/>
      <c r="M9" s="120"/>
      <c r="N9" s="120"/>
      <c r="O9" s="120"/>
      <c r="P9" s="120"/>
      <c r="Q9" s="120"/>
      <c r="R9" s="120"/>
      <c r="S9" s="120"/>
      <c r="T9" s="120"/>
    </row>
    <row r="10" ht="21" customHeight="1" spans="1:20">
      <c r="A10" s="135" t="s">
        <v>168</v>
      </c>
      <c r="B10" s="136"/>
      <c r="C10" s="136"/>
      <c r="D10" s="136"/>
      <c r="E10" s="136"/>
      <c r="F10" s="136"/>
      <c r="G10" s="136"/>
      <c r="H10" s="137"/>
      <c r="I10" s="145"/>
      <c r="J10" s="120"/>
      <c r="K10" s="120"/>
      <c r="L10" s="120"/>
      <c r="M10" s="120"/>
      <c r="N10" s="120"/>
      <c r="O10" s="120"/>
      <c r="P10" s="120"/>
      <c r="Q10" s="120"/>
      <c r="R10" s="120"/>
      <c r="S10" s="120"/>
      <c r="T10" s="120"/>
    </row>
    <row r="12" customHeight="1" spans="4:4">
      <c r="D12" t="s">
        <v>341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M11"/>
  <sheetViews>
    <sheetView showZeros="0" workbookViewId="0">
      <pane ySplit="1" topLeftCell="A2" activePane="bottomLeft" state="frozen"/>
      <selection/>
      <selection pane="bottomLeft" activeCell="A25" sqref="A25"/>
    </sheetView>
  </sheetViews>
  <sheetFormatPr defaultColWidth="9.13761467889908" defaultRowHeight="14.25" customHeight="1"/>
  <cols>
    <col min="1" max="1" width="37.7064220183486" customWidth="1"/>
    <col min="2" max="13" width="20" customWidth="1"/>
  </cols>
  <sheetData>
    <row r="1" customHeight="1" spans="1:13">
      <c r="A1" s="44"/>
      <c r="B1" s="44"/>
      <c r="C1" s="44"/>
      <c r="D1" s="44"/>
      <c r="E1" s="44"/>
      <c r="F1" s="44"/>
      <c r="G1" s="44"/>
      <c r="H1" s="44"/>
      <c r="I1" s="44"/>
      <c r="J1" s="44"/>
      <c r="K1" s="44"/>
      <c r="L1" s="44"/>
      <c r="M1" s="44"/>
    </row>
    <row r="2" ht="17.25" customHeight="1" spans="4:13">
      <c r="D2" s="112"/>
      <c r="M2" s="46" t="s">
        <v>342</v>
      </c>
    </row>
    <row r="3" ht="41.25" customHeight="1" spans="1:13">
      <c r="A3" s="113" t="str">
        <f>"2025"&amp;"年对下转移支付预算表"</f>
        <v>2025年对下转移支付预算表</v>
      </c>
      <c r="B3" s="47"/>
      <c r="C3" s="47"/>
      <c r="D3" s="47"/>
      <c r="E3" s="47"/>
      <c r="F3" s="47"/>
      <c r="G3" s="47"/>
      <c r="H3" s="47"/>
      <c r="I3" s="47"/>
      <c r="J3" s="47"/>
      <c r="K3" s="47"/>
      <c r="L3" s="47"/>
      <c r="M3" s="107"/>
    </row>
    <row r="4" ht="18" customHeight="1" spans="1:13">
      <c r="A4" s="114" t="str">
        <f>"单位名称："&amp;"昆明市东川区妇女联合会"</f>
        <v>单位名称：昆明市东川区妇女联合会</v>
      </c>
      <c r="B4" s="115"/>
      <c r="C4" s="115"/>
      <c r="D4" s="116"/>
      <c r="E4" s="117"/>
      <c r="F4" s="117"/>
      <c r="G4" s="117"/>
      <c r="H4" s="117"/>
      <c r="I4" s="117"/>
      <c r="M4" s="51" t="s">
        <v>1</v>
      </c>
    </row>
    <row r="5" ht="19.5" customHeight="1" spans="1:13">
      <c r="A5" s="70" t="s">
        <v>343</v>
      </c>
      <c r="B5" s="54" t="s">
        <v>185</v>
      </c>
      <c r="C5" s="55"/>
      <c r="D5" s="55"/>
      <c r="E5" s="54" t="s">
        <v>344</v>
      </c>
      <c r="F5" s="55"/>
      <c r="G5" s="55"/>
      <c r="H5" s="55"/>
      <c r="I5" s="55"/>
      <c r="J5" s="55"/>
      <c r="K5" s="55"/>
      <c r="L5" s="55"/>
      <c r="M5" s="121"/>
    </row>
    <row r="6" ht="40.5" customHeight="1" spans="1:13">
      <c r="A6" s="62"/>
      <c r="B6" s="71" t="s">
        <v>55</v>
      </c>
      <c r="C6" s="53" t="s">
        <v>58</v>
      </c>
      <c r="D6" s="118" t="s">
        <v>322</v>
      </c>
      <c r="E6" s="90"/>
      <c r="F6" s="90"/>
      <c r="G6" s="90"/>
      <c r="H6" s="90"/>
      <c r="I6" s="90"/>
      <c r="J6" s="90"/>
      <c r="K6" s="90"/>
      <c r="L6" s="90"/>
      <c r="M6" s="122"/>
    </row>
    <row r="7" ht="19.5" customHeight="1" spans="1:13">
      <c r="A7" s="63">
        <v>1</v>
      </c>
      <c r="B7" s="63">
        <v>2</v>
      </c>
      <c r="C7" s="63">
        <v>3</v>
      </c>
      <c r="D7" s="119">
        <v>4</v>
      </c>
      <c r="E7" s="78">
        <v>5</v>
      </c>
      <c r="F7" s="63">
        <v>6</v>
      </c>
      <c r="G7" s="63">
        <v>7</v>
      </c>
      <c r="H7" s="119">
        <v>8</v>
      </c>
      <c r="I7" s="63">
        <v>9</v>
      </c>
      <c r="J7" s="63">
        <v>10</v>
      </c>
      <c r="K7" s="63">
        <v>11</v>
      </c>
      <c r="L7" s="63">
        <v>13</v>
      </c>
      <c r="M7" s="78">
        <v>24</v>
      </c>
    </row>
    <row r="8" ht="19.5" customHeight="1" spans="1:13">
      <c r="A8" s="72"/>
      <c r="B8" s="120"/>
      <c r="C8" s="120"/>
      <c r="D8" s="120"/>
      <c r="E8" s="120"/>
      <c r="F8" s="120"/>
      <c r="G8" s="120"/>
      <c r="H8" s="120"/>
      <c r="I8" s="120"/>
      <c r="J8" s="120"/>
      <c r="K8" s="120"/>
      <c r="L8" s="120"/>
      <c r="M8" s="120"/>
    </row>
    <row r="9" ht="19.5" customHeight="1" spans="1:13">
      <c r="A9" s="110"/>
      <c r="B9" s="120"/>
      <c r="C9" s="120"/>
      <c r="D9" s="120"/>
      <c r="E9" s="120"/>
      <c r="F9" s="120"/>
      <c r="G9" s="120"/>
      <c r="H9" s="120"/>
      <c r="I9" s="120"/>
      <c r="J9" s="120"/>
      <c r="K9" s="120"/>
      <c r="L9" s="120"/>
      <c r="M9" s="120"/>
    </row>
    <row r="11" customHeight="1" spans="1:1">
      <c r="A11" t="s">
        <v>345</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10"/>
  <sheetViews>
    <sheetView showZeros="0" workbookViewId="0">
      <pane ySplit="1" topLeftCell="A2" activePane="bottomLeft" state="frozen"/>
      <selection/>
      <selection pane="bottomLeft" activeCell="B16" sqref="B16"/>
    </sheetView>
  </sheetViews>
  <sheetFormatPr defaultColWidth="9.13761467889908" defaultRowHeight="12" customHeight="1"/>
  <cols>
    <col min="1" max="1" width="34.2844036697248" customWidth="1"/>
    <col min="2" max="2" width="29" customWidth="1"/>
    <col min="3" max="5" width="23.5779816513761" customWidth="1"/>
    <col min="6" max="6" width="11.2844036697248" customWidth="1"/>
    <col min="7" max="7" width="25.1376146788991" customWidth="1"/>
    <col min="8" max="8" width="15.5779816513761" customWidth="1"/>
    <col min="9" max="9" width="13.4220183486239" customWidth="1"/>
    <col min="10" max="10" width="18.8532110091743" customWidth="1"/>
  </cols>
  <sheetData>
    <row r="1" customHeight="1" spans="1:10">
      <c r="A1" s="44"/>
      <c r="B1" s="44"/>
      <c r="C1" s="44"/>
      <c r="D1" s="44"/>
      <c r="E1" s="44"/>
      <c r="F1" s="44"/>
      <c r="G1" s="44"/>
      <c r="H1" s="44"/>
      <c r="I1" s="44"/>
      <c r="J1" s="44"/>
    </row>
    <row r="2" ht="16.5" customHeight="1" spans="10:10">
      <c r="J2" s="46" t="s">
        <v>346</v>
      </c>
    </row>
    <row r="3" ht="41.25" customHeight="1" spans="1:10">
      <c r="A3" s="106" t="str">
        <f>"2025"&amp;"年对下转移支付绩效目标表"</f>
        <v>2025年对下转移支付绩效目标表</v>
      </c>
      <c r="B3" s="47"/>
      <c r="C3" s="47"/>
      <c r="D3" s="47"/>
      <c r="E3" s="47"/>
      <c r="F3" s="107"/>
      <c r="G3" s="47"/>
      <c r="H3" s="107"/>
      <c r="I3" s="107"/>
      <c r="J3" s="47"/>
    </row>
    <row r="4" ht="17.25" customHeight="1" spans="1:1">
      <c r="A4" s="48" t="str">
        <f>"单位名称："&amp;"昆明市东川区妇女联合会"</f>
        <v>单位名称：昆明市东川区妇女联合会</v>
      </c>
    </row>
    <row r="5" ht="44.25" customHeight="1" spans="1:10">
      <c r="A5" s="108" t="s">
        <v>343</v>
      </c>
      <c r="B5" s="108" t="s">
        <v>268</v>
      </c>
      <c r="C5" s="108" t="s">
        <v>269</v>
      </c>
      <c r="D5" s="108" t="s">
        <v>270</v>
      </c>
      <c r="E5" s="108" t="s">
        <v>271</v>
      </c>
      <c r="F5" s="109" t="s">
        <v>272</v>
      </c>
      <c r="G5" s="108" t="s">
        <v>273</v>
      </c>
      <c r="H5" s="109" t="s">
        <v>274</v>
      </c>
      <c r="I5" s="109" t="s">
        <v>275</v>
      </c>
      <c r="J5" s="108" t="s">
        <v>276</v>
      </c>
    </row>
    <row r="6" ht="14.25" customHeight="1" spans="1:10">
      <c r="A6" s="108">
        <v>1</v>
      </c>
      <c r="B6" s="108">
        <v>2</v>
      </c>
      <c r="C6" s="108">
        <v>3</v>
      </c>
      <c r="D6" s="108">
        <v>4</v>
      </c>
      <c r="E6" s="108">
        <v>5</v>
      </c>
      <c r="F6" s="109">
        <v>6</v>
      </c>
      <c r="G6" s="108">
        <v>7</v>
      </c>
      <c r="H6" s="109">
        <v>8</v>
      </c>
      <c r="I6" s="109">
        <v>9</v>
      </c>
      <c r="J6" s="108">
        <v>10</v>
      </c>
    </row>
    <row r="7" ht="42" customHeight="1" spans="1:10">
      <c r="A7" s="72"/>
      <c r="B7" s="110"/>
      <c r="C7" s="110"/>
      <c r="D7" s="110"/>
      <c r="E7" s="96"/>
      <c r="F7" s="111"/>
      <c r="G7" s="96"/>
      <c r="H7" s="111"/>
      <c r="I7" s="111"/>
      <c r="J7" s="96"/>
    </row>
    <row r="8" ht="42" customHeight="1" spans="1:10">
      <c r="A8" s="72"/>
      <c r="B8" s="64"/>
      <c r="C8" s="64"/>
      <c r="D8" s="64"/>
      <c r="E8" s="72"/>
      <c r="F8" s="64"/>
      <c r="G8" s="72"/>
      <c r="H8" s="64"/>
      <c r="I8" s="64"/>
      <c r="J8" s="72"/>
    </row>
    <row r="10" customHeight="1" spans="1:1">
      <c r="A10" t="s">
        <v>347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I11"/>
  <sheetViews>
    <sheetView showZeros="0" topLeftCell="D1" workbookViewId="0">
      <pane ySplit="1" topLeftCell="A2" activePane="bottomLeft" state="frozen"/>
      <selection/>
      <selection pane="bottomLeft" activeCell="D18" sqref="D18"/>
    </sheetView>
  </sheetViews>
  <sheetFormatPr defaultColWidth="10.4220183486239" defaultRowHeight="14.25" customHeight="1"/>
  <cols>
    <col min="1" max="3" width="33.7064220183486" customWidth="1"/>
    <col min="4" max="4" width="45.5779816513761" customWidth="1"/>
    <col min="5" max="5" width="27.5779816513761" customWidth="1"/>
    <col min="6" max="6" width="21.7064220183486" customWidth="1"/>
    <col min="7" max="9" width="26.2844036697248" customWidth="1"/>
  </cols>
  <sheetData>
    <row r="1" customHeight="1" spans="1:9">
      <c r="A1" s="44"/>
      <c r="B1" s="44"/>
      <c r="C1" s="44"/>
      <c r="D1" s="44"/>
      <c r="E1" s="44"/>
      <c r="F1" s="44"/>
      <c r="G1" s="44"/>
      <c r="H1" s="44"/>
      <c r="I1" s="44"/>
    </row>
    <row r="2" customHeight="1" spans="1:9">
      <c r="A2" s="80" t="s">
        <v>348</v>
      </c>
      <c r="B2" s="81"/>
      <c r="C2" s="81"/>
      <c r="D2" s="82"/>
      <c r="E2" s="82"/>
      <c r="F2" s="82"/>
      <c r="G2" s="81"/>
      <c r="H2" s="81"/>
      <c r="I2" s="82"/>
    </row>
    <row r="3" ht="41.25" customHeight="1" spans="1:9">
      <c r="A3" s="83" t="str">
        <f>"2025"&amp;"年新增资产配置预算表"</f>
        <v>2025年新增资产配置预算表</v>
      </c>
      <c r="B3" s="84"/>
      <c r="C3" s="84"/>
      <c r="D3" s="85"/>
      <c r="E3" s="85"/>
      <c r="F3" s="85"/>
      <c r="G3" s="84"/>
      <c r="H3" s="84"/>
      <c r="I3" s="85"/>
    </row>
    <row r="4" customHeight="1" spans="1:9">
      <c r="A4" s="86" t="str">
        <f>"单位名称："&amp;"昆明市东川区妇女联合会"</f>
        <v>单位名称：昆明市东川区妇女联合会</v>
      </c>
      <c r="B4" s="87"/>
      <c r="C4" s="87"/>
      <c r="D4" s="88"/>
      <c r="F4" s="85"/>
      <c r="G4" s="84"/>
      <c r="H4" s="84"/>
      <c r="I4" s="105" t="s">
        <v>1</v>
      </c>
    </row>
    <row r="5" ht="28.5" customHeight="1" spans="1:9">
      <c r="A5" s="89" t="s">
        <v>177</v>
      </c>
      <c r="B5" s="90" t="s">
        <v>178</v>
      </c>
      <c r="C5" s="91" t="s">
        <v>349</v>
      </c>
      <c r="D5" s="89" t="s">
        <v>350</v>
      </c>
      <c r="E5" s="89" t="s">
        <v>351</v>
      </c>
      <c r="F5" s="89" t="s">
        <v>352</v>
      </c>
      <c r="G5" s="90" t="s">
        <v>353</v>
      </c>
      <c r="H5" s="78"/>
      <c r="I5" s="89"/>
    </row>
    <row r="6" ht="21" customHeight="1" spans="1:9">
      <c r="A6" s="91"/>
      <c r="B6" s="92"/>
      <c r="C6" s="92"/>
      <c r="D6" s="93"/>
      <c r="E6" s="92"/>
      <c r="F6" s="92"/>
      <c r="G6" s="90" t="s">
        <v>320</v>
      </c>
      <c r="H6" s="90" t="s">
        <v>354</v>
      </c>
      <c r="I6" s="90" t="s">
        <v>355</v>
      </c>
    </row>
    <row r="7" ht="17.25" customHeight="1" spans="1:9">
      <c r="A7" s="94" t="s">
        <v>83</v>
      </c>
      <c r="B7" s="95" t="s">
        <v>84</v>
      </c>
      <c r="C7" s="94" t="s">
        <v>85</v>
      </c>
      <c r="D7" s="96" t="s">
        <v>86</v>
      </c>
      <c r="E7" s="94" t="s">
        <v>87</v>
      </c>
      <c r="F7" s="95" t="s">
        <v>88</v>
      </c>
      <c r="G7" s="97" t="s">
        <v>89</v>
      </c>
      <c r="H7" s="96" t="s">
        <v>90</v>
      </c>
      <c r="I7" s="96">
        <v>9</v>
      </c>
    </row>
    <row r="8" ht="19.5" customHeight="1" spans="1:9">
      <c r="A8" s="98"/>
      <c r="B8" s="74"/>
      <c r="C8" s="74"/>
      <c r="D8" s="72"/>
      <c r="E8" s="64"/>
      <c r="F8" s="97"/>
      <c r="G8" s="99"/>
      <c r="H8" s="100"/>
      <c r="I8" s="100"/>
    </row>
    <row r="9" ht="19.5" customHeight="1" spans="1:9">
      <c r="A9" s="101" t="s">
        <v>55</v>
      </c>
      <c r="B9" s="102"/>
      <c r="C9" s="102"/>
      <c r="D9" s="103"/>
      <c r="E9" s="104"/>
      <c r="F9" s="104"/>
      <c r="G9" s="99"/>
      <c r="H9" s="100"/>
      <c r="I9" s="100"/>
    </row>
    <row r="11" customHeight="1" spans="4:4">
      <c r="D11" t="s">
        <v>356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3"/>
  <sheetViews>
    <sheetView showZeros="0" tabSelected="1" workbookViewId="0">
      <pane ySplit="1" topLeftCell="A2" activePane="bottomLeft" state="frozen"/>
      <selection/>
      <selection pane="bottomLeft" activeCell="B22" sqref="B22"/>
    </sheetView>
  </sheetViews>
  <sheetFormatPr defaultColWidth="9.13761467889908" defaultRowHeight="14.25" customHeight="1"/>
  <cols>
    <col min="1" max="1" width="19.2844036697248" customWidth="1"/>
    <col min="2" max="2" width="33.8532110091743" customWidth="1"/>
    <col min="3" max="3" width="23.8532110091743" customWidth="1"/>
    <col min="4" max="4" width="11.1376146788991" customWidth="1"/>
    <col min="5" max="5" width="17.7064220183486" customWidth="1"/>
    <col min="6" max="6" width="9.85321100917431" customWidth="1"/>
    <col min="7" max="7" width="17.7064220183486" customWidth="1"/>
    <col min="8" max="11" width="23.1376146788991" customWidth="1"/>
  </cols>
  <sheetData>
    <row r="1" customHeight="1" spans="1:11">
      <c r="A1" s="44"/>
      <c r="B1" s="44"/>
      <c r="C1" s="44"/>
      <c r="D1" s="44"/>
      <c r="E1" s="44"/>
      <c r="F1" s="44"/>
      <c r="G1" s="44"/>
      <c r="H1" s="44"/>
      <c r="I1" s="44"/>
      <c r="J1" s="44"/>
      <c r="K1" s="44"/>
    </row>
    <row r="2" customHeight="1" spans="4:11">
      <c r="D2" s="45"/>
      <c r="E2" s="45"/>
      <c r="F2" s="45"/>
      <c r="G2" s="45"/>
      <c r="K2" s="46" t="s">
        <v>357</v>
      </c>
    </row>
    <row r="3" ht="41.25" customHeight="1" spans="1:11">
      <c r="A3" s="47" t="str">
        <f>"2025"&amp;"年上级补助项目支出预算表"</f>
        <v>2025年上级补助项目支出预算表</v>
      </c>
      <c r="B3" s="47"/>
      <c r="C3" s="47"/>
      <c r="D3" s="47"/>
      <c r="E3" s="47"/>
      <c r="F3" s="47"/>
      <c r="G3" s="47"/>
      <c r="H3" s="47"/>
      <c r="I3" s="47"/>
      <c r="J3" s="47"/>
      <c r="K3" s="47"/>
    </row>
    <row r="4" ht="13.5" customHeight="1" spans="1:11">
      <c r="A4" s="48" t="str">
        <f>"单位名称："&amp;"昆明市东川区妇女联合会"</f>
        <v>单位名称：昆明市东川区妇女联合会</v>
      </c>
      <c r="B4" s="49"/>
      <c r="C4" s="49"/>
      <c r="D4" s="49"/>
      <c r="E4" s="49"/>
      <c r="F4" s="49"/>
      <c r="G4" s="49"/>
      <c r="H4" s="50"/>
      <c r="I4" s="50"/>
      <c r="J4" s="50"/>
      <c r="K4" s="51" t="s">
        <v>1</v>
      </c>
    </row>
    <row r="5" ht="21.75" customHeight="1" spans="1:11">
      <c r="A5" s="52" t="s">
        <v>258</v>
      </c>
      <c r="B5" s="52" t="s">
        <v>180</v>
      </c>
      <c r="C5" s="52" t="s">
        <v>259</v>
      </c>
      <c r="D5" s="53" t="s">
        <v>181</v>
      </c>
      <c r="E5" s="53" t="s">
        <v>182</v>
      </c>
      <c r="F5" s="53" t="s">
        <v>260</v>
      </c>
      <c r="G5" s="53" t="s">
        <v>261</v>
      </c>
      <c r="H5" s="70" t="s">
        <v>55</v>
      </c>
      <c r="I5" s="54" t="s">
        <v>358</v>
      </c>
      <c r="J5" s="55"/>
      <c r="K5" s="56"/>
    </row>
    <row r="6" ht="21.75" customHeight="1" spans="1:11">
      <c r="A6" s="57"/>
      <c r="B6" s="57"/>
      <c r="C6" s="57"/>
      <c r="D6" s="58"/>
      <c r="E6" s="58"/>
      <c r="F6" s="58"/>
      <c r="G6" s="58"/>
      <c r="H6" s="71"/>
      <c r="I6" s="53" t="s">
        <v>58</v>
      </c>
      <c r="J6" s="53" t="s">
        <v>59</v>
      </c>
      <c r="K6" s="53" t="s">
        <v>60</v>
      </c>
    </row>
    <row r="7" ht="40.5" customHeight="1" spans="1:11">
      <c r="A7" s="60"/>
      <c r="B7" s="60"/>
      <c r="C7" s="60"/>
      <c r="D7" s="61"/>
      <c r="E7" s="61"/>
      <c r="F7" s="61"/>
      <c r="G7" s="61"/>
      <c r="H7" s="62"/>
      <c r="I7" s="61" t="s">
        <v>57</v>
      </c>
      <c r="J7" s="61"/>
      <c r="K7" s="61"/>
    </row>
    <row r="8" ht="15" customHeight="1" spans="1:11">
      <c r="A8" s="63">
        <v>1</v>
      </c>
      <c r="B8" s="63">
        <v>2</v>
      </c>
      <c r="C8" s="63">
        <v>3</v>
      </c>
      <c r="D8" s="63">
        <v>4</v>
      </c>
      <c r="E8" s="63">
        <v>5</v>
      </c>
      <c r="F8" s="63">
        <v>6</v>
      </c>
      <c r="G8" s="63">
        <v>7</v>
      </c>
      <c r="H8" s="63">
        <v>8</v>
      </c>
      <c r="I8" s="63">
        <v>9</v>
      </c>
      <c r="J8" s="78">
        <v>10</v>
      </c>
      <c r="K8" s="78">
        <v>11</v>
      </c>
    </row>
    <row r="9" ht="18.75" customHeight="1" spans="1:11">
      <c r="A9" s="72"/>
      <c r="B9" s="64"/>
      <c r="C9" s="72"/>
      <c r="D9" s="72"/>
      <c r="E9" s="72"/>
      <c r="F9" s="72"/>
      <c r="G9" s="72"/>
      <c r="H9" s="73"/>
      <c r="I9" s="79"/>
      <c r="J9" s="79"/>
      <c r="K9" s="73"/>
    </row>
    <row r="10" ht="18.75" customHeight="1" spans="1:11">
      <c r="A10" s="74"/>
      <c r="B10" s="64"/>
      <c r="C10" s="64"/>
      <c r="D10" s="64"/>
      <c r="E10" s="64"/>
      <c r="F10" s="64"/>
      <c r="G10" s="64"/>
      <c r="H10" s="66"/>
      <c r="I10" s="66"/>
      <c r="J10" s="66"/>
      <c r="K10" s="73"/>
    </row>
    <row r="11" ht="18.75" customHeight="1" spans="1:11">
      <c r="A11" s="75" t="s">
        <v>168</v>
      </c>
      <c r="B11" s="76"/>
      <c r="C11" s="76"/>
      <c r="D11" s="76"/>
      <c r="E11" s="76"/>
      <c r="F11" s="76"/>
      <c r="G11" s="77"/>
      <c r="H11" s="66"/>
      <c r="I11" s="66"/>
      <c r="J11" s="66"/>
      <c r="K11" s="73"/>
    </row>
    <row r="13" customHeight="1" spans="1:1">
      <c r="A13" t="s">
        <v>359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11"/>
  <sheetViews>
    <sheetView showZeros="0" workbookViewId="0">
      <pane ySplit="1" topLeftCell="A2" activePane="bottomLeft" state="frozen"/>
      <selection/>
      <selection pane="bottomLeft" activeCell="C25" sqref="C25"/>
    </sheetView>
  </sheetViews>
  <sheetFormatPr defaultColWidth="9.13761467889908" defaultRowHeight="14.25" customHeight="1" outlineLevelCol="6"/>
  <cols>
    <col min="1" max="1" width="35.2844036697248" customWidth="1"/>
    <col min="2" max="4" width="28" customWidth="1"/>
    <col min="5" max="7" width="23.8532110091743" customWidth="1"/>
  </cols>
  <sheetData>
    <row r="1" customHeight="1" spans="1:7">
      <c r="A1" s="44"/>
      <c r="B1" s="44"/>
      <c r="C1" s="44"/>
      <c r="D1" s="44"/>
      <c r="E1" s="44"/>
      <c r="F1" s="44"/>
      <c r="G1" s="44"/>
    </row>
    <row r="2" ht="13.5" customHeight="1" spans="4:7">
      <c r="D2" s="45"/>
      <c r="G2" s="46" t="s">
        <v>360</v>
      </c>
    </row>
    <row r="3" ht="41.25" customHeight="1" spans="1:7">
      <c r="A3" s="47" t="str">
        <f>"2025"&amp;"年部门项目中期规划预算表"</f>
        <v>2025年部门项目中期规划预算表</v>
      </c>
      <c r="B3" s="47"/>
      <c r="C3" s="47"/>
      <c r="D3" s="47"/>
      <c r="E3" s="47"/>
      <c r="F3" s="47"/>
      <c r="G3" s="47"/>
    </row>
    <row r="4" ht="13.5" customHeight="1" spans="1:7">
      <c r="A4" s="48" t="str">
        <f>"单位名称："&amp;"昆明市东川区妇女联合会"</f>
        <v>单位名称：昆明市东川区妇女联合会</v>
      </c>
      <c r="B4" s="49"/>
      <c r="C4" s="49"/>
      <c r="D4" s="49"/>
      <c r="E4" s="50"/>
      <c r="F4" s="50"/>
      <c r="G4" s="51" t="s">
        <v>1</v>
      </c>
    </row>
    <row r="5" ht="21.75" customHeight="1" spans="1:7">
      <c r="A5" s="52" t="s">
        <v>259</v>
      </c>
      <c r="B5" s="52" t="s">
        <v>258</v>
      </c>
      <c r="C5" s="52" t="s">
        <v>180</v>
      </c>
      <c r="D5" s="53" t="s">
        <v>361</v>
      </c>
      <c r="E5" s="54" t="s">
        <v>58</v>
      </c>
      <c r="F5" s="55"/>
      <c r="G5" s="56"/>
    </row>
    <row r="6" ht="21.75" customHeight="1" spans="1:7">
      <c r="A6" s="57"/>
      <c r="B6" s="57"/>
      <c r="C6" s="57"/>
      <c r="D6" s="58"/>
      <c r="E6" s="59" t="str">
        <f>"2025"&amp;"年"</f>
        <v>2025年</v>
      </c>
      <c r="F6" s="53" t="str">
        <f>("2025"+1)&amp;"年"</f>
        <v>2026年</v>
      </c>
      <c r="G6" s="53" t="str">
        <f>("2025"+2)&amp;"年"</f>
        <v>2027年</v>
      </c>
    </row>
    <row r="7" ht="40.5" customHeight="1" spans="1:7">
      <c r="A7" s="60"/>
      <c r="B7" s="60"/>
      <c r="C7" s="60"/>
      <c r="D7" s="61"/>
      <c r="E7" s="62"/>
      <c r="F7" s="61" t="s">
        <v>57</v>
      </c>
      <c r="G7" s="61"/>
    </row>
    <row r="8" ht="15" customHeight="1" spans="1:7">
      <c r="A8" s="63">
        <v>1</v>
      </c>
      <c r="B8" s="63">
        <v>2</v>
      </c>
      <c r="C8" s="63">
        <v>3</v>
      </c>
      <c r="D8" s="63">
        <v>4</v>
      </c>
      <c r="E8" s="63">
        <v>5</v>
      </c>
      <c r="F8" s="63">
        <v>6</v>
      </c>
      <c r="G8" s="63">
        <v>7</v>
      </c>
    </row>
    <row r="9" ht="17.25" customHeight="1" spans="1:7">
      <c r="A9" s="64" t="s">
        <v>70</v>
      </c>
      <c r="B9" s="65"/>
      <c r="C9" s="65"/>
      <c r="D9" s="64"/>
      <c r="E9" s="66">
        <v>146700</v>
      </c>
      <c r="F9" s="66"/>
      <c r="G9" s="66"/>
    </row>
    <row r="10" ht="18.75" customHeight="1" spans="1:7">
      <c r="A10" s="64"/>
      <c r="B10" s="64" t="s">
        <v>362</v>
      </c>
      <c r="C10" s="64" t="s">
        <v>266</v>
      </c>
      <c r="D10" s="64" t="s">
        <v>363</v>
      </c>
      <c r="E10" s="66">
        <v>146700</v>
      </c>
      <c r="F10" s="66"/>
      <c r="G10" s="66"/>
    </row>
    <row r="11" ht="18.75" customHeight="1" spans="1:7">
      <c r="A11" s="67" t="s">
        <v>55</v>
      </c>
      <c r="B11" s="68" t="s">
        <v>364</v>
      </c>
      <c r="C11" s="68"/>
      <c r="D11" s="69"/>
      <c r="E11" s="66">
        <v>146700</v>
      </c>
      <c r="F11" s="66"/>
      <c r="G11" s="66"/>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1"/>
  <sheetViews>
    <sheetView workbookViewId="0">
      <selection activeCell="H21" sqref="H21"/>
    </sheetView>
  </sheetViews>
  <sheetFormatPr defaultColWidth="8.99082568807339" defaultRowHeight="12.9"/>
  <cols>
    <col min="5" max="5" width="30.0366972477064" customWidth="1"/>
    <col min="8" max="8" width="22.4403669724771" customWidth="1"/>
    <col min="9" max="9" width="29.9082568807339" customWidth="1"/>
    <col min="10" max="10" width="47.2293577981651" customWidth="1"/>
  </cols>
  <sheetData>
    <row r="2" s="1" customFormat="1" ht="14.25" customHeight="1" spans="1:10">
      <c r="A2" s="2"/>
      <c r="B2" s="2"/>
      <c r="C2" s="2"/>
      <c r="D2" s="2"/>
      <c r="E2" s="2"/>
      <c r="F2" s="2"/>
      <c r="G2" s="2"/>
      <c r="H2" s="2"/>
      <c r="I2" s="2"/>
      <c r="J2" s="35" t="s">
        <v>365</v>
      </c>
    </row>
    <row r="3" s="1" customFormat="1" ht="41.25" customHeight="1" spans="1:10">
      <c r="A3" s="3" t="str">
        <f>"2025"&amp;"年部门整体支出绩效目标表"</f>
        <v>2025年部门整体支出绩效目标表</v>
      </c>
      <c r="B3" s="4"/>
      <c r="C3" s="4"/>
      <c r="D3" s="4"/>
      <c r="E3" s="4"/>
      <c r="F3" s="4"/>
      <c r="G3" s="4"/>
      <c r="H3" s="4"/>
      <c r="I3" s="4"/>
      <c r="J3" s="36"/>
    </row>
    <row r="4" s="1" customFormat="1" ht="17.25" customHeight="1" spans="1:10">
      <c r="A4" s="5" t="str">
        <f>"单位名称："&amp;"昆明市东川区妇女联合会"</f>
        <v>单位名称：昆明市东川区妇女联合会</v>
      </c>
      <c r="B4" s="5"/>
      <c r="C4" s="6"/>
      <c r="D4" s="7"/>
      <c r="E4" s="7"/>
      <c r="F4" s="7"/>
      <c r="G4" s="7"/>
      <c r="H4" s="7"/>
      <c r="I4" s="7"/>
      <c r="J4" s="239" t="s">
        <v>1</v>
      </c>
    </row>
    <row r="5" s="1" customFormat="1" ht="30" customHeight="1" spans="1:10">
      <c r="A5" s="8" t="s">
        <v>366</v>
      </c>
      <c r="B5" s="9" t="s">
        <v>71</v>
      </c>
      <c r="C5" s="10"/>
      <c r="D5" s="10"/>
      <c r="E5" s="10"/>
      <c r="F5" s="8" t="s">
        <v>367</v>
      </c>
      <c r="G5" s="10"/>
      <c r="H5" s="11" t="s">
        <v>70</v>
      </c>
      <c r="I5" s="10"/>
      <c r="J5" s="38"/>
    </row>
    <row r="6" s="1" customFormat="1" ht="32.25" customHeight="1" spans="1:10">
      <c r="A6" s="12" t="s">
        <v>368</v>
      </c>
      <c r="B6" s="13"/>
      <c r="C6" s="13"/>
      <c r="D6" s="13"/>
      <c r="E6" s="13"/>
      <c r="F6" s="13"/>
      <c r="G6" s="13"/>
      <c r="H6" s="13"/>
      <c r="I6" s="39"/>
      <c r="J6" s="40" t="s">
        <v>369</v>
      </c>
    </row>
    <row r="7" s="1" customFormat="1" ht="99.75" customHeight="1" spans="1:10">
      <c r="A7" s="14" t="s">
        <v>370</v>
      </c>
      <c r="B7" s="15" t="s">
        <v>371</v>
      </c>
      <c r="C7" s="16" t="s">
        <v>372</v>
      </c>
      <c r="D7" s="16"/>
      <c r="E7" s="16"/>
      <c r="F7" s="16"/>
      <c r="G7" s="16"/>
      <c r="H7" s="16"/>
      <c r="I7" s="16"/>
      <c r="J7" s="41" t="s">
        <v>373</v>
      </c>
    </row>
    <row r="8" s="1" customFormat="1" ht="99.75" customHeight="1" spans="1:10">
      <c r="A8" s="14"/>
      <c r="B8" s="15" t="str">
        <f>"总体绩效目标（"&amp;"2025"&amp;"-"&amp;("2025"+2)&amp;"年期间）"</f>
        <v>总体绩效目标（2025-2027年期间）</v>
      </c>
      <c r="C8" s="16" t="s">
        <v>374</v>
      </c>
      <c r="D8" s="16"/>
      <c r="E8" s="16"/>
      <c r="F8" s="16"/>
      <c r="G8" s="16"/>
      <c r="H8" s="16"/>
      <c r="I8" s="16"/>
      <c r="J8" s="41" t="s">
        <v>375</v>
      </c>
    </row>
    <row r="9" s="1" customFormat="1" ht="75" customHeight="1" spans="1:10">
      <c r="A9" s="15" t="s">
        <v>376</v>
      </c>
      <c r="B9" s="17" t="str">
        <f>"预算年度（"&amp;"2025"&amp;"年）绩效目标"</f>
        <v>预算年度（2025年）绩效目标</v>
      </c>
      <c r="C9" s="18" t="s">
        <v>377</v>
      </c>
      <c r="D9" s="18"/>
      <c r="E9" s="18"/>
      <c r="F9" s="18"/>
      <c r="G9" s="18"/>
      <c r="H9" s="18"/>
      <c r="I9" s="18"/>
      <c r="J9" s="42" t="s">
        <v>378</v>
      </c>
    </row>
    <row r="10" s="1" customFormat="1" ht="32.25" customHeight="1" spans="1:10">
      <c r="A10" s="19" t="s">
        <v>379</v>
      </c>
      <c r="B10" s="19"/>
      <c r="C10" s="19"/>
      <c r="D10" s="19"/>
      <c r="E10" s="19"/>
      <c r="F10" s="19"/>
      <c r="G10" s="19"/>
      <c r="H10" s="19"/>
      <c r="I10" s="19"/>
      <c r="J10" s="19"/>
    </row>
    <row r="11" s="1" customFormat="1" ht="32.25" customHeight="1" spans="1:10">
      <c r="A11" s="15" t="s">
        <v>380</v>
      </c>
      <c r="B11" s="15"/>
      <c r="C11" s="14" t="s">
        <v>381</v>
      </c>
      <c r="D11" s="14"/>
      <c r="E11" s="14"/>
      <c r="F11" s="14"/>
      <c r="G11" s="14"/>
      <c r="H11" s="14" t="s">
        <v>382</v>
      </c>
      <c r="I11" s="14"/>
      <c r="J11" s="14"/>
    </row>
    <row r="12" s="1" customFormat="1" ht="32.25" customHeight="1" spans="1:10">
      <c r="A12" s="15"/>
      <c r="B12" s="15"/>
      <c r="C12" s="14"/>
      <c r="D12" s="14"/>
      <c r="E12" s="14"/>
      <c r="F12" s="14"/>
      <c r="G12" s="14"/>
      <c r="H12" s="15" t="s">
        <v>383</v>
      </c>
      <c r="I12" s="15" t="s">
        <v>384</v>
      </c>
      <c r="J12" s="15" t="s">
        <v>385</v>
      </c>
    </row>
    <row r="13" s="1" customFormat="1" ht="24" customHeight="1" spans="1:10">
      <c r="A13" s="20" t="s">
        <v>55</v>
      </c>
      <c r="B13" s="21"/>
      <c r="C13" s="21"/>
      <c r="D13" s="21"/>
      <c r="E13" s="21"/>
      <c r="F13" s="21"/>
      <c r="G13" s="22"/>
      <c r="H13" s="23">
        <v>1359746</v>
      </c>
      <c r="I13" s="23">
        <v>1359746</v>
      </c>
      <c r="J13" s="23"/>
    </row>
    <row r="14" s="1" customFormat="1" ht="34.5" customHeight="1" spans="1:10">
      <c r="A14" s="16" t="s">
        <v>386</v>
      </c>
      <c r="B14" s="24"/>
      <c r="C14" s="16" t="s">
        <v>387</v>
      </c>
      <c r="D14" s="24"/>
      <c r="E14" s="24"/>
      <c r="F14" s="24"/>
      <c r="G14" s="24"/>
      <c r="H14" s="25">
        <v>1213046</v>
      </c>
      <c r="I14" s="25">
        <v>1213046</v>
      </c>
      <c r="J14" s="25"/>
    </row>
    <row r="15" s="1" customFormat="1" ht="34.5" customHeight="1" spans="1:10">
      <c r="A15" s="16" t="s">
        <v>266</v>
      </c>
      <c r="B15" s="26"/>
      <c r="C15" s="16" t="s">
        <v>277</v>
      </c>
      <c r="D15" s="26"/>
      <c r="E15" s="26"/>
      <c r="F15" s="26"/>
      <c r="G15" s="26"/>
      <c r="H15" s="25">
        <v>146700</v>
      </c>
      <c r="I15" s="25">
        <v>146700</v>
      </c>
      <c r="J15" s="25"/>
    </row>
    <row r="16" s="1" customFormat="1" ht="32.25" customHeight="1" spans="1:10">
      <c r="A16" s="19" t="s">
        <v>388</v>
      </c>
      <c r="B16" s="19"/>
      <c r="C16" s="19"/>
      <c r="D16" s="19"/>
      <c r="E16" s="19"/>
      <c r="F16" s="19"/>
      <c r="G16" s="19"/>
      <c r="H16" s="19"/>
      <c r="I16" s="19"/>
      <c r="J16" s="19"/>
    </row>
    <row r="17" s="1" customFormat="1" ht="32.25" customHeight="1" spans="1:10">
      <c r="A17" s="27" t="s">
        <v>389</v>
      </c>
      <c r="B17" s="27"/>
      <c r="C17" s="27"/>
      <c r="D17" s="27"/>
      <c r="E17" s="27"/>
      <c r="F17" s="27"/>
      <c r="G17" s="27"/>
      <c r="H17" s="28" t="s">
        <v>390</v>
      </c>
      <c r="I17" s="43" t="s">
        <v>276</v>
      </c>
      <c r="J17" s="28" t="s">
        <v>391</v>
      </c>
    </row>
    <row r="18" s="1" customFormat="1" ht="36" customHeight="1" spans="1:10">
      <c r="A18" s="29" t="s">
        <v>269</v>
      </c>
      <c r="B18" s="29" t="s">
        <v>392</v>
      </c>
      <c r="C18" s="30" t="s">
        <v>271</v>
      </c>
      <c r="D18" s="30" t="s">
        <v>272</v>
      </c>
      <c r="E18" s="30" t="s">
        <v>273</v>
      </c>
      <c r="F18" s="30" t="s">
        <v>274</v>
      </c>
      <c r="G18" s="30" t="s">
        <v>275</v>
      </c>
      <c r="H18" s="31"/>
      <c r="I18" s="31"/>
      <c r="J18" s="31"/>
    </row>
    <row r="19" s="1" customFormat="1" ht="32.25" customHeight="1" spans="1:10">
      <c r="A19" s="32" t="s">
        <v>278</v>
      </c>
      <c r="B19" s="32"/>
      <c r="C19" s="33"/>
      <c r="D19" s="32"/>
      <c r="E19" s="32"/>
      <c r="F19" s="32"/>
      <c r="G19" s="32"/>
      <c r="H19" s="34"/>
      <c r="I19" s="18"/>
      <c r="J19" s="34"/>
    </row>
    <row r="20" s="1" customFormat="1" ht="32.25" customHeight="1" spans="1:10">
      <c r="A20" s="32"/>
      <c r="B20" s="32" t="s">
        <v>279</v>
      </c>
      <c r="C20" s="33"/>
      <c r="D20" s="32"/>
      <c r="E20" s="32"/>
      <c r="F20" s="32"/>
      <c r="G20" s="32"/>
      <c r="H20" s="34"/>
      <c r="I20" s="18"/>
      <c r="J20" s="34"/>
    </row>
    <row r="21" s="1" customFormat="1" ht="32.25" customHeight="1" spans="1:10">
      <c r="A21" s="32"/>
      <c r="B21" s="32"/>
      <c r="C21" s="33" t="s">
        <v>280</v>
      </c>
      <c r="D21" s="32" t="s">
        <v>281</v>
      </c>
      <c r="E21" s="32" t="s">
        <v>282</v>
      </c>
      <c r="F21" s="32" t="s">
        <v>283</v>
      </c>
      <c r="G21" s="32" t="s">
        <v>284</v>
      </c>
      <c r="H21" s="34" t="s">
        <v>393</v>
      </c>
      <c r="I21" s="18" t="s">
        <v>285</v>
      </c>
      <c r="J21" s="34" t="s">
        <v>394</v>
      </c>
    </row>
    <row r="22" s="1" customFormat="1" ht="32.25" customHeight="1" spans="1:10">
      <c r="A22" s="32"/>
      <c r="B22" s="32" t="s">
        <v>286</v>
      </c>
      <c r="C22" s="33"/>
      <c r="D22" s="32"/>
      <c r="E22" s="32"/>
      <c r="F22" s="32"/>
      <c r="G22" s="32"/>
      <c r="H22" s="34"/>
      <c r="I22" s="18"/>
      <c r="J22" s="34"/>
    </row>
    <row r="23" s="1" customFormat="1" ht="32.25" customHeight="1" spans="1:10">
      <c r="A23" s="32"/>
      <c r="B23" s="32"/>
      <c r="C23" s="33" t="s">
        <v>395</v>
      </c>
      <c r="D23" s="32" t="s">
        <v>294</v>
      </c>
      <c r="E23" s="32" t="s">
        <v>288</v>
      </c>
      <c r="F23" s="32" t="s">
        <v>289</v>
      </c>
      <c r="G23" s="32" t="s">
        <v>290</v>
      </c>
      <c r="H23" s="34" t="s">
        <v>396</v>
      </c>
      <c r="I23" s="18" t="s">
        <v>397</v>
      </c>
      <c r="J23" s="34" t="s">
        <v>398</v>
      </c>
    </row>
    <row r="24" s="1" customFormat="1" ht="32.25" customHeight="1" spans="1:10">
      <c r="A24" s="32"/>
      <c r="B24" s="32" t="s">
        <v>292</v>
      </c>
      <c r="C24" s="33"/>
      <c r="D24" s="32"/>
      <c r="E24" s="32"/>
      <c r="F24" s="32"/>
      <c r="G24" s="32"/>
      <c r="H24" s="34"/>
      <c r="I24" s="18"/>
      <c r="J24" s="34"/>
    </row>
    <row r="25" s="1" customFormat="1" ht="32.25" customHeight="1" spans="1:10">
      <c r="A25" s="32"/>
      <c r="B25" s="32"/>
      <c r="C25" s="33" t="s">
        <v>399</v>
      </c>
      <c r="D25" s="32" t="s">
        <v>400</v>
      </c>
      <c r="E25" s="32" t="s">
        <v>401</v>
      </c>
      <c r="F25" s="32" t="s">
        <v>296</v>
      </c>
      <c r="G25" s="32" t="s">
        <v>284</v>
      </c>
      <c r="H25" s="34" t="s">
        <v>402</v>
      </c>
      <c r="I25" s="18" t="s">
        <v>403</v>
      </c>
      <c r="J25" s="34" t="s">
        <v>404</v>
      </c>
    </row>
    <row r="26" s="1" customFormat="1" ht="32.25" customHeight="1" spans="1:10">
      <c r="A26" s="32" t="s">
        <v>302</v>
      </c>
      <c r="B26" s="32"/>
      <c r="C26" s="33"/>
      <c r="D26" s="32"/>
      <c r="E26" s="32"/>
      <c r="F26" s="32"/>
      <c r="G26" s="32"/>
      <c r="H26" s="34"/>
      <c r="I26" s="18"/>
      <c r="J26" s="34"/>
    </row>
    <row r="27" s="1" customFormat="1" ht="32.25" customHeight="1" spans="1:10">
      <c r="A27" s="32"/>
      <c r="B27" s="32" t="s">
        <v>405</v>
      </c>
      <c r="C27" s="33"/>
      <c r="D27" s="32"/>
      <c r="E27" s="32"/>
      <c r="F27" s="32"/>
      <c r="G27" s="32"/>
      <c r="H27" s="34"/>
      <c r="I27" s="18"/>
      <c r="J27" s="34"/>
    </row>
    <row r="28" s="1" customFormat="1" ht="32.25" customHeight="1" spans="1:10">
      <c r="A28" s="32"/>
      <c r="B28" s="32"/>
      <c r="C28" s="33" t="s">
        <v>304</v>
      </c>
      <c r="D28" s="32" t="s">
        <v>281</v>
      </c>
      <c r="E28" s="32" t="s">
        <v>305</v>
      </c>
      <c r="F28" s="32" t="s">
        <v>289</v>
      </c>
      <c r="G28" s="32" t="s">
        <v>290</v>
      </c>
      <c r="H28" s="34" t="s">
        <v>406</v>
      </c>
      <c r="I28" s="18" t="s">
        <v>406</v>
      </c>
      <c r="J28" s="34" t="s">
        <v>407</v>
      </c>
    </row>
    <row r="29" s="1" customFormat="1" ht="32.25" customHeight="1" spans="1:10">
      <c r="A29" s="32" t="s">
        <v>307</v>
      </c>
      <c r="B29" s="32"/>
      <c r="C29" s="33"/>
      <c r="D29" s="32"/>
      <c r="E29" s="32"/>
      <c r="F29" s="32"/>
      <c r="G29" s="32"/>
      <c r="H29" s="34"/>
      <c r="I29" s="18"/>
      <c r="J29" s="34"/>
    </row>
    <row r="30" s="1" customFormat="1" ht="32.25" customHeight="1" spans="1:10">
      <c r="A30" s="32"/>
      <c r="B30" s="32" t="s">
        <v>308</v>
      </c>
      <c r="C30" s="33"/>
      <c r="D30" s="32"/>
      <c r="E30" s="32"/>
      <c r="F30" s="32"/>
      <c r="G30" s="32"/>
      <c r="H30" s="34"/>
      <c r="I30" s="18"/>
      <c r="J30" s="34"/>
    </row>
    <row r="31" s="1" customFormat="1" ht="32.25" customHeight="1" spans="1:10">
      <c r="A31" s="32"/>
      <c r="B31" s="32"/>
      <c r="C31" s="33" t="s">
        <v>309</v>
      </c>
      <c r="D31" s="32" t="s">
        <v>281</v>
      </c>
      <c r="E31" s="32" t="s">
        <v>305</v>
      </c>
      <c r="F31" s="32" t="s">
        <v>289</v>
      </c>
      <c r="G31" s="32" t="s">
        <v>290</v>
      </c>
      <c r="H31" s="34" t="s">
        <v>309</v>
      </c>
      <c r="I31" s="18" t="s">
        <v>306</v>
      </c>
      <c r="J31" s="34" t="s">
        <v>407</v>
      </c>
    </row>
  </sheetData>
  <mergeCells count="24">
    <mergeCell ref="A3:J3"/>
    <mergeCell ref="A4:C4"/>
    <mergeCell ref="B5:E5"/>
    <mergeCell ref="F5:G5"/>
    <mergeCell ref="H5:J5"/>
    <mergeCell ref="A6:I6"/>
    <mergeCell ref="C7:I7"/>
    <mergeCell ref="C8:I8"/>
    <mergeCell ref="C9:I9"/>
    <mergeCell ref="A10:J10"/>
    <mergeCell ref="H11:J11"/>
    <mergeCell ref="A13:G13"/>
    <mergeCell ref="A14:B14"/>
    <mergeCell ref="C14:G14"/>
    <mergeCell ref="A15:B15"/>
    <mergeCell ref="C15:G15"/>
    <mergeCell ref="A16:J16"/>
    <mergeCell ref="A17:G17"/>
    <mergeCell ref="A7:A8"/>
    <mergeCell ref="H17:H18"/>
    <mergeCell ref="I17:I18"/>
    <mergeCell ref="J17:J18"/>
    <mergeCell ref="A11:B12"/>
    <mergeCell ref="C11:G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11"/>
  <sheetViews>
    <sheetView showGridLines="0" showZeros="0" topLeftCell="C1" workbookViewId="0">
      <pane ySplit="1" topLeftCell="A2" activePane="bottomLeft" state="frozen"/>
      <selection/>
      <selection pane="bottomLeft" activeCell="A3" sqref="A3:S3"/>
    </sheetView>
  </sheetViews>
  <sheetFormatPr defaultColWidth="8.57798165137615" defaultRowHeight="12.75" customHeight="1"/>
  <cols>
    <col min="1" max="1" width="15.8899082568807" customWidth="1"/>
    <col min="2" max="2" width="35" customWidth="1"/>
    <col min="3" max="19" width="22" customWidth="1"/>
  </cols>
  <sheetData>
    <row r="1" customHeight="1" spans="1:19">
      <c r="A1" s="44"/>
      <c r="B1" s="44"/>
      <c r="C1" s="44"/>
      <c r="D1" s="44"/>
      <c r="E1" s="44"/>
      <c r="F1" s="44"/>
      <c r="G1" s="44"/>
      <c r="H1" s="44"/>
      <c r="I1" s="44"/>
      <c r="J1" s="44"/>
      <c r="K1" s="44"/>
      <c r="L1" s="44"/>
      <c r="M1" s="44"/>
      <c r="N1" s="44"/>
      <c r="O1" s="44"/>
      <c r="P1" s="44"/>
      <c r="Q1" s="44"/>
      <c r="R1" s="44"/>
      <c r="S1" s="44"/>
    </row>
    <row r="2" ht="17.25" customHeight="1" spans="1:1">
      <c r="A2" s="105" t="s">
        <v>52</v>
      </c>
    </row>
    <row r="3" ht="41.25" customHeight="1" spans="1:1">
      <c r="A3" s="83" t="str">
        <f>"2025"&amp;"年部门收入预算表"</f>
        <v>2025年部门收入预算表</v>
      </c>
    </row>
    <row r="4" ht="17.25" customHeight="1" spans="1:19">
      <c r="A4" s="86" t="str">
        <f>"单位名称："&amp;"昆明市东川区妇女联合会"</f>
        <v>单位名称：昆明市东川区妇女联合会</v>
      </c>
      <c r="S4" s="88" t="s">
        <v>1</v>
      </c>
    </row>
    <row r="5" ht="21.75" customHeight="1" spans="1:19">
      <c r="A5" s="224" t="s">
        <v>53</v>
      </c>
      <c r="B5" s="225" t="s">
        <v>54</v>
      </c>
      <c r="C5" s="225" t="s">
        <v>55</v>
      </c>
      <c r="D5" s="226" t="s">
        <v>56</v>
      </c>
      <c r="E5" s="226"/>
      <c r="F5" s="226"/>
      <c r="G5" s="226"/>
      <c r="H5" s="226"/>
      <c r="I5" s="171"/>
      <c r="J5" s="226"/>
      <c r="K5" s="226"/>
      <c r="L5" s="226"/>
      <c r="M5" s="226"/>
      <c r="N5" s="233"/>
      <c r="O5" s="226" t="s">
        <v>45</v>
      </c>
      <c r="P5" s="226"/>
      <c r="Q5" s="226"/>
      <c r="R5" s="226"/>
      <c r="S5" s="233"/>
    </row>
    <row r="6" ht="27" customHeight="1" spans="1:19">
      <c r="A6" s="227"/>
      <c r="B6" s="228"/>
      <c r="C6" s="228"/>
      <c r="D6" s="228" t="s">
        <v>57</v>
      </c>
      <c r="E6" s="228" t="s">
        <v>58</v>
      </c>
      <c r="F6" s="228" t="s">
        <v>59</v>
      </c>
      <c r="G6" s="228" t="s">
        <v>60</v>
      </c>
      <c r="H6" s="228" t="s">
        <v>61</v>
      </c>
      <c r="I6" s="234" t="s">
        <v>62</v>
      </c>
      <c r="J6" s="235"/>
      <c r="K6" s="235"/>
      <c r="L6" s="235"/>
      <c r="M6" s="235"/>
      <c r="N6" s="236"/>
      <c r="O6" s="228" t="s">
        <v>57</v>
      </c>
      <c r="P6" s="228" t="s">
        <v>58</v>
      </c>
      <c r="Q6" s="228" t="s">
        <v>59</v>
      </c>
      <c r="R6" s="228" t="s">
        <v>60</v>
      </c>
      <c r="S6" s="228" t="s">
        <v>63</v>
      </c>
    </row>
    <row r="7" ht="30" customHeight="1" spans="1:19">
      <c r="A7" s="229"/>
      <c r="B7" s="145"/>
      <c r="C7" s="155"/>
      <c r="D7" s="155"/>
      <c r="E7" s="155"/>
      <c r="F7" s="155"/>
      <c r="G7" s="155"/>
      <c r="H7" s="155"/>
      <c r="I7" s="111" t="s">
        <v>57</v>
      </c>
      <c r="J7" s="236" t="s">
        <v>64</v>
      </c>
      <c r="K7" s="236" t="s">
        <v>65</v>
      </c>
      <c r="L7" s="236" t="s">
        <v>66</v>
      </c>
      <c r="M7" s="236" t="s">
        <v>67</v>
      </c>
      <c r="N7" s="236" t="s">
        <v>68</v>
      </c>
      <c r="O7" s="237"/>
      <c r="P7" s="237"/>
      <c r="Q7" s="237"/>
      <c r="R7" s="237"/>
      <c r="S7" s="155"/>
    </row>
    <row r="8" ht="15" customHeight="1" spans="1:19">
      <c r="A8" s="230">
        <v>1</v>
      </c>
      <c r="B8" s="230">
        <v>2</v>
      </c>
      <c r="C8" s="230">
        <v>3</v>
      </c>
      <c r="D8" s="230">
        <v>4</v>
      </c>
      <c r="E8" s="230">
        <v>5</v>
      </c>
      <c r="F8" s="230">
        <v>6</v>
      </c>
      <c r="G8" s="230">
        <v>7</v>
      </c>
      <c r="H8" s="230">
        <v>8</v>
      </c>
      <c r="I8" s="111">
        <v>9</v>
      </c>
      <c r="J8" s="230">
        <v>10</v>
      </c>
      <c r="K8" s="230">
        <v>11</v>
      </c>
      <c r="L8" s="230">
        <v>12</v>
      </c>
      <c r="M8" s="230">
        <v>13</v>
      </c>
      <c r="N8" s="230">
        <v>14</v>
      </c>
      <c r="O8" s="230">
        <v>15</v>
      </c>
      <c r="P8" s="230">
        <v>16</v>
      </c>
      <c r="Q8" s="230">
        <v>17</v>
      </c>
      <c r="R8" s="230">
        <v>18</v>
      </c>
      <c r="S8" s="230">
        <v>19</v>
      </c>
    </row>
    <row r="9" ht="18" customHeight="1" spans="1:19">
      <c r="A9" s="64" t="s">
        <v>69</v>
      </c>
      <c r="B9" s="64" t="s">
        <v>70</v>
      </c>
      <c r="C9" s="120">
        <v>1359746</v>
      </c>
      <c r="D9" s="120">
        <v>1359746</v>
      </c>
      <c r="E9" s="120">
        <v>1359746</v>
      </c>
      <c r="F9" s="120"/>
      <c r="G9" s="120"/>
      <c r="H9" s="120"/>
      <c r="I9" s="120"/>
      <c r="J9" s="120"/>
      <c r="K9" s="120"/>
      <c r="L9" s="120"/>
      <c r="M9" s="120"/>
      <c r="N9" s="120"/>
      <c r="O9" s="120"/>
      <c r="P9" s="120"/>
      <c r="Q9" s="120"/>
      <c r="R9" s="120"/>
      <c r="S9" s="120"/>
    </row>
    <row r="10" ht="18" customHeight="1" spans="1:19">
      <c r="A10" s="231" t="s">
        <v>71</v>
      </c>
      <c r="B10" s="231" t="s">
        <v>70</v>
      </c>
      <c r="C10" s="120">
        <v>1359746</v>
      </c>
      <c r="D10" s="120">
        <v>1359746</v>
      </c>
      <c r="E10" s="120">
        <v>1359746</v>
      </c>
      <c r="F10" s="120"/>
      <c r="G10" s="120"/>
      <c r="H10" s="120"/>
      <c r="I10" s="120"/>
      <c r="J10" s="120"/>
      <c r="K10" s="120"/>
      <c r="L10" s="120"/>
      <c r="M10" s="120"/>
      <c r="N10" s="120"/>
      <c r="O10" s="120"/>
      <c r="P10" s="120"/>
      <c r="Q10" s="120"/>
      <c r="R10" s="120"/>
      <c r="S10" s="120"/>
    </row>
    <row r="11" ht="18" customHeight="1" spans="1:19">
      <c r="A11" s="91" t="s">
        <v>55</v>
      </c>
      <c r="B11" s="232"/>
      <c r="C11" s="120">
        <v>1359746</v>
      </c>
      <c r="D11" s="120">
        <v>1359746</v>
      </c>
      <c r="E11" s="120">
        <v>1359746</v>
      </c>
      <c r="F11" s="120"/>
      <c r="G11" s="120"/>
      <c r="H11" s="120"/>
      <c r="I11" s="120"/>
      <c r="J11" s="120"/>
      <c r="K11" s="120"/>
      <c r="L11" s="120"/>
      <c r="M11" s="120"/>
      <c r="N11" s="120"/>
      <c r="O11" s="120"/>
      <c r="P11" s="120"/>
      <c r="Q11" s="120"/>
      <c r="R11" s="120"/>
      <c r="S11" s="12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24"/>
  <sheetViews>
    <sheetView showGridLines="0" showZeros="0" workbookViewId="0">
      <pane ySplit="1" topLeftCell="A5" activePane="bottomLeft" state="frozen"/>
      <selection/>
      <selection pane="bottomLeft" activeCell="A3" sqref="A3:O3"/>
    </sheetView>
  </sheetViews>
  <sheetFormatPr defaultColWidth="8.57798165137615" defaultRowHeight="12.75" customHeight="1"/>
  <cols>
    <col min="1" max="1" width="14.2844036697248" customWidth="1"/>
    <col min="2" max="2" width="37.5779816513761" customWidth="1"/>
    <col min="3" max="8" width="24.5779816513761" customWidth="1"/>
    <col min="9" max="9" width="26.7064220183486" customWidth="1"/>
    <col min="10" max="11" width="24.4220183486239" customWidth="1"/>
    <col min="12" max="15" width="24.5779816513761" customWidth="1"/>
  </cols>
  <sheetData>
    <row r="1" customHeight="1" spans="1:15">
      <c r="A1" s="44"/>
      <c r="B1" s="44"/>
      <c r="C1" s="44"/>
      <c r="D1" s="44"/>
      <c r="E1" s="44"/>
      <c r="F1" s="44"/>
      <c r="G1" s="44"/>
      <c r="H1" s="44"/>
      <c r="I1" s="44"/>
      <c r="J1" s="44"/>
      <c r="K1" s="44"/>
      <c r="L1" s="44"/>
      <c r="M1" s="44"/>
      <c r="N1" s="44"/>
      <c r="O1" s="44"/>
    </row>
    <row r="2" ht="17.25" customHeight="1" spans="1:1">
      <c r="A2" s="88" t="s">
        <v>72</v>
      </c>
    </row>
    <row r="3" ht="41.25" customHeight="1" spans="1:1">
      <c r="A3" s="83" t="str">
        <f>"2025"&amp;"年部门支出预算表"</f>
        <v>2025年部门支出预算表</v>
      </c>
    </row>
    <row r="4" ht="17.25" customHeight="1" spans="1:15">
      <c r="A4" s="86" t="str">
        <f>"单位名称："&amp;"昆明市东川区妇女联合会"</f>
        <v>单位名称：昆明市东川区妇女联合会</v>
      </c>
      <c r="O4" s="88" t="s">
        <v>1</v>
      </c>
    </row>
    <row r="5" ht="27" customHeight="1" spans="1:15">
      <c r="A5" s="210" t="s">
        <v>73</v>
      </c>
      <c r="B5" s="210" t="s">
        <v>74</v>
      </c>
      <c r="C5" s="210" t="s">
        <v>55</v>
      </c>
      <c r="D5" s="211" t="s">
        <v>58</v>
      </c>
      <c r="E5" s="212"/>
      <c r="F5" s="213"/>
      <c r="G5" s="214" t="s">
        <v>59</v>
      </c>
      <c r="H5" s="214" t="s">
        <v>60</v>
      </c>
      <c r="I5" s="214" t="s">
        <v>75</v>
      </c>
      <c r="J5" s="211" t="s">
        <v>62</v>
      </c>
      <c r="K5" s="212"/>
      <c r="L5" s="212"/>
      <c r="M5" s="212"/>
      <c r="N5" s="221"/>
      <c r="O5" s="222"/>
    </row>
    <row r="6" ht="42" customHeight="1" spans="1:15">
      <c r="A6" s="215"/>
      <c r="B6" s="215"/>
      <c r="C6" s="216"/>
      <c r="D6" s="217" t="s">
        <v>57</v>
      </c>
      <c r="E6" s="217" t="s">
        <v>76</v>
      </c>
      <c r="F6" s="217" t="s">
        <v>77</v>
      </c>
      <c r="G6" s="216"/>
      <c r="H6" s="216"/>
      <c r="I6" s="223"/>
      <c r="J6" s="217" t="s">
        <v>57</v>
      </c>
      <c r="K6" s="204" t="s">
        <v>78</v>
      </c>
      <c r="L6" s="204" t="s">
        <v>79</v>
      </c>
      <c r="M6" s="204" t="s">
        <v>80</v>
      </c>
      <c r="N6" s="204" t="s">
        <v>81</v>
      </c>
      <c r="O6" s="204" t="s">
        <v>82</v>
      </c>
    </row>
    <row r="7" ht="18" customHeight="1" spans="1:15">
      <c r="A7" s="94" t="s">
        <v>83</v>
      </c>
      <c r="B7" s="94" t="s">
        <v>84</v>
      </c>
      <c r="C7" s="94" t="s">
        <v>85</v>
      </c>
      <c r="D7" s="97" t="s">
        <v>86</v>
      </c>
      <c r="E7" s="97" t="s">
        <v>87</v>
      </c>
      <c r="F7" s="97" t="s">
        <v>88</v>
      </c>
      <c r="G7" s="97" t="s">
        <v>89</v>
      </c>
      <c r="H7" s="97" t="s">
        <v>90</v>
      </c>
      <c r="I7" s="97" t="s">
        <v>91</v>
      </c>
      <c r="J7" s="97" t="s">
        <v>92</v>
      </c>
      <c r="K7" s="97" t="s">
        <v>93</v>
      </c>
      <c r="L7" s="97" t="s">
        <v>94</v>
      </c>
      <c r="M7" s="97" t="s">
        <v>95</v>
      </c>
      <c r="N7" s="94" t="s">
        <v>96</v>
      </c>
      <c r="O7" s="97" t="s">
        <v>97</v>
      </c>
    </row>
    <row r="8" ht="21" customHeight="1" spans="1:15">
      <c r="A8" s="98" t="s">
        <v>98</v>
      </c>
      <c r="B8" s="98" t="s">
        <v>99</v>
      </c>
      <c r="C8" s="120">
        <v>965492</v>
      </c>
      <c r="D8" s="120">
        <v>965492</v>
      </c>
      <c r="E8" s="120">
        <v>818792</v>
      </c>
      <c r="F8" s="120">
        <v>146700</v>
      </c>
      <c r="G8" s="120"/>
      <c r="H8" s="120"/>
      <c r="I8" s="120"/>
      <c r="J8" s="120"/>
      <c r="K8" s="120"/>
      <c r="L8" s="120"/>
      <c r="M8" s="120"/>
      <c r="N8" s="120"/>
      <c r="O8" s="120"/>
    </row>
    <row r="9" ht="21" customHeight="1" spans="1:15">
      <c r="A9" s="218" t="s">
        <v>100</v>
      </c>
      <c r="B9" s="218" t="s">
        <v>101</v>
      </c>
      <c r="C9" s="120">
        <v>965492</v>
      </c>
      <c r="D9" s="120">
        <v>965492</v>
      </c>
      <c r="E9" s="120">
        <v>818792</v>
      </c>
      <c r="F9" s="120">
        <v>146700</v>
      </c>
      <c r="G9" s="120"/>
      <c r="H9" s="120"/>
      <c r="I9" s="120"/>
      <c r="J9" s="120"/>
      <c r="K9" s="120"/>
      <c r="L9" s="120"/>
      <c r="M9" s="120"/>
      <c r="N9" s="120"/>
      <c r="O9" s="120"/>
    </row>
    <row r="10" ht="21" customHeight="1" spans="1:15">
      <c r="A10" s="219" t="s">
        <v>102</v>
      </c>
      <c r="B10" s="219" t="s">
        <v>103</v>
      </c>
      <c r="C10" s="120">
        <v>818792</v>
      </c>
      <c r="D10" s="120">
        <v>818792</v>
      </c>
      <c r="E10" s="120">
        <v>818792</v>
      </c>
      <c r="F10" s="120"/>
      <c r="G10" s="120"/>
      <c r="H10" s="120"/>
      <c r="I10" s="120"/>
      <c r="J10" s="120"/>
      <c r="K10" s="120"/>
      <c r="L10" s="120"/>
      <c r="M10" s="120"/>
      <c r="N10" s="120"/>
      <c r="O10" s="120"/>
    </row>
    <row r="11" ht="21" customHeight="1" spans="1:15">
      <c r="A11" s="219" t="s">
        <v>104</v>
      </c>
      <c r="B11" s="219" t="s">
        <v>105</v>
      </c>
      <c r="C11" s="120">
        <v>146700</v>
      </c>
      <c r="D11" s="120">
        <v>146700</v>
      </c>
      <c r="E11" s="120"/>
      <c r="F11" s="120">
        <v>146700</v>
      </c>
      <c r="G11" s="120"/>
      <c r="H11" s="120"/>
      <c r="I11" s="120"/>
      <c r="J11" s="120"/>
      <c r="K11" s="120"/>
      <c r="L11" s="120"/>
      <c r="M11" s="120"/>
      <c r="N11" s="120"/>
      <c r="O11" s="120"/>
    </row>
    <row r="12" ht="21" customHeight="1" spans="1:15">
      <c r="A12" s="98" t="s">
        <v>106</v>
      </c>
      <c r="B12" s="98" t="s">
        <v>107</v>
      </c>
      <c r="C12" s="120">
        <v>194220</v>
      </c>
      <c r="D12" s="120">
        <v>194220</v>
      </c>
      <c r="E12" s="120">
        <v>194220</v>
      </c>
      <c r="F12" s="120"/>
      <c r="G12" s="120"/>
      <c r="H12" s="120"/>
      <c r="I12" s="120"/>
      <c r="J12" s="120"/>
      <c r="K12" s="120"/>
      <c r="L12" s="120"/>
      <c r="M12" s="120"/>
      <c r="N12" s="120"/>
      <c r="O12" s="120"/>
    </row>
    <row r="13" ht="21" customHeight="1" spans="1:15">
      <c r="A13" s="218" t="s">
        <v>108</v>
      </c>
      <c r="B13" s="218" t="s">
        <v>109</v>
      </c>
      <c r="C13" s="120">
        <v>194220</v>
      </c>
      <c r="D13" s="120">
        <v>194220</v>
      </c>
      <c r="E13" s="120">
        <v>194220</v>
      </c>
      <c r="F13" s="120"/>
      <c r="G13" s="120"/>
      <c r="H13" s="120"/>
      <c r="I13" s="120"/>
      <c r="J13" s="120"/>
      <c r="K13" s="120"/>
      <c r="L13" s="120"/>
      <c r="M13" s="120"/>
      <c r="N13" s="120"/>
      <c r="O13" s="120"/>
    </row>
    <row r="14" ht="21" customHeight="1" spans="1:15">
      <c r="A14" s="219" t="s">
        <v>110</v>
      </c>
      <c r="B14" s="219" t="s">
        <v>111</v>
      </c>
      <c r="C14" s="120">
        <v>90000</v>
      </c>
      <c r="D14" s="120">
        <v>90000</v>
      </c>
      <c r="E14" s="120">
        <v>90000</v>
      </c>
      <c r="F14" s="120"/>
      <c r="G14" s="120"/>
      <c r="H14" s="120"/>
      <c r="I14" s="120"/>
      <c r="J14" s="120"/>
      <c r="K14" s="120"/>
      <c r="L14" s="120"/>
      <c r="M14" s="120"/>
      <c r="N14" s="120"/>
      <c r="O14" s="120"/>
    </row>
    <row r="15" ht="21" customHeight="1" spans="1:15">
      <c r="A15" s="219" t="s">
        <v>112</v>
      </c>
      <c r="B15" s="219" t="s">
        <v>113</v>
      </c>
      <c r="C15" s="120">
        <v>104220</v>
      </c>
      <c r="D15" s="120">
        <v>104220</v>
      </c>
      <c r="E15" s="120">
        <v>104220</v>
      </c>
      <c r="F15" s="120"/>
      <c r="G15" s="120"/>
      <c r="H15" s="120"/>
      <c r="I15" s="120"/>
      <c r="J15" s="120"/>
      <c r="K15" s="120"/>
      <c r="L15" s="120"/>
      <c r="M15" s="120"/>
      <c r="N15" s="120"/>
      <c r="O15" s="120"/>
    </row>
    <row r="16" ht="21" customHeight="1" spans="1:15">
      <c r="A16" s="98" t="s">
        <v>114</v>
      </c>
      <c r="B16" s="98" t="s">
        <v>115</v>
      </c>
      <c r="C16" s="120">
        <v>115554</v>
      </c>
      <c r="D16" s="120">
        <v>115554</v>
      </c>
      <c r="E16" s="120">
        <v>115554</v>
      </c>
      <c r="F16" s="120"/>
      <c r="G16" s="120"/>
      <c r="H16" s="120"/>
      <c r="I16" s="120"/>
      <c r="J16" s="120"/>
      <c r="K16" s="120"/>
      <c r="L16" s="120"/>
      <c r="M16" s="120"/>
      <c r="N16" s="120"/>
      <c r="O16" s="120"/>
    </row>
    <row r="17" ht="21" customHeight="1" spans="1:15">
      <c r="A17" s="218" t="s">
        <v>116</v>
      </c>
      <c r="B17" s="218" t="s">
        <v>117</v>
      </c>
      <c r="C17" s="120">
        <v>115554</v>
      </c>
      <c r="D17" s="120">
        <v>115554</v>
      </c>
      <c r="E17" s="120">
        <v>115554</v>
      </c>
      <c r="F17" s="120"/>
      <c r="G17" s="120"/>
      <c r="H17" s="120"/>
      <c r="I17" s="120"/>
      <c r="J17" s="120"/>
      <c r="K17" s="120"/>
      <c r="L17" s="120"/>
      <c r="M17" s="120"/>
      <c r="N17" s="120"/>
      <c r="O17" s="120"/>
    </row>
    <row r="18" ht="21" customHeight="1" spans="1:15">
      <c r="A18" s="219" t="s">
        <v>118</v>
      </c>
      <c r="B18" s="219" t="s">
        <v>119</v>
      </c>
      <c r="C18" s="120">
        <v>57666</v>
      </c>
      <c r="D18" s="120">
        <v>57666</v>
      </c>
      <c r="E18" s="120">
        <v>57666</v>
      </c>
      <c r="F18" s="120"/>
      <c r="G18" s="120"/>
      <c r="H18" s="120"/>
      <c r="I18" s="120"/>
      <c r="J18" s="120"/>
      <c r="K18" s="120"/>
      <c r="L18" s="120"/>
      <c r="M18" s="120"/>
      <c r="N18" s="120"/>
      <c r="O18" s="120"/>
    </row>
    <row r="19" ht="21" customHeight="1" spans="1:15">
      <c r="A19" s="219" t="s">
        <v>120</v>
      </c>
      <c r="B19" s="219" t="s">
        <v>121</v>
      </c>
      <c r="C19" s="120">
        <v>56772</v>
      </c>
      <c r="D19" s="120">
        <v>56772</v>
      </c>
      <c r="E19" s="120">
        <v>56772</v>
      </c>
      <c r="F19" s="120"/>
      <c r="G19" s="120"/>
      <c r="H19" s="120"/>
      <c r="I19" s="120"/>
      <c r="J19" s="120"/>
      <c r="K19" s="120"/>
      <c r="L19" s="120"/>
      <c r="M19" s="120"/>
      <c r="N19" s="120"/>
      <c r="O19" s="120"/>
    </row>
    <row r="20" ht="21" customHeight="1" spans="1:15">
      <c r="A20" s="219" t="s">
        <v>122</v>
      </c>
      <c r="B20" s="219" t="s">
        <v>123</v>
      </c>
      <c r="C20" s="120">
        <v>1116</v>
      </c>
      <c r="D20" s="120">
        <v>1116</v>
      </c>
      <c r="E20" s="120">
        <v>1116</v>
      </c>
      <c r="F20" s="120"/>
      <c r="G20" s="120"/>
      <c r="H20" s="120"/>
      <c r="I20" s="120"/>
      <c r="J20" s="120"/>
      <c r="K20" s="120"/>
      <c r="L20" s="120"/>
      <c r="M20" s="120"/>
      <c r="N20" s="120"/>
      <c r="O20" s="120"/>
    </row>
    <row r="21" ht="21" customHeight="1" spans="1:15">
      <c r="A21" s="98" t="s">
        <v>124</v>
      </c>
      <c r="B21" s="98" t="s">
        <v>125</v>
      </c>
      <c r="C21" s="120">
        <v>84480</v>
      </c>
      <c r="D21" s="120">
        <v>84480</v>
      </c>
      <c r="E21" s="120">
        <v>84480</v>
      </c>
      <c r="F21" s="120"/>
      <c r="G21" s="120"/>
      <c r="H21" s="120"/>
      <c r="I21" s="120"/>
      <c r="J21" s="120"/>
      <c r="K21" s="120"/>
      <c r="L21" s="120"/>
      <c r="M21" s="120"/>
      <c r="N21" s="120"/>
      <c r="O21" s="120"/>
    </row>
    <row r="22" ht="21" customHeight="1" spans="1:15">
      <c r="A22" s="218" t="s">
        <v>126</v>
      </c>
      <c r="B22" s="218" t="s">
        <v>127</v>
      </c>
      <c r="C22" s="120">
        <v>84480</v>
      </c>
      <c r="D22" s="120">
        <v>84480</v>
      </c>
      <c r="E22" s="120">
        <v>84480</v>
      </c>
      <c r="F22" s="120"/>
      <c r="G22" s="120"/>
      <c r="H22" s="120"/>
      <c r="I22" s="120"/>
      <c r="J22" s="120"/>
      <c r="K22" s="120"/>
      <c r="L22" s="120"/>
      <c r="M22" s="120"/>
      <c r="N22" s="120"/>
      <c r="O22" s="120"/>
    </row>
    <row r="23" ht="21" customHeight="1" spans="1:15">
      <c r="A23" s="219" t="s">
        <v>128</v>
      </c>
      <c r="B23" s="219" t="s">
        <v>129</v>
      </c>
      <c r="C23" s="120">
        <v>84480</v>
      </c>
      <c r="D23" s="120">
        <v>84480</v>
      </c>
      <c r="E23" s="120">
        <v>84480</v>
      </c>
      <c r="F23" s="120"/>
      <c r="G23" s="120"/>
      <c r="H23" s="120"/>
      <c r="I23" s="120"/>
      <c r="J23" s="120"/>
      <c r="K23" s="120"/>
      <c r="L23" s="120"/>
      <c r="M23" s="120"/>
      <c r="N23" s="120"/>
      <c r="O23" s="120"/>
    </row>
    <row r="24" ht="21" customHeight="1" spans="1:15">
      <c r="A24" s="220" t="s">
        <v>55</v>
      </c>
      <c r="B24" s="77"/>
      <c r="C24" s="120">
        <v>1359746</v>
      </c>
      <c r="D24" s="120">
        <v>1359746</v>
      </c>
      <c r="E24" s="120">
        <v>1213046</v>
      </c>
      <c r="F24" s="120">
        <v>146700</v>
      </c>
      <c r="G24" s="120"/>
      <c r="H24" s="120"/>
      <c r="I24" s="120"/>
      <c r="J24" s="120"/>
      <c r="K24" s="120"/>
      <c r="L24" s="120"/>
      <c r="M24" s="120"/>
      <c r="N24" s="120"/>
      <c r="O24" s="120"/>
    </row>
  </sheetData>
  <mergeCells count="12">
    <mergeCell ref="A2:O2"/>
    <mergeCell ref="A3:O3"/>
    <mergeCell ref="A4:B4"/>
    <mergeCell ref="D5:F5"/>
    <mergeCell ref="J5:O5"/>
    <mergeCell ref="A24:B2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35"/>
  <sheetViews>
    <sheetView showGridLines="0" showZeros="0" workbookViewId="0">
      <pane ySplit="1" topLeftCell="A20" activePane="bottomLeft" state="frozen"/>
      <selection/>
      <selection pane="bottomLeft" activeCell="I9" sqref="I9"/>
    </sheetView>
  </sheetViews>
  <sheetFormatPr defaultColWidth="8.57798165137615" defaultRowHeight="12.75" customHeight="1" outlineLevelCol="3"/>
  <cols>
    <col min="1" max="4" width="35.5779816513761" customWidth="1"/>
  </cols>
  <sheetData>
    <row r="1" customHeight="1" spans="1:4">
      <c r="A1" s="44"/>
      <c r="B1" s="44"/>
      <c r="C1" s="44"/>
      <c r="D1" s="44"/>
    </row>
    <row r="2" ht="15" customHeight="1" spans="1:4">
      <c r="A2" s="84"/>
      <c r="B2" s="88"/>
      <c r="C2" s="88"/>
      <c r="D2" s="88" t="s">
        <v>130</v>
      </c>
    </row>
    <row r="3" ht="41.25" customHeight="1" spans="1:1">
      <c r="A3" s="83" t="str">
        <f>"2025"&amp;"财政拨款收支预算总表"</f>
        <v>2025财政拨款收支预算总表</v>
      </c>
    </row>
    <row r="4" ht="17.25" customHeight="1" spans="1:4">
      <c r="A4" s="86" t="str">
        <f>"单位名称："&amp;"昆明市东川区妇女联合会"</f>
        <v>单位名称：昆明市东川区妇女联合会</v>
      </c>
      <c r="B4" s="203"/>
      <c r="D4" s="88" t="s">
        <v>1</v>
      </c>
    </row>
    <row r="5" ht="17.25" customHeight="1" spans="1:4">
      <c r="A5" s="204" t="s">
        <v>2</v>
      </c>
      <c r="B5" s="205"/>
      <c r="C5" s="204" t="s">
        <v>3</v>
      </c>
      <c r="D5" s="205"/>
    </row>
    <row r="6" ht="18.75" customHeight="1" spans="1:4">
      <c r="A6" s="204" t="s">
        <v>4</v>
      </c>
      <c r="B6" s="204" t="s">
        <v>5</v>
      </c>
      <c r="C6" s="204" t="s">
        <v>6</v>
      </c>
      <c r="D6" s="204" t="s">
        <v>5</v>
      </c>
    </row>
    <row r="7" ht="16.5" customHeight="1" spans="1:4">
      <c r="A7" s="206" t="s">
        <v>131</v>
      </c>
      <c r="B7" s="120">
        <v>1359746</v>
      </c>
      <c r="C7" s="206" t="s">
        <v>132</v>
      </c>
      <c r="D7" s="120">
        <v>1359746</v>
      </c>
    </row>
    <row r="8" ht="16.5" customHeight="1" spans="1:4">
      <c r="A8" s="206" t="s">
        <v>133</v>
      </c>
      <c r="B8" s="120">
        <v>1359746</v>
      </c>
      <c r="C8" s="206" t="s">
        <v>134</v>
      </c>
      <c r="D8" s="120">
        <v>965492</v>
      </c>
    </row>
    <row r="9" ht="16.5" customHeight="1" spans="1:4">
      <c r="A9" s="206" t="s">
        <v>135</v>
      </c>
      <c r="B9" s="120"/>
      <c r="C9" s="206" t="s">
        <v>136</v>
      </c>
      <c r="D9" s="120"/>
    </row>
    <row r="10" ht="16.5" customHeight="1" spans="1:4">
      <c r="A10" s="206" t="s">
        <v>137</v>
      </c>
      <c r="B10" s="120"/>
      <c r="C10" s="206" t="s">
        <v>138</v>
      </c>
      <c r="D10" s="120"/>
    </row>
    <row r="11" ht="16.5" customHeight="1" spans="1:4">
      <c r="A11" s="206" t="s">
        <v>139</v>
      </c>
      <c r="B11" s="120"/>
      <c r="C11" s="206" t="s">
        <v>140</v>
      </c>
      <c r="D11" s="120"/>
    </row>
    <row r="12" ht="16.5" customHeight="1" spans="1:4">
      <c r="A12" s="206" t="s">
        <v>133</v>
      </c>
      <c r="B12" s="120"/>
      <c r="C12" s="206" t="s">
        <v>141</v>
      </c>
      <c r="D12" s="120"/>
    </row>
    <row r="13" ht="16.5" customHeight="1" spans="1:4">
      <c r="A13" s="186" t="s">
        <v>135</v>
      </c>
      <c r="B13" s="120"/>
      <c r="C13" s="110" t="s">
        <v>142</v>
      </c>
      <c r="D13" s="120"/>
    </row>
    <row r="14" ht="16.5" customHeight="1" spans="1:4">
      <c r="A14" s="186" t="s">
        <v>137</v>
      </c>
      <c r="B14" s="120"/>
      <c r="C14" s="110" t="s">
        <v>143</v>
      </c>
      <c r="D14" s="120"/>
    </row>
    <row r="15" ht="16.5" customHeight="1" spans="1:4">
      <c r="A15" s="207"/>
      <c r="B15" s="120"/>
      <c r="C15" s="110" t="s">
        <v>144</v>
      </c>
      <c r="D15" s="120">
        <v>194220</v>
      </c>
    </row>
    <row r="16" ht="16.5" customHeight="1" spans="1:4">
      <c r="A16" s="207"/>
      <c r="B16" s="120"/>
      <c r="C16" s="110" t="s">
        <v>145</v>
      </c>
      <c r="D16" s="120">
        <v>115554</v>
      </c>
    </row>
    <row r="17" ht="16.5" customHeight="1" spans="1:4">
      <c r="A17" s="207"/>
      <c r="B17" s="120"/>
      <c r="C17" s="110" t="s">
        <v>146</v>
      </c>
      <c r="D17" s="120"/>
    </row>
    <row r="18" ht="16.5" customHeight="1" spans="1:4">
      <c r="A18" s="207"/>
      <c r="B18" s="120"/>
      <c r="C18" s="110" t="s">
        <v>147</v>
      </c>
      <c r="D18" s="120"/>
    </row>
    <row r="19" ht="16.5" customHeight="1" spans="1:4">
      <c r="A19" s="207"/>
      <c r="B19" s="120"/>
      <c r="C19" s="110" t="s">
        <v>148</v>
      </c>
      <c r="D19" s="120"/>
    </row>
    <row r="20" ht="16.5" customHeight="1" spans="1:4">
      <c r="A20" s="207"/>
      <c r="B20" s="120"/>
      <c r="C20" s="110" t="s">
        <v>149</v>
      </c>
      <c r="D20" s="120"/>
    </row>
    <row r="21" ht="16.5" customHeight="1" spans="1:4">
      <c r="A21" s="207"/>
      <c r="B21" s="120"/>
      <c r="C21" s="110" t="s">
        <v>150</v>
      </c>
      <c r="D21" s="120"/>
    </row>
    <row r="22" ht="16.5" customHeight="1" spans="1:4">
      <c r="A22" s="207"/>
      <c r="B22" s="120"/>
      <c r="C22" s="110" t="s">
        <v>151</v>
      </c>
      <c r="D22" s="120"/>
    </row>
    <row r="23" ht="16.5" customHeight="1" spans="1:4">
      <c r="A23" s="207"/>
      <c r="B23" s="120"/>
      <c r="C23" s="110" t="s">
        <v>152</v>
      </c>
      <c r="D23" s="120"/>
    </row>
    <row r="24" ht="16.5" customHeight="1" spans="1:4">
      <c r="A24" s="207"/>
      <c r="B24" s="120"/>
      <c r="C24" s="110" t="s">
        <v>153</v>
      </c>
      <c r="D24" s="120"/>
    </row>
    <row r="25" ht="16.5" customHeight="1" spans="1:4">
      <c r="A25" s="207"/>
      <c r="B25" s="120"/>
      <c r="C25" s="110" t="s">
        <v>154</v>
      </c>
      <c r="D25" s="120"/>
    </row>
    <row r="26" ht="16.5" customHeight="1" spans="1:4">
      <c r="A26" s="207"/>
      <c r="B26" s="120"/>
      <c r="C26" s="110" t="s">
        <v>155</v>
      </c>
      <c r="D26" s="120">
        <v>84480</v>
      </c>
    </row>
    <row r="27" ht="16.5" customHeight="1" spans="1:4">
      <c r="A27" s="207"/>
      <c r="B27" s="120"/>
      <c r="C27" s="110" t="s">
        <v>156</v>
      </c>
      <c r="D27" s="120"/>
    </row>
    <row r="28" ht="16.5" customHeight="1" spans="1:4">
      <c r="A28" s="207"/>
      <c r="B28" s="120"/>
      <c r="C28" s="110" t="s">
        <v>157</v>
      </c>
      <c r="D28" s="120"/>
    </row>
    <row r="29" ht="16.5" customHeight="1" spans="1:4">
      <c r="A29" s="207"/>
      <c r="B29" s="120"/>
      <c r="C29" s="110" t="s">
        <v>158</v>
      </c>
      <c r="D29" s="120"/>
    </row>
    <row r="30" ht="16.5" customHeight="1" spans="1:4">
      <c r="A30" s="207"/>
      <c r="B30" s="120"/>
      <c r="C30" s="110" t="s">
        <v>159</v>
      </c>
      <c r="D30" s="120"/>
    </row>
    <row r="31" ht="16.5" customHeight="1" spans="1:4">
      <c r="A31" s="207"/>
      <c r="B31" s="120"/>
      <c r="C31" s="110" t="s">
        <v>160</v>
      </c>
      <c r="D31" s="120"/>
    </row>
    <row r="32" ht="16.5" customHeight="1" spans="1:4">
      <c r="A32" s="207"/>
      <c r="B32" s="120"/>
      <c r="C32" s="186" t="s">
        <v>161</v>
      </c>
      <c r="D32" s="120"/>
    </row>
    <row r="33" ht="16.5" customHeight="1" spans="1:4">
      <c r="A33" s="207"/>
      <c r="B33" s="120"/>
      <c r="C33" s="186" t="s">
        <v>162</v>
      </c>
      <c r="D33" s="120"/>
    </row>
    <row r="34" ht="16.5" customHeight="1" spans="1:4">
      <c r="A34" s="207"/>
      <c r="B34" s="120"/>
      <c r="C34" s="72" t="s">
        <v>163</v>
      </c>
      <c r="D34" s="120"/>
    </row>
    <row r="35" ht="15" customHeight="1" spans="1:4">
      <c r="A35" s="208" t="s">
        <v>50</v>
      </c>
      <c r="B35" s="209">
        <v>1359746</v>
      </c>
      <c r="C35" s="208" t="s">
        <v>51</v>
      </c>
      <c r="D35" s="209">
        <v>1359746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24"/>
  <sheetViews>
    <sheetView showZeros="0" workbookViewId="0">
      <pane ySplit="1" topLeftCell="A2" activePane="bottomLeft" state="frozen"/>
      <selection/>
      <selection pane="bottomLeft" activeCell="A3" sqref="A3:G3"/>
    </sheetView>
  </sheetViews>
  <sheetFormatPr defaultColWidth="9.13761467889908" defaultRowHeight="14.25" customHeight="1" outlineLevelCol="6"/>
  <cols>
    <col min="1" max="1" width="20.1376146788991" customWidth="1"/>
    <col min="2" max="2" width="44" customWidth="1"/>
    <col min="3" max="7" width="24.1376146788991" customWidth="1"/>
  </cols>
  <sheetData>
    <row r="1" customHeight="1" spans="1:7">
      <c r="A1" s="44"/>
      <c r="B1" s="44"/>
      <c r="C1" s="44"/>
      <c r="D1" s="44"/>
      <c r="E1" s="44"/>
      <c r="F1" s="44"/>
      <c r="G1" s="44"/>
    </row>
    <row r="2" customHeight="1" spans="4:7">
      <c r="D2" s="176"/>
      <c r="F2" s="112"/>
      <c r="G2" s="181" t="s">
        <v>164</v>
      </c>
    </row>
    <row r="3" ht="41.25" customHeight="1" spans="1:7">
      <c r="A3" s="164" t="str">
        <f>"2025"&amp;"年一般公共预算支出预算表（按功能科目分类）"</f>
        <v>2025年一般公共预算支出预算表（按功能科目分类）</v>
      </c>
      <c r="B3" s="164"/>
      <c r="C3" s="164"/>
      <c r="D3" s="164"/>
      <c r="E3" s="164"/>
      <c r="F3" s="164"/>
      <c r="G3" s="164"/>
    </row>
    <row r="4" ht="18" customHeight="1" spans="1:7">
      <c r="A4" s="48" t="str">
        <f>"单位名称："&amp;"昆明市东川区妇女联合会"</f>
        <v>单位名称：昆明市东川区妇女联合会</v>
      </c>
      <c r="F4" s="161"/>
      <c r="G4" s="181" t="s">
        <v>1</v>
      </c>
    </row>
    <row r="5" ht="20.25" customHeight="1" spans="1:7">
      <c r="A5" s="199" t="s">
        <v>165</v>
      </c>
      <c r="B5" s="200"/>
      <c r="C5" s="165" t="s">
        <v>55</v>
      </c>
      <c r="D5" s="189" t="s">
        <v>76</v>
      </c>
      <c r="E5" s="55"/>
      <c r="F5" s="56"/>
      <c r="G5" s="178" t="s">
        <v>77</v>
      </c>
    </row>
    <row r="6" ht="20.25" customHeight="1" spans="1:7">
      <c r="A6" s="201" t="s">
        <v>73</v>
      </c>
      <c r="B6" s="201" t="s">
        <v>74</v>
      </c>
      <c r="C6" s="62"/>
      <c r="D6" s="170" t="s">
        <v>57</v>
      </c>
      <c r="E6" s="170" t="s">
        <v>166</v>
      </c>
      <c r="F6" s="170" t="s">
        <v>167</v>
      </c>
      <c r="G6" s="180"/>
    </row>
    <row r="7" ht="15" customHeight="1" spans="1:7">
      <c r="A7" s="101" t="s">
        <v>83</v>
      </c>
      <c r="B7" s="101" t="s">
        <v>84</v>
      </c>
      <c r="C7" s="101" t="s">
        <v>85</v>
      </c>
      <c r="D7" s="101" t="s">
        <v>86</v>
      </c>
      <c r="E7" s="101" t="s">
        <v>87</v>
      </c>
      <c r="F7" s="101" t="s">
        <v>88</v>
      </c>
      <c r="G7" s="101" t="s">
        <v>89</v>
      </c>
    </row>
    <row r="8" ht="18" customHeight="1" spans="1:7">
      <c r="A8" s="72" t="s">
        <v>98</v>
      </c>
      <c r="B8" s="72" t="s">
        <v>99</v>
      </c>
      <c r="C8" s="120">
        <v>965492</v>
      </c>
      <c r="D8" s="120">
        <v>818792</v>
      </c>
      <c r="E8" s="120">
        <v>720812</v>
      </c>
      <c r="F8" s="120">
        <v>97980</v>
      </c>
      <c r="G8" s="120">
        <v>146700</v>
      </c>
    </row>
    <row r="9" ht="18" customHeight="1" spans="1:7">
      <c r="A9" s="174" t="s">
        <v>100</v>
      </c>
      <c r="B9" s="174" t="s">
        <v>101</v>
      </c>
      <c r="C9" s="120">
        <v>965492</v>
      </c>
      <c r="D9" s="120">
        <v>818792</v>
      </c>
      <c r="E9" s="120">
        <v>720812</v>
      </c>
      <c r="F9" s="120">
        <v>97980</v>
      </c>
      <c r="G9" s="120">
        <v>146700</v>
      </c>
    </row>
    <row r="10" ht="18" customHeight="1" spans="1:7">
      <c r="A10" s="175" t="s">
        <v>102</v>
      </c>
      <c r="B10" s="175" t="s">
        <v>103</v>
      </c>
      <c r="C10" s="120">
        <v>818792</v>
      </c>
      <c r="D10" s="120">
        <v>818792</v>
      </c>
      <c r="E10" s="120">
        <v>720812</v>
      </c>
      <c r="F10" s="120">
        <v>97980</v>
      </c>
      <c r="G10" s="120"/>
    </row>
    <row r="11" ht="18" customHeight="1" spans="1:7">
      <c r="A11" s="175" t="s">
        <v>104</v>
      </c>
      <c r="B11" s="175" t="s">
        <v>105</v>
      </c>
      <c r="C11" s="120">
        <v>146700</v>
      </c>
      <c r="D11" s="120"/>
      <c r="E11" s="120"/>
      <c r="F11" s="120"/>
      <c r="G11" s="120">
        <v>146700</v>
      </c>
    </row>
    <row r="12" ht="18" customHeight="1" spans="1:7">
      <c r="A12" s="72" t="s">
        <v>106</v>
      </c>
      <c r="B12" s="72" t="s">
        <v>107</v>
      </c>
      <c r="C12" s="120">
        <v>194220</v>
      </c>
      <c r="D12" s="120">
        <v>194220</v>
      </c>
      <c r="E12" s="120">
        <v>190620</v>
      </c>
      <c r="F12" s="120">
        <v>3600</v>
      </c>
      <c r="G12" s="120"/>
    </row>
    <row r="13" ht="18" customHeight="1" spans="1:7">
      <c r="A13" s="174" t="s">
        <v>108</v>
      </c>
      <c r="B13" s="174" t="s">
        <v>109</v>
      </c>
      <c r="C13" s="120">
        <v>194220</v>
      </c>
      <c r="D13" s="120">
        <v>194220</v>
      </c>
      <c r="E13" s="120">
        <v>190620</v>
      </c>
      <c r="F13" s="120">
        <v>3600</v>
      </c>
      <c r="G13" s="120"/>
    </row>
    <row r="14" ht="18" customHeight="1" spans="1:7">
      <c r="A14" s="175" t="s">
        <v>110</v>
      </c>
      <c r="B14" s="175" t="s">
        <v>111</v>
      </c>
      <c r="C14" s="120">
        <v>90000</v>
      </c>
      <c r="D14" s="120">
        <v>90000</v>
      </c>
      <c r="E14" s="120">
        <v>86400</v>
      </c>
      <c r="F14" s="120">
        <v>3600</v>
      </c>
      <c r="G14" s="120"/>
    </row>
    <row r="15" ht="18" customHeight="1" spans="1:7">
      <c r="A15" s="175" t="s">
        <v>112</v>
      </c>
      <c r="B15" s="175" t="s">
        <v>113</v>
      </c>
      <c r="C15" s="120">
        <v>104220</v>
      </c>
      <c r="D15" s="120">
        <v>104220</v>
      </c>
      <c r="E15" s="120">
        <v>104220</v>
      </c>
      <c r="F15" s="120"/>
      <c r="G15" s="120"/>
    </row>
    <row r="16" ht="18" customHeight="1" spans="1:7">
      <c r="A16" s="72" t="s">
        <v>114</v>
      </c>
      <c r="B16" s="72" t="s">
        <v>115</v>
      </c>
      <c r="C16" s="120">
        <v>115554</v>
      </c>
      <c r="D16" s="120">
        <v>115554</v>
      </c>
      <c r="E16" s="120">
        <v>115554</v>
      </c>
      <c r="F16" s="120"/>
      <c r="G16" s="120"/>
    </row>
    <row r="17" ht="18" customHeight="1" spans="1:7">
      <c r="A17" s="174" t="s">
        <v>116</v>
      </c>
      <c r="B17" s="174" t="s">
        <v>117</v>
      </c>
      <c r="C17" s="120">
        <v>115554</v>
      </c>
      <c r="D17" s="120">
        <v>115554</v>
      </c>
      <c r="E17" s="120">
        <v>115554</v>
      </c>
      <c r="F17" s="120"/>
      <c r="G17" s="120"/>
    </row>
    <row r="18" ht="18" customHeight="1" spans="1:7">
      <c r="A18" s="175" t="s">
        <v>118</v>
      </c>
      <c r="B18" s="175" t="s">
        <v>119</v>
      </c>
      <c r="C18" s="120">
        <v>57666</v>
      </c>
      <c r="D18" s="120">
        <v>57666</v>
      </c>
      <c r="E18" s="120">
        <v>57666</v>
      </c>
      <c r="F18" s="120"/>
      <c r="G18" s="120"/>
    </row>
    <row r="19" ht="18" customHeight="1" spans="1:7">
      <c r="A19" s="175" t="s">
        <v>120</v>
      </c>
      <c r="B19" s="175" t="s">
        <v>121</v>
      </c>
      <c r="C19" s="120">
        <v>56772</v>
      </c>
      <c r="D19" s="120">
        <v>56772</v>
      </c>
      <c r="E19" s="120">
        <v>56772</v>
      </c>
      <c r="F19" s="120"/>
      <c r="G19" s="120"/>
    </row>
    <row r="20" ht="18" customHeight="1" spans="1:7">
      <c r="A20" s="175" t="s">
        <v>122</v>
      </c>
      <c r="B20" s="175" t="s">
        <v>123</v>
      </c>
      <c r="C20" s="120">
        <v>1116</v>
      </c>
      <c r="D20" s="120">
        <v>1116</v>
      </c>
      <c r="E20" s="120">
        <v>1116</v>
      </c>
      <c r="F20" s="120"/>
      <c r="G20" s="120"/>
    </row>
    <row r="21" ht="18" customHeight="1" spans="1:7">
      <c r="A21" s="72" t="s">
        <v>124</v>
      </c>
      <c r="B21" s="72" t="s">
        <v>125</v>
      </c>
      <c r="C21" s="120">
        <v>84480</v>
      </c>
      <c r="D21" s="120">
        <v>84480</v>
      </c>
      <c r="E21" s="120">
        <v>84480</v>
      </c>
      <c r="F21" s="120"/>
      <c r="G21" s="120"/>
    </row>
    <row r="22" ht="18" customHeight="1" spans="1:7">
      <c r="A22" s="174" t="s">
        <v>126</v>
      </c>
      <c r="B22" s="174" t="s">
        <v>127</v>
      </c>
      <c r="C22" s="120">
        <v>84480</v>
      </c>
      <c r="D22" s="120">
        <v>84480</v>
      </c>
      <c r="E22" s="120">
        <v>84480</v>
      </c>
      <c r="F22" s="120"/>
      <c r="G22" s="120"/>
    </row>
    <row r="23" ht="18" customHeight="1" spans="1:7">
      <c r="A23" s="175" t="s">
        <v>128</v>
      </c>
      <c r="B23" s="175" t="s">
        <v>129</v>
      </c>
      <c r="C23" s="120">
        <v>84480</v>
      </c>
      <c r="D23" s="120">
        <v>84480</v>
      </c>
      <c r="E23" s="120">
        <v>84480</v>
      </c>
      <c r="F23" s="120"/>
      <c r="G23" s="120"/>
    </row>
    <row r="24" ht="18" customHeight="1" spans="1:7">
      <c r="A24" s="119" t="s">
        <v>168</v>
      </c>
      <c r="B24" s="202" t="s">
        <v>168</v>
      </c>
      <c r="C24" s="120">
        <v>1359746</v>
      </c>
      <c r="D24" s="120">
        <v>1213046</v>
      </c>
      <c r="E24" s="120">
        <v>1111466</v>
      </c>
      <c r="F24" s="120">
        <v>101580</v>
      </c>
      <c r="G24" s="120">
        <v>146700</v>
      </c>
    </row>
  </sheetData>
  <mergeCells count="6">
    <mergeCell ref="A3:G3"/>
    <mergeCell ref="A5:B5"/>
    <mergeCell ref="D5:F5"/>
    <mergeCell ref="A24:B2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8"/>
  <sheetViews>
    <sheetView showZeros="0" topLeftCell="B1" workbookViewId="0">
      <pane ySplit="1" topLeftCell="A2" activePane="bottomLeft" state="frozen"/>
      <selection/>
      <selection pane="bottomLeft" activeCell="A3" sqref="A3:F3"/>
    </sheetView>
  </sheetViews>
  <sheetFormatPr defaultColWidth="10.4220183486239" defaultRowHeight="14.25" customHeight="1" outlineLevelRow="7" outlineLevelCol="5"/>
  <cols>
    <col min="1" max="6" width="28.1376146788991" customWidth="1"/>
  </cols>
  <sheetData>
    <row r="1" customHeight="1" spans="1:6">
      <c r="A1" s="44"/>
      <c r="B1" s="44"/>
      <c r="C1" s="44"/>
      <c r="D1" s="44"/>
      <c r="E1" s="44"/>
      <c r="F1" s="44"/>
    </row>
    <row r="2" customHeight="1" spans="1:6">
      <c r="A2" s="85"/>
      <c r="B2" s="85"/>
      <c r="C2" s="85"/>
      <c r="D2" s="85"/>
      <c r="E2" s="84"/>
      <c r="F2" s="195" t="s">
        <v>169</v>
      </c>
    </row>
    <row r="3" ht="41.25" customHeight="1" spans="1:6">
      <c r="A3" s="196" t="str">
        <f>"2025"&amp;"年一般公共预算“三公”经费支出预算表"</f>
        <v>2025年一般公共预算“三公”经费支出预算表</v>
      </c>
      <c r="B3" s="85"/>
      <c r="C3" s="85"/>
      <c r="D3" s="85"/>
      <c r="E3" s="84"/>
      <c r="F3" s="85"/>
    </row>
    <row r="4" customHeight="1" spans="1:6">
      <c r="A4" s="151" t="str">
        <f>"单位名称："&amp;"昆明市东川区妇女联合会"</f>
        <v>单位名称：昆明市东川区妇女联合会</v>
      </c>
      <c r="B4" s="197"/>
      <c r="D4" s="85"/>
      <c r="E4" s="84"/>
      <c r="F4" s="105" t="s">
        <v>1</v>
      </c>
    </row>
    <row r="5" ht="27" customHeight="1" spans="1:6">
      <c r="A5" s="89" t="s">
        <v>170</v>
      </c>
      <c r="B5" s="89" t="s">
        <v>171</v>
      </c>
      <c r="C5" s="91" t="s">
        <v>172</v>
      </c>
      <c r="D5" s="89"/>
      <c r="E5" s="90"/>
      <c r="F5" s="89" t="s">
        <v>173</v>
      </c>
    </row>
    <row r="6" ht="28.5" customHeight="1" spans="1:6">
      <c r="A6" s="198"/>
      <c r="B6" s="93"/>
      <c r="C6" s="90" t="s">
        <v>57</v>
      </c>
      <c r="D6" s="90" t="s">
        <v>174</v>
      </c>
      <c r="E6" s="90" t="s">
        <v>175</v>
      </c>
      <c r="F6" s="92"/>
    </row>
    <row r="7" ht="17.25" customHeight="1" spans="1:6">
      <c r="A7" s="97" t="s">
        <v>83</v>
      </c>
      <c r="B7" s="97" t="s">
        <v>84</v>
      </c>
      <c r="C7" s="97" t="s">
        <v>85</v>
      </c>
      <c r="D7" s="97" t="s">
        <v>86</v>
      </c>
      <c r="E7" s="97" t="s">
        <v>87</v>
      </c>
      <c r="F7" s="97" t="s">
        <v>88</v>
      </c>
    </row>
    <row r="8" ht="17.25" customHeight="1" spans="1:6">
      <c r="A8" s="120">
        <v>1200</v>
      </c>
      <c r="B8" s="120"/>
      <c r="C8" s="120"/>
      <c r="D8" s="120"/>
      <c r="E8" s="120"/>
      <c r="F8" s="120">
        <v>1200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Y35"/>
  <sheetViews>
    <sheetView showZeros="0" topLeftCell="D1" workbookViewId="0">
      <pane ySplit="1" topLeftCell="A5" activePane="bottomLeft" state="frozen"/>
      <selection/>
      <selection pane="bottomLeft" activeCell="A3" sqref="A3:Y3"/>
    </sheetView>
  </sheetViews>
  <sheetFormatPr defaultColWidth="9.13761467889908" defaultRowHeight="14.25" customHeight="1"/>
  <cols>
    <col min="1" max="2" width="32.8532110091743" customWidth="1"/>
    <col min="3" max="3" width="20.7064220183486" customWidth="1"/>
    <col min="4" max="4" width="31.2844036697248" customWidth="1"/>
    <col min="5" max="5" width="10.1376146788991" customWidth="1"/>
    <col min="6" max="6" width="17.5779816513761" customWidth="1"/>
    <col min="7" max="7" width="10.2844036697248" customWidth="1"/>
    <col min="8" max="8" width="23" customWidth="1"/>
    <col min="9" max="25" width="18.7064220183486" customWidth="1"/>
  </cols>
  <sheetData>
    <row r="1" customHeight="1" spans="1:25">
      <c r="A1" s="44"/>
      <c r="B1" s="44"/>
      <c r="C1" s="44"/>
      <c r="D1" s="44"/>
      <c r="E1" s="44"/>
      <c r="F1" s="44"/>
      <c r="G1" s="44"/>
      <c r="H1" s="44"/>
      <c r="I1" s="44"/>
      <c r="J1" s="44"/>
      <c r="K1" s="44"/>
      <c r="L1" s="44"/>
      <c r="M1" s="44"/>
      <c r="N1" s="44"/>
      <c r="O1" s="44"/>
      <c r="P1" s="44"/>
      <c r="Q1" s="44"/>
      <c r="R1" s="44"/>
      <c r="S1" s="44"/>
      <c r="T1" s="44"/>
      <c r="U1" s="44"/>
      <c r="V1" s="44"/>
      <c r="W1" s="44"/>
      <c r="X1" s="44"/>
      <c r="Y1" s="44"/>
    </row>
    <row r="2" ht="13.5" customHeight="1" spans="2:25">
      <c r="B2" s="176"/>
      <c r="C2" s="182"/>
      <c r="E2" s="183"/>
      <c r="F2" s="183"/>
      <c r="G2" s="183"/>
      <c r="H2" s="183"/>
      <c r="I2" s="123"/>
      <c r="J2" s="123"/>
      <c r="K2" s="123"/>
      <c r="L2" s="123"/>
      <c r="M2" s="123"/>
      <c r="N2" s="123"/>
      <c r="O2" s="123"/>
      <c r="S2" s="123"/>
      <c r="W2" s="182"/>
      <c r="Y2" s="46" t="s">
        <v>176</v>
      </c>
    </row>
    <row r="3" ht="45.75" customHeight="1" spans="1:25">
      <c r="A3" s="107" t="str">
        <f>"2025"&amp;"年部门基本支出预算表"</f>
        <v>2025年部门基本支出预算表</v>
      </c>
      <c r="B3" s="47"/>
      <c r="C3" s="107"/>
      <c r="D3" s="107"/>
      <c r="E3" s="107"/>
      <c r="F3" s="107"/>
      <c r="G3" s="107"/>
      <c r="H3" s="107"/>
      <c r="I3" s="107"/>
      <c r="J3" s="107"/>
      <c r="K3" s="107"/>
      <c r="L3" s="107"/>
      <c r="M3" s="107"/>
      <c r="N3" s="107"/>
      <c r="O3" s="107"/>
      <c r="P3" s="47"/>
      <c r="Q3" s="47"/>
      <c r="R3" s="47"/>
      <c r="S3" s="107"/>
      <c r="T3" s="107"/>
      <c r="U3" s="107"/>
      <c r="V3" s="107"/>
      <c r="W3" s="107"/>
      <c r="X3" s="107"/>
      <c r="Y3" s="107"/>
    </row>
    <row r="4" ht="18.75" customHeight="1" spans="1:25">
      <c r="A4" s="48" t="str">
        <f>"单位名称："&amp;"昆明市东川区妇女联合会"</f>
        <v>单位名称：昆明市东川区妇女联合会</v>
      </c>
      <c r="B4" s="49"/>
      <c r="C4" s="184"/>
      <c r="D4" s="184"/>
      <c r="E4" s="184"/>
      <c r="F4" s="184"/>
      <c r="G4" s="184"/>
      <c r="H4" s="184"/>
      <c r="I4" s="125"/>
      <c r="J4" s="125"/>
      <c r="K4" s="125"/>
      <c r="L4" s="125"/>
      <c r="M4" s="125"/>
      <c r="N4" s="125"/>
      <c r="O4" s="125"/>
      <c r="P4" s="50"/>
      <c r="Q4" s="50"/>
      <c r="R4" s="50"/>
      <c r="S4" s="125"/>
      <c r="W4" s="182"/>
      <c r="Y4" s="46" t="s">
        <v>1</v>
      </c>
    </row>
    <row r="5" ht="18" customHeight="1" spans="1:25">
      <c r="A5" s="52" t="s">
        <v>177</v>
      </c>
      <c r="B5" s="52" t="s">
        <v>178</v>
      </c>
      <c r="C5" s="52" t="s">
        <v>179</v>
      </c>
      <c r="D5" s="52" t="s">
        <v>180</v>
      </c>
      <c r="E5" s="52" t="s">
        <v>181</v>
      </c>
      <c r="F5" s="52" t="s">
        <v>182</v>
      </c>
      <c r="G5" s="52" t="s">
        <v>183</v>
      </c>
      <c r="H5" s="52" t="s">
        <v>184</v>
      </c>
      <c r="I5" s="189" t="s">
        <v>185</v>
      </c>
      <c r="J5" s="148" t="s">
        <v>185</v>
      </c>
      <c r="K5" s="148"/>
      <c r="L5" s="148"/>
      <c r="M5" s="148"/>
      <c r="N5" s="148"/>
      <c r="O5" s="148"/>
      <c r="P5" s="55"/>
      <c r="Q5" s="55"/>
      <c r="R5" s="55"/>
      <c r="S5" s="141" t="s">
        <v>61</v>
      </c>
      <c r="T5" s="148" t="s">
        <v>62</v>
      </c>
      <c r="U5" s="148"/>
      <c r="V5" s="148"/>
      <c r="W5" s="148"/>
      <c r="X5" s="148"/>
      <c r="Y5" s="121"/>
    </row>
    <row r="6" ht="18" customHeight="1" spans="1:25">
      <c r="A6" s="57"/>
      <c r="B6" s="71"/>
      <c r="C6" s="167"/>
      <c r="D6" s="57"/>
      <c r="E6" s="57"/>
      <c r="F6" s="57"/>
      <c r="G6" s="57"/>
      <c r="H6" s="57"/>
      <c r="I6" s="165" t="s">
        <v>186</v>
      </c>
      <c r="J6" s="189" t="s">
        <v>58</v>
      </c>
      <c r="K6" s="148"/>
      <c r="L6" s="148"/>
      <c r="M6" s="148"/>
      <c r="N6" s="148"/>
      <c r="O6" s="121"/>
      <c r="P6" s="54" t="s">
        <v>187</v>
      </c>
      <c r="Q6" s="55"/>
      <c r="R6" s="56"/>
      <c r="S6" s="52" t="s">
        <v>61</v>
      </c>
      <c r="T6" s="189" t="s">
        <v>62</v>
      </c>
      <c r="U6" s="141" t="s">
        <v>64</v>
      </c>
      <c r="V6" s="148" t="s">
        <v>62</v>
      </c>
      <c r="W6" s="141" t="s">
        <v>66</v>
      </c>
      <c r="X6" s="141" t="s">
        <v>67</v>
      </c>
      <c r="Y6" s="194" t="s">
        <v>68</v>
      </c>
    </row>
    <row r="7" ht="19.5" customHeight="1" spans="1:25">
      <c r="A7" s="71"/>
      <c r="B7" s="71"/>
      <c r="C7" s="71"/>
      <c r="D7" s="71"/>
      <c r="E7" s="71"/>
      <c r="F7" s="71"/>
      <c r="G7" s="71"/>
      <c r="H7" s="71"/>
      <c r="I7" s="71"/>
      <c r="J7" s="190" t="s">
        <v>188</v>
      </c>
      <c r="K7" s="52"/>
      <c r="L7" s="52" t="s">
        <v>189</v>
      </c>
      <c r="M7" s="52" t="s">
        <v>190</v>
      </c>
      <c r="N7" s="52" t="s">
        <v>191</v>
      </c>
      <c r="O7" s="52" t="s">
        <v>192</v>
      </c>
      <c r="P7" s="52" t="s">
        <v>58</v>
      </c>
      <c r="Q7" s="52" t="s">
        <v>59</v>
      </c>
      <c r="R7" s="52" t="s">
        <v>60</v>
      </c>
      <c r="S7" s="71"/>
      <c r="T7" s="52" t="s">
        <v>57</v>
      </c>
      <c r="U7" s="52" t="s">
        <v>64</v>
      </c>
      <c r="V7" s="52" t="s">
        <v>193</v>
      </c>
      <c r="W7" s="52" t="s">
        <v>66</v>
      </c>
      <c r="X7" s="52" t="s">
        <v>67</v>
      </c>
      <c r="Y7" s="52" t="s">
        <v>68</v>
      </c>
    </row>
    <row r="8" ht="37.5" customHeight="1" spans="1:25">
      <c r="A8" s="185"/>
      <c r="B8" s="62"/>
      <c r="C8" s="185"/>
      <c r="D8" s="185"/>
      <c r="E8" s="185"/>
      <c r="F8" s="185"/>
      <c r="G8" s="185"/>
      <c r="H8" s="185"/>
      <c r="I8" s="185"/>
      <c r="J8" s="191" t="s">
        <v>57</v>
      </c>
      <c r="K8" s="192" t="s">
        <v>194</v>
      </c>
      <c r="L8" s="60" t="s">
        <v>195</v>
      </c>
      <c r="M8" s="60" t="s">
        <v>190</v>
      </c>
      <c r="N8" s="60" t="s">
        <v>191</v>
      </c>
      <c r="O8" s="60" t="s">
        <v>192</v>
      </c>
      <c r="P8" s="60" t="s">
        <v>190</v>
      </c>
      <c r="Q8" s="60" t="s">
        <v>191</v>
      </c>
      <c r="R8" s="60" t="s">
        <v>192</v>
      </c>
      <c r="S8" s="60" t="s">
        <v>61</v>
      </c>
      <c r="T8" s="60" t="s">
        <v>57</v>
      </c>
      <c r="U8" s="60" t="s">
        <v>64</v>
      </c>
      <c r="V8" s="60" t="s">
        <v>193</v>
      </c>
      <c r="W8" s="60" t="s">
        <v>66</v>
      </c>
      <c r="X8" s="60" t="s">
        <v>67</v>
      </c>
      <c r="Y8" s="60" t="s">
        <v>68</v>
      </c>
    </row>
    <row r="9" customHeight="1" spans="1:25">
      <c r="A9" s="78">
        <v>1</v>
      </c>
      <c r="B9" s="78">
        <v>2</v>
      </c>
      <c r="C9" s="78">
        <v>3</v>
      </c>
      <c r="D9" s="78">
        <v>4</v>
      </c>
      <c r="E9" s="78">
        <v>5</v>
      </c>
      <c r="F9" s="78">
        <v>6</v>
      </c>
      <c r="G9" s="78">
        <v>7</v>
      </c>
      <c r="H9" s="78">
        <v>8</v>
      </c>
      <c r="I9" s="78">
        <v>9</v>
      </c>
      <c r="J9" s="78">
        <v>10</v>
      </c>
      <c r="K9" s="78">
        <v>11</v>
      </c>
      <c r="L9" s="78">
        <v>12</v>
      </c>
      <c r="M9" s="78">
        <v>13</v>
      </c>
      <c r="N9" s="78">
        <v>14</v>
      </c>
      <c r="O9" s="78">
        <v>15</v>
      </c>
      <c r="P9" s="78">
        <v>16</v>
      </c>
      <c r="Q9" s="78">
        <v>17</v>
      </c>
      <c r="R9" s="78">
        <v>18</v>
      </c>
      <c r="S9" s="78">
        <v>19</v>
      </c>
      <c r="T9" s="78">
        <v>20</v>
      </c>
      <c r="U9" s="78">
        <v>21</v>
      </c>
      <c r="V9" s="78">
        <v>22</v>
      </c>
      <c r="W9" s="78">
        <v>23</v>
      </c>
      <c r="X9" s="78">
        <v>24</v>
      </c>
      <c r="Y9" s="78">
        <v>25</v>
      </c>
    </row>
    <row r="10" ht="20.25" customHeight="1" spans="1:25">
      <c r="A10" s="186" t="s">
        <v>70</v>
      </c>
      <c r="B10" s="186" t="s">
        <v>70</v>
      </c>
      <c r="C10" s="186" t="s">
        <v>196</v>
      </c>
      <c r="D10" s="186" t="s">
        <v>197</v>
      </c>
      <c r="E10" s="186" t="s">
        <v>102</v>
      </c>
      <c r="F10" s="186" t="s">
        <v>103</v>
      </c>
      <c r="G10" s="186" t="s">
        <v>198</v>
      </c>
      <c r="H10" s="186" t="s">
        <v>199</v>
      </c>
      <c r="I10" s="120">
        <v>5400</v>
      </c>
      <c r="J10" s="120">
        <v>5400</v>
      </c>
      <c r="K10" s="120"/>
      <c r="L10" s="120"/>
      <c r="M10" s="120"/>
      <c r="N10" s="120">
        <v>5400</v>
      </c>
      <c r="O10" s="120"/>
      <c r="P10" s="120"/>
      <c r="Q10" s="120"/>
      <c r="R10" s="120"/>
      <c r="S10" s="120"/>
      <c r="T10" s="120"/>
      <c r="U10" s="120"/>
      <c r="V10" s="120"/>
      <c r="W10" s="120"/>
      <c r="X10" s="120"/>
      <c r="Y10" s="120"/>
    </row>
    <row r="11" ht="20.25" customHeight="1" spans="1:25">
      <c r="A11" s="186" t="s">
        <v>70</v>
      </c>
      <c r="B11" s="186" t="s">
        <v>70</v>
      </c>
      <c r="C11" s="186" t="s">
        <v>196</v>
      </c>
      <c r="D11" s="186" t="s">
        <v>197</v>
      </c>
      <c r="E11" s="186" t="s">
        <v>102</v>
      </c>
      <c r="F11" s="186" t="s">
        <v>103</v>
      </c>
      <c r="G11" s="186" t="s">
        <v>200</v>
      </c>
      <c r="H11" s="186" t="s">
        <v>201</v>
      </c>
      <c r="I11" s="120">
        <v>1200</v>
      </c>
      <c r="J11" s="120">
        <v>1200</v>
      </c>
      <c r="K11" s="193"/>
      <c r="L11" s="193"/>
      <c r="M11" s="193"/>
      <c r="N11" s="120">
        <v>1200</v>
      </c>
      <c r="O11" s="193"/>
      <c r="P11" s="120"/>
      <c r="Q11" s="120"/>
      <c r="R11" s="120"/>
      <c r="S11" s="120"/>
      <c r="T11" s="120"/>
      <c r="U11" s="120"/>
      <c r="V11" s="120"/>
      <c r="W11" s="120"/>
      <c r="X11" s="120"/>
      <c r="Y11" s="120"/>
    </row>
    <row r="12" ht="20.25" customHeight="1" spans="1:25">
      <c r="A12" s="186" t="s">
        <v>70</v>
      </c>
      <c r="B12" s="186" t="s">
        <v>70</v>
      </c>
      <c r="C12" s="186" t="s">
        <v>196</v>
      </c>
      <c r="D12" s="186" t="s">
        <v>197</v>
      </c>
      <c r="E12" s="186" t="s">
        <v>102</v>
      </c>
      <c r="F12" s="186" t="s">
        <v>103</v>
      </c>
      <c r="G12" s="186" t="s">
        <v>202</v>
      </c>
      <c r="H12" s="186" t="s">
        <v>203</v>
      </c>
      <c r="I12" s="120">
        <v>1200</v>
      </c>
      <c r="J12" s="120">
        <v>1200</v>
      </c>
      <c r="K12" s="193"/>
      <c r="L12" s="193"/>
      <c r="M12" s="193"/>
      <c r="N12" s="120">
        <v>1200</v>
      </c>
      <c r="O12" s="193"/>
      <c r="P12" s="120"/>
      <c r="Q12" s="120"/>
      <c r="R12" s="120"/>
      <c r="S12" s="120"/>
      <c r="T12" s="120"/>
      <c r="U12" s="120"/>
      <c r="V12" s="120"/>
      <c r="W12" s="120"/>
      <c r="X12" s="120"/>
      <c r="Y12" s="120"/>
    </row>
    <row r="13" ht="20.25" customHeight="1" spans="1:25">
      <c r="A13" s="186" t="s">
        <v>70</v>
      </c>
      <c r="B13" s="186" t="s">
        <v>70</v>
      </c>
      <c r="C13" s="186" t="s">
        <v>196</v>
      </c>
      <c r="D13" s="186" t="s">
        <v>197</v>
      </c>
      <c r="E13" s="186" t="s">
        <v>102</v>
      </c>
      <c r="F13" s="186" t="s">
        <v>103</v>
      </c>
      <c r="G13" s="186" t="s">
        <v>204</v>
      </c>
      <c r="H13" s="186" t="s">
        <v>205</v>
      </c>
      <c r="I13" s="120">
        <v>4200</v>
      </c>
      <c r="J13" s="120">
        <v>4200</v>
      </c>
      <c r="K13" s="193"/>
      <c r="L13" s="193"/>
      <c r="M13" s="193"/>
      <c r="N13" s="120">
        <v>4200</v>
      </c>
      <c r="O13" s="193"/>
      <c r="P13" s="120"/>
      <c r="Q13" s="120"/>
      <c r="R13" s="120"/>
      <c r="S13" s="120"/>
      <c r="T13" s="120"/>
      <c r="U13" s="120"/>
      <c r="V13" s="120"/>
      <c r="W13" s="120"/>
      <c r="X13" s="120"/>
      <c r="Y13" s="120"/>
    </row>
    <row r="14" ht="20.25" customHeight="1" spans="1:25">
      <c r="A14" s="186" t="s">
        <v>70</v>
      </c>
      <c r="B14" s="186" t="s">
        <v>70</v>
      </c>
      <c r="C14" s="186" t="s">
        <v>196</v>
      </c>
      <c r="D14" s="186" t="s">
        <v>197</v>
      </c>
      <c r="E14" s="186" t="s">
        <v>102</v>
      </c>
      <c r="F14" s="186" t="s">
        <v>103</v>
      </c>
      <c r="G14" s="186" t="s">
        <v>206</v>
      </c>
      <c r="H14" s="186" t="s">
        <v>207</v>
      </c>
      <c r="I14" s="120">
        <v>7680</v>
      </c>
      <c r="J14" s="120">
        <v>7680</v>
      </c>
      <c r="K14" s="193"/>
      <c r="L14" s="193"/>
      <c r="M14" s="193"/>
      <c r="N14" s="120">
        <v>7680</v>
      </c>
      <c r="O14" s="193"/>
      <c r="P14" s="120"/>
      <c r="Q14" s="120"/>
      <c r="R14" s="120"/>
      <c r="S14" s="120"/>
      <c r="T14" s="120"/>
      <c r="U14" s="120"/>
      <c r="V14" s="120"/>
      <c r="W14" s="120"/>
      <c r="X14" s="120"/>
      <c r="Y14" s="120"/>
    </row>
    <row r="15" ht="20.25" customHeight="1" spans="1:25">
      <c r="A15" s="186" t="s">
        <v>70</v>
      </c>
      <c r="B15" s="186" t="s">
        <v>70</v>
      </c>
      <c r="C15" s="186" t="s">
        <v>196</v>
      </c>
      <c r="D15" s="186" t="s">
        <v>197</v>
      </c>
      <c r="E15" s="186" t="s">
        <v>102</v>
      </c>
      <c r="F15" s="186" t="s">
        <v>103</v>
      </c>
      <c r="G15" s="186" t="s">
        <v>208</v>
      </c>
      <c r="H15" s="186" t="s">
        <v>209</v>
      </c>
      <c r="I15" s="120">
        <v>900</v>
      </c>
      <c r="J15" s="120">
        <v>900</v>
      </c>
      <c r="K15" s="193"/>
      <c r="L15" s="193"/>
      <c r="M15" s="193"/>
      <c r="N15" s="120">
        <v>900</v>
      </c>
      <c r="O15" s="193"/>
      <c r="P15" s="120"/>
      <c r="Q15" s="120"/>
      <c r="R15" s="120"/>
      <c r="S15" s="120"/>
      <c r="T15" s="120"/>
      <c r="U15" s="120"/>
      <c r="V15" s="120"/>
      <c r="W15" s="120"/>
      <c r="X15" s="120"/>
      <c r="Y15" s="120"/>
    </row>
    <row r="16" ht="20.25" customHeight="1" spans="1:25">
      <c r="A16" s="186" t="s">
        <v>70</v>
      </c>
      <c r="B16" s="186" t="s">
        <v>70</v>
      </c>
      <c r="C16" s="186" t="s">
        <v>196</v>
      </c>
      <c r="D16" s="186" t="s">
        <v>197</v>
      </c>
      <c r="E16" s="186" t="s">
        <v>102</v>
      </c>
      <c r="F16" s="186" t="s">
        <v>103</v>
      </c>
      <c r="G16" s="186" t="s">
        <v>210</v>
      </c>
      <c r="H16" s="186" t="s">
        <v>211</v>
      </c>
      <c r="I16" s="120">
        <v>300</v>
      </c>
      <c r="J16" s="120">
        <v>300</v>
      </c>
      <c r="K16" s="193"/>
      <c r="L16" s="193"/>
      <c r="M16" s="193"/>
      <c r="N16" s="120">
        <v>300</v>
      </c>
      <c r="O16" s="193"/>
      <c r="P16" s="120"/>
      <c r="Q16" s="120"/>
      <c r="R16" s="120"/>
      <c r="S16" s="120"/>
      <c r="T16" s="120"/>
      <c r="U16" s="120"/>
      <c r="V16" s="120"/>
      <c r="W16" s="120"/>
      <c r="X16" s="120"/>
      <c r="Y16" s="120"/>
    </row>
    <row r="17" ht="20.25" customHeight="1" spans="1:25">
      <c r="A17" s="186" t="s">
        <v>70</v>
      </c>
      <c r="B17" s="186" t="s">
        <v>70</v>
      </c>
      <c r="C17" s="186" t="s">
        <v>196</v>
      </c>
      <c r="D17" s="186" t="s">
        <v>197</v>
      </c>
      <c r="E17" s="186" t="s">
        <v>102</v>
      </c>
      <c r="F17" s="186" t="s">
        <v>103</v>
      </c>
      <c r="G17" s="186" t="s">
        <v>212</v>
      </c>
      <c r="H17" s="186" t="s">
        <v>213</v>
      </c>
      <c r="I17" s="120">
        <v>300</v>
      </c>
      <c r="J17" s="120">
        <v>300</v>
      </c>
      <c r="K17" s="193"/>
      <c r="L17" s="193"/>
      <c r="M17" s="193"/>
      <c r="N17" s="120">
        <v>300</v>
      </c>
      <c r="O17" s="193"/>
      <c r="P17" s="120"/>
      <c r="Q17" s="120"/>
      <c r="R17" s="120"/>
      <c r="S17" s="120"/>
      <c r="T17" s="120"/>
      <c r="U17" s="120"/>
      <c r="V17" s="120"/>
      <c r="W17" s="120"/>
      <c r="X17" s="120"/>
      <c r="Y17" s="120"/>
    </row>
    <row r="18" ht="20.25" customHeight="1" spans="1:25">
      <c r="A18" s="186" t="s">
        <v>70</v>
      </c>
      <c r="B18" s="186" t="s">
        <v>70</v>
      </c>
      <c r="C18" s="186" t="s">
        <v>196</v>
      </c>
      <c r="D18" s="186" t="s">
        <v>197</v>
      </c>
      <c r="E18" s="186" t="s">
        <v>102</v>
      </c>
      <c r="F18" s="186" t="s">
        <v>103</v>
      </c>
      <c r="G18" s="186" t="s">
        <v>214</v>
      </c>
      <c r="H18" s="186" t="s">
        <v>215</v>
      </c>
      <c r="I18" s="120">
        <v>14400</v>
      </c>
      <c r="J18" s="120">
        <v>14400</v>
      </c>
      <c r="K18" s="193"/>
      <c r="L18" s="193"/>
      <c r="M18" s="193"/>
      <c r="N18" s="120">
        <v>14400</v>
      </c>
      <c r="O18" s="193"/>
      <c r="P18" s="120"/>
      <c r="Q18" s="120"/>
      <c r="R18" s="120"/>
      <c r="S18" s="120"/>
      <c r="T18" s="120"/>
      <c r="U18" s="120"/>
      <c r="V18" s="120"/>
      <c r="W18" s="120"/>
      <c r="X18" s="120"/>
      <c r="Y18" s="120"/>
    </row>
    <row r="19" ht="20.25" customHeight="1" spans="1:25">
      <c r="A19" s="186" t="s">
        <v>70</v>
      </c>
      <c r="B19" s="186" t="s">
        <v>70</v>
      </c>
      <c r="C19" s="186" t="s">
        <v>216</v>
      </c>
      <c r="D19" s="186" t="s">
        <v>217</v>
      </c>
      <c r="E19" s="186" t="s">
        <v>102</v>
      </c>
      <c r="F19" s="186" t="s">
        <v>103</v>
      </c>
      <c r="G19" s="186" t="s">
        <v>218</v>
      </c>
      <c r="H19" s="186" t="s">
        <v>219</v>
      </c>
      <c r="I19" s="120">
        <v>231504</v>
      </c>
      <c r="J19" s="120">
        <v>231504</v>
      </c>
      <c r="K19" s="193"/>
      <c r="L19" s="193"/>
      <c r="M19" s="193"/>
      <c r="N19" s="120">
        <v>231504</v>
      </c>
      <c r="O19" s="193"/>
      <c r="P19" s="120"/>
      <c r="Q19" s="120"/>
      <c r="R19" s="120"/>
      <c r="S19" s="120"/>
      <c r="T19" s="120"/>
      <c r="U19" s="120"/>
      <c r="V19" s="120"/>
      <c r="W19" s="120"/>
      <c r="X19" s="120"/>
      <c r="Y19" s="120"/>
    </row>
    <row r="20" ht="20.25" customHeight="1" spans="1:25">
      <c r="A20" s="186" t="s">
        <v>70</v>
      </c>
      <c r="B20" s="186" t="s">
        <v>70</v>
      </c>
      <c r="C20" s="186" t="s">
        <v>216</v>
      </c>
      <c r="D20" s="186" t="s">
        <v>217</v>
      </c>
      <c r="E20" s="186" t="s">
        <v>102</v>
      </c>
      <c r="F20" s="186" t="s">
        <v>103</v>
      </c>
      <c r="G20" s="186" t="s">
        <v>220</v>
      </c>
      <c r="H20" s="186" t="s">
        <v>221</v>
      </c>
      <c r="I20" s="120">
        <v>375096</v>
      </c>
      <c r="J20" s="120">
        <v>375096</v>
      </c>
      <c r="K20" s="193"/>
      <c r="L20" s="193"/>
      <c r="M20" s="193"/>
      <c r="N20" s="120">
        <v>375096</v>
      </c>
      <c r="O20" s="193"/>
      <c r="P20" s="120"/>
      <c r="Q20" s="120"/>
      <c r="R20" s="120"/>
      <c r="S20" s="120"/>
      <c r="T20" s="120"/>
      <c r="U20" s="120"/>
      <c r="V20" s="120"/>
      <c r="W20" s="120"/>
      <c r="X20" s="120"/>
      <c r="Y20" s="120"/>
    </row>
    <row r="21" ht="20.25" customHeight="1" spans="1:25">
      <c r="A21" s="186" t="s">
        <v>70</v>
      </c>
      <c r="B21" s="186" t="s">
        <v>70</v>
      </c>
      <c r="C21" s="186" t="s">
        <v>216</v>
      </c>
      <c r="D21" s="186" t="s">
        <v>217</v>
      </c>
      <c r="E21" s="186" t="s">
        <v>102</v>
      </c>
      <c r="F21" s="186" t="s">
        <v>103</v>
      </c>
      <c r="G21" s="186" t="s">
        <v>222</v>
      </c>
      <c r="H21" s="186" t="s">
        <v>223</v>
      </c>
      <c r="I21" s="120">
        <v>19292</v>
      </c>
      <c r="J21" s="120">
        <v>19292</v>
      </c>
      <c r="K21" s="193"/>
      <c r="L21" s="193"/>
      <c r="M21" s="193"/>
      <c r="N21" s="120">
        <v>19292</v>
      </c>
      <c r="O21" s="193"/>
      <c r="P21" s="120"/>
      <c r="Q21" s="120"/>
      <c r="R21" s="120"/>
      <c r="S21" s="120"/>
      <c r="T21" s="120"/>
      <c r="U21" s="120"/>
      <c r="V21" s="120"/>
      <c r="W21" s="120"/>
      <c r="X21" s="120"/>
      <c r="Y21" s="120"/>
    </row>
    <row r="22" ht="20.25" customHeight="1" spans="1:25">
      <c r="A22" s="186" t="s">
        <v>70</v>
      </c>
      <c r="B22" s="186" t="s">
        <v>70</v>
      </c>
      <c r="C22" s="186" t="s">
        <v>224</v>
      </c>
      <c r="D22" s="186" t="s">
        <v>225</v>
      </c>
      <c r="E22" s="186" t="s">
        <v>112</v>
      </c>
      <c r="F22" s="186" t="s">
        <v>113</v>
      </c>
      <c r="G22" s="186" t="s">
        <v>226</v>
      </c>
      <c r="H22" s="186" t="s">
        <v>227</v>
      </c>
      <c r="I22" s="120">
        <v>104220</v>
      </c>
      <c r="J22" s="120">
        <v>104220</v>
      </c>
      <c r="K22" s="193"/>
      <c r="L22" s="193"/>
      <c r="M22" s="193"/>
      <c r="N22" s="120">
        <v>104220</v>
      </c>
      <c r="O22" s="193"/>
      <c r="P22" s="120"/>
      <c r="Q22" s="120"/>
      <c r="R22" s="120"/>
      <c r="S22" s="120"/>
      <c r="T22" s="120"/>
      <c r="U22" s="120"/>
      <c r="V22" s="120"/>
      <c r="W22" s="120"/>
      <c r="X22" s="120"/>
      <c r="Y22" s="120"/>
    </row>
    <row r="23" ht="20.25" customHeight="1" spans="1:25">
      <c r="A23" s="186" t="s">
        <v>70</v>
      </c>
      <c r="B23" s="186" t="s">
        <v>70</v>
      </c>
      <c r="C23" s="186" t="s">
        <v>224</v>
      </c>
      <c r="D23" s="186" t="s">
        <v>225</v>
      </c>
      <c r="E23" s="186" t="s">
        <v>118</v>
      </c>
      <c r="F23" s="186" t="s">
        <v>119</v>
      </c>
      <c r="G23" s="186" t="s">
        <v>228</v>
      </c>
      <c r="H23" s="186" t="s">
        <v>229</v>
      </c>
      <c r="I23" s="120">
        <v>51462</v>
      </c>
      <c r="J23" s="120">
        <v>51462</v>
      </c>
      <c r="K23" s="193"/>
      <c r="L23" s="193"/>
      <c r="M23" s="193"/>
      <c r="N23" s="120">
        <v>51462</v>
      </c>
      <c r="O23" s="193"/>
      <c r="P23" s="120"/>
      <c r="Q23" s="120"/>
      <c r="R23" s="120"/>
      <c r="S23" s="120"/>
      <c r="T23" s="120"/>
      <c r="U23" s="120"/>
      <c r="V23" s="120"/>
      <c r="W23" s="120"/>
      <c r="X23" s="120"/>
      <c r="Y23" s="120"/>
    </row>
    <row r="24" ht="20.25" customHeight="1" spans="1:25">
      <c r="A24" s="186" t="s">
        <v>70</v>
      </c>
      <c r="B24" s="186" t="s">
        <v>70</v>
      </c>
      <c r="C24" s="186" t="s">
        <v>224</v>
      </c>
      <c r="D24" s="186" t="s">
        <v>225</v>
      </c>
      <c r="E24" s="186" t="s">
        <v>118</v>
      </c>
      <c r="F24" s="186" t="s">
        <v>119</v>
      </c>
      <c r="G24" s="186" t="s">
        <v>228</v>
      </c>
      <c r="H24" s="186" t="s">
        <v>229</v>
      </c>
      <c r="I24" s="120">
        <v>6204</v>
      </c>
      <c r="J24" s="120">
        <v>6204</v>
      </c>
      <c r="K24" s="193"/>
      <c r="L24" s="193"/>
      <c r="M24" s="193"/>
      <c r="N24" s="120">
        <v>6204</v>
      </c>
      <c r="O24" s="193"/>
      <c r="P24" s="120"/>
      <c r="Q24" s="120"/>
      <c r="R24" s="120"/>
      <c r="S24" s="120"/>
      <c r="T24" s="120"/>
      <c r="U24" s="120"/>
      <c r="V24" s="120"/>
      <c r="W24" s="120"/>
      <c r="X24" s="120"/>
      <c r="Y24" s="120"/>
    </row>
    <row r="25" ht="20.25" customHeight="1" spans="1:25">
      <c r="A25" s="186" t="s">
        <v>70</v>
      </c>
      <c r="B25" s="186" t="s">
        <v>70</v>
      </c>
      <c r="C25" s="186" t="s">
        <v>224</v>
      </c>
      <c r="D25" s="186" t="s">
        <v>225</v>
      </c>
      <c r="E25" s="186" t="s">
        <v>120</v>
      </c>
      <c r="F25" s="186" t="s">
        <v>121</v>
      </c>
      <c r="G25" s="186" t="s">
        <v>230</v>
      </c>
      <c r="H25" s="186" t="s">
        <v>231</v>
      </c>
      <c r="I25" s="120">
        <v>56772</v>
      </c>
      <c r="J25" s="120">
        <v>56772</v>
      </c>
      <c r="K25" s="193"/>
      <c r="L25" s="193"/>
      <c r="M25" s="193"/>
      <c r="N25" s="120">
        <v>56772</v>
      </c>
      <c r="O25" s="193"/>
      <c r="P25" s="120"/>
      <c r="Q25" s="120"/>
      <c r="R25" s="120"/>
      <c r="S25" s="120"/>
      <c r="T25" s="120"/>
      <c r="U25" s="120"/>
      <c r="V25" s="120"/>
      <c r="W25" s="120"/>
      <c r="X25" s="120"/>
      <c r="Y25" s="120"/>
    </row>
    <row r="26" ht="20.25" customHeight="1" spans="1:25">
      <c r="A26" s="186" t="s">
        <v>70</v>
      </c>
      <c r="B26" s="186" t="s">
        <v>70</v>
      </c>
      <c r="C26" s="186" t="s">
        <v>224</v>
      </c>
      <c r="D26" s="186" t="s">
        <v>225</v>
      </c>
      <c r="E26" s="186" t="s">
        <v>122</v>
      </c>
      <c r="F26" s="186" t="s">
        <v>123</v>
      </c>
      <c r="G26" s="186" t="s">
        <v>232</v>
      </c>
      <c r="H26" s="186" t="s">
        <v>233</v>
      </c>
      <c r="I26" s="120">
        <v>1116</v>
      </c>
      <c r="J26" s="120">
        <v>1116</v>
      </c>
      <c r="K26" s="193"/>
      <c r="L26" s="193"/>
      <c r="M26" s="193"/>
      <c r="N26" s="120">
        <v>1116</v>
      </c>
      <c r="O26" s="193"/>
      <c r="P26" s="120"/>
      <c r="Q26" s="120"/>
      <c r="R26" s="120"/>
      <c r="S26" s="120"/>
      <c r="T26" s="120"/>
      <c r="U26" s="120"/>
      <c r="V26" s="120"/>
      <c r="W26" s="120"/>
      <c r="X26" s="120"/>
      <c r="Y26" s="120"/>
    </row>
    <row r="27" ht="20.25" customHeight="1" spans="1:25">
      <c r="A27" s="186" t="s">
        <v>70</v>
      </c>
      <c r="B27" s="186" t="s">
        <v>70</v>
      </c>
      <c r="C27" s="186" t="s">
        <v>234</v>
      </c>
      <c r="D27" s="186" t="s">
        <v>129</v>
      </c>
      <c r="E27" s="186" t="s">
        <v>128</v>
      </c>
      <c r="F27" s="186" t="s">
        <v>129</v>
      </c>
      <c r="G27" s="186" t="s">
        <v>235</v>
      </c>
      <c r="H27" s="186" t="s">
        <v>129</v>
      </c>
      <c r="I27" s="120">
        <v>84480</v>
      </c>
      <c r="J27" s="120">
        <v>84480</v>
      </c>
      <c r="K27" s="193"/>
      <c r="L27" s="193"/>
      <c r="M27" s="193"/>
      <c r="N27" s="120">
        <v>84480</v>
      </c>
      <c r="O27" s="193"/>
      <c r="P27" s="120"/>
      <c r="Q27" s="120"/>
      <c r="R27" s="120"/>
      <c r="S27" s="120"/>
      <c r="T27" s="120"/>
      <c r="U27" s="120"/>
      <c r="V27" s="120"/>
      <c r="W27" s="120"/>
      <c r="X27" s="120"/>
      <c r="Y27" s="120"/>
    </row>
    <row r="28" ht="20.25" customHeight="1" spans="1:25">
      <c r="A28" s="186" t="s">
        <v>70</v>
      </c>
      <c r="B28" s="186" t="s">
        <v>70</v>
      </c>
      <c r="C28" s="186" t="s">
        <v>236</v>
      </c>
      <c r="D28" s="186" t="s">
        <v>173</v>
      </c>
      <c r="E28" s="186" t="s">
        <v>102</v>
      </c>
      <c r="F28" s="186" t="s">
        <v>103</v>
      </c>
      <c r="G28" s="186" t="s">
        <v>237</v>
      </c>
      <c r="H28" s="186" t="s">
        <v>173</v>
      </c>
      <c r="I28" s="120">
        <v>1200</v>
      </c>
      <c r="J28" s="120">
        <v>1200</v>
      </c>
      <c r="K28" s="193"/>
      <c r="L28" s="193"/>
      <c r="M28" s="193"/>
      <c r="N28" s="120">
        <v>1200</v>
      </c>
      <c r="O28" s="193"/>
      <c r="P28" s="120"/>
      <c r="Q28" s="120"/>
      <c r="R28" s="120"/>
      <c r="S28" s="120"/>
      <c r="T28" s="120"/>
      <c r="U28" s="120"/>
      <c r="V28" s="120"/>
      <c r="W28" s="120"/>
      <c r="X28" s="120"/>
      <c r="Y28" s="120"/>
    </row>
    <row r="29" ht="20.25" customHeight="1" spans="1:25">
      <c r="A29" s="186" t="s">
        <v>70</v>
      </c>
      <c r="B29" s="186" t="s">
        <v>70</v>
      </c>
      <c r="C29" s="186" t="s">
        <v>238</v>
      </c>
      <c r="D29" s="186" t="s">
        <v>239</v>
      </c>
      <c r="E29" s="186" t="s">
        <v>102</v>
      </c>
      <c r="F29" s="186" t="s">
        <v>103</v>
      </c>
      <c r="G29" s="186" t="s">
        <v>240</v>
      </c>
      <c r="H29" s="186" t="s">
        <v>241</v>
      </c>
      <c r="I29" s="120">
        <v>54000</v>
      </c>
      <c r="J29" s="120">
        <v>54000</v>
      </c>
      <c r="K29" s="193"/>
      <c r="L29" s="193"/>
      <c r="M29" s="193"/>
      <c r="N29" s="120">
        <v>54000</v>
      </c>
      <c r="O29" s="193"/>
      <c r="P29" s="120"/>
      <c r="Q29" s="120"/>
      <c r="R29" s="120"/>
      <c r="S29" s="120"/>
      <c r="T29" s="120"/>
      <c r="U29" s="120"/>
      <c r="V29" s="120"/>
      <c r="W29" s="120"/>
      <c r="X29" s="120"/>
      <c r="Y29" s="120"/>
    </row>
    <row r="30" ht="20.25" customHeight="1" spans="1:25">
      <c r="A30" s="186" t="s">
        <v>70</v>
      </c>
      <c r="B30" s="186" t="s">
        <v>70</v>
      </c>
      <c r="C30" s="186" t="s">
        <v>242</v>
      </c>
      <c r="D30" s="186" t="s">
        <v>243</v>
      </c>
      <c r="E30" s="186" t="s">
        <v>102</v>
      </c>
      <c r="F30" s="186" t="s">
        <v>103</v>
      </c>
      <c r="G30" s="186" t="s">
        <v>244</v>
      </c>
      <c r="H30" s="186" t="s">
        <v>243</v>
      </c>
      <c r="I30" s="120">
        <v>1800</v>
      </c>
      <c r="J30" s="120">
        <v>1800</v>
      </c>
      <c r="K30" s="193"/>
      <c r="L30" s="193"/>
      <c r="M30" s="193"/>
      <c r="N30" s="120">
        <v>1800</v>
      </c>
      <c r="O30" s="193"/>
      <c r="P30" s="120"/>
      <c r="Q30" s="120"/>
      <c r="R30" s="120"/>
      <c r="S30" s="120"/>
      <c r="T30" s="120"/>
      <c r="U30" s="120"/>
      <c r="V30" s="120"/>
      <c r="W30" s="120"/>
      <c r="X30" s="120"/>
      <c r="Y30" s="120"/>
    </row>
    <row r="31" ht="20.25" customHeight="1" spans="1:25">
      <c r="A31" s="186" t="s">
        <v>70</v>
      </c>
      <c r="B31" s="186" t="s">
        <v>70</v>
      </c>
      <c r="C31" s="186" t="s">
        <v>245</v>
      </c>
      <c r="D31" s="186" t="s">
        <v>246</v>
      </c>
      <c r="E31" s="186" t="s">
        <v>102</v>
      </c>
      <c r="F31" s="186" t="s">
        <v>103</v>
      </c>
      <c r="G31" s="186" t="s">
        <v>240</v>
      </c>
      <c r="H31" s="186" t="s">
        <v>241</v>
      </c>
      <c r="I31" s="120">
        <v>5400</v>
      </c>
      <c r="J31" s="120">
        <v>5400</v>
      </c>
      <c r="K31" s="193"/>
      <c r="L31" s="193"/>
      <c r="M31" s="193"/>
      <c r="N31" s="120">
        <v>5400</v>
      </c>
      <c r="O31" s="193"/>
      <c r="P31" s="120"/>
      <c r="Q31" s="120"/>
      <c r="R31" s="120"/>
      <c r="S31" s="120"/>
      <c r="T31" s="120"/>
      <c r="U31" s="120"/>
      <c r="V31" s="120"/>
      <c r="W31" s="120"/>
      <c r="X31" s="120"/>
      <c r="Y31" s="120"/>
    </row>
    <row r="32" ht="20.25" customHeight="1" spans="1:25">
      <c r="A32" s="186" t="s">
        <v>70</v>
      </c>
      <c r="B32" s="186" t="s">
        <v>70</v>
      </c>
      <c r="C32" s="186" t="s">
        <v>247</v>
      </c>
      <c r="D32" s="186" t="s">
        <v>248</v>
      </c>
      <c r="E32" s="186" t="s">
        <v>110</v>
      </c>
      <c r="F32" s="186" t="s">
        <v>111</v>
      </c>
      <c r="G32" s="186" t="s">
        <v>249</v>
      </c>
      <c r="H32" s="186" t="s">
        <v>250</v>
      </c>
      <c r="I32" s="120">
        <v>3600</v>
      </c>
      <c r="J32" s="120">
        <v>3600</v>
      </c>
      <c r="K32" s="193"/>
      <c r="L32" s="193"/>
      <c r="M32" s="193"/>
      <c r="N32" s="120">
        <v>3600</v>
      </c>
      <c r="O32" s="193"/>
      <c r="P32" s="120"/>
      <c r="Q32" s="120"/>
      <c r="R32" s="120"/>
      <c r="S32" s="120"/>
      <c r="T32" s="120"/>
      <c r="U32" s="120"/>
      <c r="V32" s="120"/>
      <c r="W32" s="120"/>
      <c r="X32" s="120"/>
      <c r="Y32" s="120"/>
    </row>
    <row r="33" ht="20.25" customHeight="1" spans="1:25">
      <c r="A33" s="186" t="s">
        <v>70</v>
      </c>
      <c r="B33" s="186" t="s">
        <v>70</v>
      </c>
      <c r="C33" s="186" t="s">
        <v>251</v>
      </c>
      <c r="D33" s="186" t="s">
        <v>252</v>
      </c>
      <c r="E33" s="186" t="s">
        <v>110</v>
      </c>
      <c r="F33" s="186" t="s">
        <v>111</v>
      </c>
      <c r="G33" s="186" t="s">
        <v>253</v>
      </c>
      <c r="H33" s="186" t="s">
        <v>254</v>
      </c>
      <c r="I33" s="120">
        <v>86400</v>
      </c>
      <c r="J33" s="120">
        <v>86400</v>
      </c>
      <c r="K33" s="193"/>
      <c r="L33" s="193"/>
      <c r="M33" s="193"/>
      <c r="N33" s="120">
        <v>86400</v>
      </c>
      <c r="O33" s="193"/>
      <c r="P33" s="120"/>
      <c r="Q33" s="120"/>
      <c r="R33" s="120"/>
      <c r="S33" s="120"/>
      <c r="T33" s="120"/>
      <c r="U33" s="120"/>
      <c r="V33" s="120"/>
      <c r="W33" s="120"/>
      <c r="X33" s="120"/>
      <c r="Y33" s="120"/>
    </row>
    <row r="34" ht="20.25" customHeight="1" spans="1:25">
      <c r="A34" s="186" t="s">
        <v>70</v>
      </c>
      <c r="B34" s="186" t="s">
        <v>70</v>
      </c>
      <c r="C34" s="186" t="s">
        <v>255</v>
      </c>
      <c r="D34" s="186" t="s">
        <v>256</v>
      </c>
      <c r="E34" s="186" t="s">
        <v>102</v>
      </c>
      <c r="F34" s="186" t="s">
        <v>103</v>
      </c>
      <c r="G34" s="186" t="s">
        <v>222</v>
      </c>
      <c r="H34" s="186" t="s">
        <v>223</v>
      </c>
      <c r="I34" s="120">
        <v>94920</v>
      </c>
      <c r="J34" s="120">
        <v>94920</v>
      </c>
      <c r="K34" s="193"/>
      <c r="L34" s="193"/>
      <c r="M34" s="193"/>
      <c r="N34" s="120">
        <v>94920</v>
      </c>
      <c r="O34" s="193"/>
      <c r="P34" s="120"/>
      <c r="Q34" s="120"/>
      <c r="R34" s="120"/>
      <c r="S34" s="120"/>
      <c r="T34" s="120"/>
      <c r="U34" s="120"/>
      <c r="V34" s="120"/>
      <c r="W34" s="120"/>
      <c r="X34" s="120"/>
      <c r="Y34" s="120"/>
    </row>
    <row r="35" ht="17.25" customHeight="1" spans="1:25">
      <c r="A35" s="75" t="s">
        <v>168</v>
      </c>
      <c r="B35" s="76"/>
      <c r="C35" s="187"/>
      <c r="D35" s="187"/>
      <c r="E35" s="187"/>
      <c r="F35" s="187"/>
      <c r="G35" s="187"/>
      <c r="H35" s="188"/>
      <c r="I35" s="120">
        <v>1213046</v>
      </c>
      <c r="J35" s="120">
        <v>1213046</v>
      </c>
      <c r="K35" s="120"/>
      <c r="L35" s="120"/>
      <c r="M35" s="120"/>
      <c r="N35" s="120">
        <v>1213046</v>
      </c>
      <c r="O35" s="120"/>
      <c r="P35" s="120"/>
      <c r="Q35" s="120"/>
      <c r="R35" s="120"/>
      <c r="S35" s="120"/>
      <c r="T35" s="120"/>
      <c r="U35" s="120"/>
      <c r="V35" s="120"/>
      <c r="W35" s="120"/>
      <c r="X35" s="120"/>
      <c r="Y35" s="120"/>
    </row>
  </sheetData>
  <mergeCells count="31">
    <mergeCell ref="A3:Y3"/>
    <mergeCell ref="A4:H4"/>
    <mergeCell ref="I5:Y5"/>
    <mergeCell ref="J6:O6"/>
    <mergeCell ref="P6:R6"/>
    <mergeCell ref="T6:Y6"/>
    <mergeCell ref="J7:K7"/>
    <mergeCell ref="A35:H35"/>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11"/>
  <sheetViews>
    <sheetView showZeros="0" topLeftCell="K1" workbookViewId="0">
      <pane ySplit="1" topLeftCell="A2" activePane="bottomLeft" state="frozen"/>
      <selection/>
      <selection pane="bottomLeft" activeCell="A3" sqref="A3:W3"/>
    </sheetView>
  </sheetViews>
  <sheetFormatPr defaultColWidth="9.13761467889908" defaultRowHeight="14.25" customHeight="1"/>
  <cols>
    <col min="1" max="1" width="10.2844036697248" customWidth="1"/>
    <col min="2" max="2" width="13.4220183486239" customWidth="1"/>
    <col min="3" max="3" width="32.8532110091743" customWidth="1"/>
    <col min="4" max="4" width="23.8532110091743" customWidth="1"/>
    <col min="5" max="5" width="11.1376146788991" customWidth="1"/>
    <col min="6" max="6" width="17.7064220183486" customWidth="1"/>
    <col min="7" max="7" width="9.85321100917431" customWidth="1"/>
    <col min="8" max="8" width="17.7064220183486" customWidth="1"/>
    <col min="9" max="13" width="20" customWidth="1"/>
    <col min="14" max="14" width="12.2844036697248" customWidth="1"/>
    <col min="15" max="15" width="12.7064220183486" customWidth="1"/>
    <col min="16" max="16" width="11.1376146788991" customWidth="1"/>
    <col min="17" max="21" width="19.8532110091743" customWidth="1"/>
    <col min="22" max="22" width="20" customWidth="1"/>
    <col min="23" max="23" width="19.8532110091743" customWidth="1"/>
  </cols>
  <sheetData>
    <row r="1" customHeight="1" spans="1:23">
      <c r="A1" s="44"/>
      <c r="B1" s="44"/>
      <c r="C1" s="44"/>
      <c r="D1" s="44"/>
      <c r="E1" s="44"/>
      <c r="F1" s="44"/>
      <c r="G1" s="44"/>
      <c r="H1" s="44"/>
      <c r="I1" s="44"/>
      <c r="J1" s="44"/>
      <c r="K1" s="44"/>
      <c r="L1" s="44"/>
      <c r="M1" s="44"/>
      <c r="N1" s="44"/>
      <c r="O1" s="44"/>
      <c r="P1" s="44"/>
      <c r="Q1" s="44"/>
      <c r="R1" s="44"/>
      <c r="S1" s="44"/>
      <c r="T1" s="44"/>
      <c r="U1" s="44"/>
      <c r="V1" s="44"/>
      <c r="W1" s="44"/>
    </row>
    <row r="2" ht="13.5" customHeight="1" spans="2:23">
      <c r="B2" s="176"/>
      <c r="E2" s="45"/>
      <c r="F2" s="45"/>
      <c r="G2" s="45"/>
      <c r="H2" s="45"/>
      <c r="U2" s="176"/>
      <c r="W2" s="181" t="s">
        <v>257</v>
      </c>
    </row>
    <row r="3" ht="46.5" customHeight="1" spans="1:23">
      <c r="A3" s="47" t="str">
        <f>"2025"&amp;"年部门项目支出预算表"</f>
        <v>2025年部门项目支出预算表</v>
      </c>
      <c r="B3" s="47"/>
      <c r="C3" s="47"/>
      <c r="D3" s="47"/>
      <c r="E3" s="47"/>
      <c r="F3" s="47"/>
      <c r="G3" s="47"/>
      <c r="H3" s="47"/>
      <c r="I3" s="47"/>
      <c r="J3" s="47"/>
      <c r="K3" s="47"/>
      <c r="L3" s="47"/>
      <c r="M3" s="47"/>
      <c r="N3" s="47"/>
      <c r="O3" s="47"/>
      <c r="P3" s="47"/>
      <c r="Q3" s="47"/>
      <c r="R3" s="47"/>
      <c r="S3" s="47"/>
      <c r="T3" s="47"/>
      <c r="U3" s="47"/>
      <c r="V3" s="47"/>
      <c r="W3" s="47"/>
    </row>
    <row r="4" ht="13.5" customHeight="1" spans="1:23">
      <c r="A4" s="48" t="str">
        <f>"单位名称："&amp;"昆明市东川区妇女联合会"</f>
        <v>单位名称：昆明市东川区妇女联合会</v>
      </c>
      <c r="B4" s="49"/>
      <c r="C4" s="49"/>
      <c r="D4" s="49"/>
      <c r="E4" s="49"/>
      <c r="F4" s="49"/>
      <c r="G4" s="49"/>
      <c r="H4" s="49"/>
      <c r="I4" s="50"/>
      <c r="J4" s="50"/>
      <c r="K4" s="50"/>
      <c r="L4" s="50"/>
      <c r="M4" s="50"/>
      <c r="N4" s="50"/>
      <c r="O4" s="50"/>
      <c r="P4" s="50"/>
      <c r="Q4" s="50"/>
      <c r="U4" s="176"/>
      <c r="W4" s="158" t="s">
        <v>1</v>
      </c>
    </row>
    <row r="5" ht="21.75" customHeight="1" spans="1:23">
      <c r="A5" s="52" t="s">
        <v>258</v>
      </c>
      <c r="B5" s="53" t="s">
        <v>179</v>
      </c>
      <c r="C5" s="52" t="s">
        <v>180</v>
      </c>
      <c r="D5" s="52" t="s">
        <v>259</v>
      </c>
      <c r="E5" s="53" t="s">
        <v>181</v>
      </c>
      <c r="F5" s="53" t="s">
        <v>182</v>
      </c>
      <c r="G5" s="53" t="s">
        <v>260</v>
      </c>
      <c r="H5" s="53" t="s">
        <v>261</v>
      </c>
      <c r="I5" s="70" t="s">
        <v>55</v>
      </c>
      <c r="J5" s="54" t="s">
        <v>262</v>
      </c>
      <c r="K5" s="55"/>
      <c r="L5" s="55"/>
      <c r="M5" s="56"/>
      <c r="N5" s="54" t="s">
        <v>187</v>
      </c>
      <c r="O5" s="55"/>
      <c r="P5" s="56"/>
      <c r="Q5" s="53" t="s">
        <v>61</v>
      </c>
      <c r="R5" s="54" t="s">
        <v>62</v>
      </c>
      <c r="S5" s="55"/>
      <c r="T5" s="55"/>
      <c r="U5" s="55"/>
      <c r="V5" s="55"/>
      <c r="W5" s="56"/>
    </row>
    <row r="6" ht="21.75" customHeight="1" spans="1:23">
      <c r="A6" s="57"/>
      <c r="B6" s="71"/>
      <c r="C6" s="57"/>
      <c r="D6" s="57"/>
      <c r="E6" s="58"/>
      <c r="F6" s="58"/>
      <c r="G6" s="58"/>
      <c r="H6" s="58"/>
      <c r="I6" s="71"/>
      <c r="J6" s="177" t="s">
        <v>58</v>
      </c>
      <c r="K6" s="178"/>
      <c r="L6" s="53" t="s">
        <v>59</v>
      </c>
      <c r="M6" s="53" t="s">
        <v>60</v>
      </c>
      <c r="N6" s="53" t="s">
        <v>58</v>
      </c>
      <c r="O6" s="53" t="s">
        <v>59</v>
      </c>
      <c r="P6" s="53" t="s">
        <v>60</v>
      </c>
      <c r="Q6" s="58"/>
      <c r="R6" s="53" t="s">
        <v>57</v>
      </c>
      <c r="S6" s="53" t="s">
        <v>64</v>
      </c>
      <c r="T6" s="53" t="s">
        <v>193</v>
      </c>
      <c r="U6" s="53" t="s">
        <v>66</v>
      </c>
      <c r="V6" s="53" t="s">
        <v>67</v>
      </c>
      <c r="W6" s="53" t="s">
        <v>68</v>
      </c>
    </row>
    <row r="7" ht="21" customHeight="1" spans="1:23">
      <c r="A7" s="71"/>
      <c r="B7" s="71"/>
      <c r="C7" s="71"/>
      <c r="D7" s="71"/>
      <c r="E7" s="71"/>
      <c r="F7" s="71"/>
      <c r="G7" s="71"/>
      <c r="H7" s="71"/>
      <c r="I7" s="71"/>
      <c r="J7" s="179" t="s">
        <v>57</v>
      </c>
      <c r="K7" s="180"/>
      <c r="L7" s="71"/>
      <c r="M7" s="71"/>
      <c r="N7" s="71"/>
      <c r="O7" s="71"/>
      <c r="P7" s="71"/>
      <c r="Q7" s="71"/>
      <c r="R7" s="71"/>
      <c r="S7" s="71"/>
      <c r="T7" s="71"/>
      <c r="U7" s="71"/>
      <c r="V7" s="71"/>
      <c r="W7" s="71"/>
    </row>
    <row r="8" ht="39.75" customHeight="1" spans="1:23">
      <c r="A8" s="60"/>
      <c r="B8" s="62"/>
      <c r="C8" s="60"/>
      <c r="D8" s="60"/>
      <c r="E8" s="61"/>
      <c r="F8" s="61"/>
      <c r="G8" s="61"/>
      <c r="H8" s="61"/>
      <c r="I8" s="62"/>
      <c r="J8" s="108" t="s">
        <v>57</v>
      </c>
      <c r="K8" s="108" t="s">
        <v>263</v>
      </c>
      <c r="L8" s="61"/>
      <c r="M8" s="61"/>
      <c r="N8" s="61"/>
      <c r="O8" s="61"/>
      <c r="P8" s="61"/>
      <c r="Q8" s="61"/>
      <c r="R8" s="61"/>
      <c r="S8" s="61"/>
      <c r="T8" s="61"/>
      <c r="U8" s="62"/>
      <c r="V8" s="61"/>
      <c r="W8" s="61"/>
    </row>
    <row r="9" ht="15" customHeight="1" spans="1:23">
      <c r="A9" s="63">
        <v>1</v>
      </c>
      <c r="B9" s="63">
        <v>2</v>
      </c>
      <c r="C9" s="63">
        <v>3</v>
      </c>
      <c r="D9" s="63">
        <v>4</v>
      </c>
      <c r="E9" s="63">
        <v>5</v>
      </c>
      <c r="F9" s="63">
        <v>6</v>
      </c>
      <c r="G9" s="63">
        <v>7</v>
      </c>
      <c r="H9" s="63">
        <v>8</v>
      </c>
      <c r="I9" s="63">
        <v>9</v>
      </c>
      <c r="J9" s="63">
        <v>10</v>
      </c>
      <c r="K9" s="63">
        <v>11</v>
      </c>
      <c r="L9" s="78">
        <v>12</v>
      </c>
      <c r="M9" s="78">
        <v>13</v>
      </c>
      <c r="N9" s="78">
        <v>14</v>
      </c>
      <c r="O9" s="78">
        <v>15</v>
      </c>
      <c r="P9" s="78">
        <v>16</v>
      </c>
      <c r="Q9" s="78">
        <v>17</v>
      </c>
      <c r="R9" s="78">
        <v>18</v>
      </c>
      <c r="S9" s="78">
        <v>19</v>
      </c>
      <c r="T9" s="78">
        <v>20</v>
      </c>
      <c r="U9" s="63">
        <v>21</v>
      </c>
      <c r="V9" s="78">
        <v>22</v>
      </c>
      <c r="W9" s="63">
        <v>23</v>
      </c>
    </row>
    <row r="10" ht="21.75" customHeight="1" spans="1:23">
      <c r="A10" s="110" t="s">
        <v>264</v>
      </c>
      <c r="B10" s="110" t="s">
        <v>265</v>
      </c>
      <c r="C10" s="110" t="s">
        <v>266</v>
      </c>
      <c r="D10" s="110" t="s">
        <v>70</v>
      </c>
      <c r="E10" s="110" t="s">
        <v>104</v>
      </c>
      <c r="F10" s="110" t="s">
        <v>105</v>
      </c>
      <c r="G10" s="110" t="s">
        <v>198</v>
      </c>
      <c r="H10" s="110" t="s">
        <v>199</v>
      </c>
      <c r="I10" s="120">
        <v>146700</v>
      </c>
      <c r="J10" s="120">
        <v>146700</v>
      </c>
      <c r="K10" s="120">
        <v>146700</v>
      </c>
      <c r="L10" s="120"/>
      <c r="M10" s="120"/>
      <c r="N10" s="120"/>
      <c r="O10" s="120"/>
      <c r="P10" s="120"/>
      <c r="Q10" s="120"/>
      <c r="R10" s="120"/>
      <c r="S10" s="120"/>
      <c r="T10" s="120"/>
      <c r="U10" s="120"/>
      <c r="V10" s="120"/>
      <c r="W10" s="120"/>
    </row>
    <row r="11" ht="18.75" customHeight="1" spans="1:23">
      <c r="A11" s="75" t="s">
        <v>168</v>
      </c>
      <c r="B11" s="76"/>
      <c r="C11" s="76"/>
      <c r="D11" s="76"/>
      <c r="E11" s="76"/>
      <c r="F11" s="76"/>
      <c r="G11" s="76"/>
      <c r="H11" s="77"/>
      <c r="I11" s="120">
        <v>146700</v>
      </c>
      <c r="J11" s="120">
        <v>146700</v>
      </c>
      <c r="K11" s="120">
        <v>146700</v>
      </c>
      <c r="L11" s="120"/>
      <c r="M11" s="120"/>
      <c r="N11" s="120"/>
      <c r="O11" s="120"/>
      <c r="P11" s="120"/>
      <c r="Q11" s="120"/>
      <c r="R11" s="120"/>
      <c r="S11" s="120"/>
      <c r="T11" s="120"/>
      <c r="U11" s="120"/>
      <c r="V11" s="120"/>
      <c r="W11" s="120"/>
    </row>
  </sheetData>
  <mergeCells count="28">
    <mergeCell ref="A3:W3"/>
    <mergeCell ref="A4:H4"/>
    <mergeCell ref="J5:M5"/>
    <mergeCell ref="N5:P5"/>
    <mergeCell ref="R5:W5"/>
    <mergeCell ref="A11:H1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14"/>
  <sheetViews>
    <sheetView showZeros="0" workbookViewId="0">
      <pane ySplit="1" topLeftCell="A2" activePane="bottomLeft" state="frozen"/>
      <selection/>
      <selection pane="bottomLeft" activeCell="A3" sqref="A3:J3"/>
    </sheetView>
  </sheetViews>
  <sheetFormatPr defaultColWidth="9.13761467889908" defaultRowHeight="12" customHeight="1"/>
  <cols>
    <col min="1" max="1" width="34.2844036697248" customWidth="1"/>
    <col min="2" max="2" width="29" customWidth="1"/>
    <col min="3" max="5" width="23.5779816513761" customWidth="1"/>
    <col min="6" max="6" width="11.2844036697248" customWidth="1"/>
    <col min="7" max="7" width="25.1376146788991" customWidth="1"/>
    <col min="8" max="8" width="15.5779816513761" customWidth="1"/>
    <col min="9" max="9" width="13.4220183486239" customWidth="1"/>
    <col min="10" max="10" width="18.8532110091743" customWidth="1"/>
  </cols>
  <sheetData>
    <row r="1" customHeight="1" spans="1:10">
      <c r="A1" s="44"/>
      <c r="B1" s="44"/>
      <c r="C1" s="44"/>
      <c r="D1" s="44"/>
      <c r="E1" s="44"/>
      <c r="F1" s="44"/>
      <c r="G1" s="44"/>
      <c r="H1" s="44"/>
      <c r="I1" s="44"/>
      <c r="J1" s="44"/>
    </row>
    <row r="2" ht="18" customHeight="1" spans="10:10">
      <c r="J2" s="46" t="s">
        <v>267</v>
      </c>
    </row>
    <row r="3" ht="39.75" customHeight="1" spans="1:10">
      <c r="A3" s="106" t="str">
        <f>"2025"&amp;"年部门项目支出绩效目标表"</f>
        <v>2025年部门项目支出绩效目标表</v>
      </c>
      <c r="B3" s="47"/>
      <c r="C3" s="47"/>
      <c r="D3" s="47"/>
      <c r="E3" s="47"/>
      <c r="F3" s="107"/>
      <c r="G3" s="47"/>
      <c r="H3" s="107"/>
      <c r="I3" s="107"/>
      <c r="J3" s="47"/>
    </row>
    <row r="4" ht="17.25" customHeight="1" spans="1:1">
      <c r="A4" s="48" t="str">
        <f>"单位名称："&amp;"昆明市东川区妇女联合会"</f>
        <v>单位名称：昆明市东川区妇女联合会</v>
      </c>
    </row>
    <row r="5" ht="44.25" customHeight="1" spans="1:10">
      <c r="A5" s="108" t="s">
        <v>180</v>
      </c>
      <c r="B5" s="108" t="s">
        <v>268</v>
      </c>
      <c r="C5" s="108" t="s">
        <v>269</v>
      </c>
      <c r="D5" s="108" t="s">
        <v>270</v>
      </c>
      <c r="E5" s="108" t="s">
        <v>271</v>
      </c>
      <c r="F5" s="109" t="s">
        <v>272</v>
      </c>
      <c r="G5" s="108" t="s">
        <v>273</v>
      </c>
      <c r="H5" s="109" t="s">
        <v>274</v>
      </c>
      <c r="I5" s="109" t="s">
        <v>275</v>
      </c>
      <c r="J5" s="108" t="s">
        <v>276</v>
      </c>
    </row>
    <row r="6" ht="18.75" customHeight="1" spans="1:10">
      <c r="A6" s="173">
        <v>1</v>
      </c>
      <c r="B6" s="173">
        <v>2</v>
      </c>
      <c r="C6" s="173">
        <v>3</v>
      </c>
      <c r="D6" s="173">
        <v>4</v>
      </c>
      <c r="E6" s="173">
        <v>5</v>
      </c>
      <c r="F6" s="78">
        <v>6</v>
      </c>
      <c r="G6" s="173">
        <v>7</v>
      </c>
      <c r="H6" s="78">
        <v>8</v>
      </c>
      <c r="I6" s="78">
        <v>9</v>
      </c>
      <c r="J6" s="173">
        <v>10</v>
      </c>
    </row>
    <row r="7" ht="42" customHeight="1" spans="1:10">
      <c r="A7" s="72" t="s">
        <v>70</v>
      </c>
      <c r="B7" s="110"/>
      <c r="C7" s="110"/>
      <c r="D7" s="110"/>
      <c r="E7" s="96"/>
      <c r="F7" s="111"/>
      <c r="G7" s="96"/>
      <c r="H7" s="111"/>
      <c r="I7" s="111"/>
      <c r="J7" s="96"/>
    </row>
    <row r="8" ht="42" customHeight="1" spans="1:10">
      <c r="A8" s="174" t="s">
        <v>70</v>
      </c>
      <c r="B8" s="64"/>
      <c r="C8" s="64"/>
      <c r="D8" s="64"/>
      <c r="E8" s="72"/>
      <c r="F8" s="64"/>
      <c r="G8" s="72"/>
      <c r="H8" s="64"/>
      <c r="I8" s="64"/>
      <c r="J8" s="72"/>
    </row>
    <row r="9" ht="42" customHeight="1" spans="1:10">
      <c r="A9" s="175" t="s">
        <v>266</v>
      </c>
      <c r="B9" s="64" t="s">
        <v>277</v>
      </c>
      <c r="C9" s="64" t="s">
        <v>278</v>
      </c>
      <c r="D9" s="64" t="s">
        <v>279</v>
      </c>
      <c r="E9" s="72" t="s">
        <v>280</v>
      </c>
      <c r="F9" s="64" t="s">
        <v>281</v>
      </c>
      <c r="G9" s="72" t="s">
        <v>282</v>
      </c>
      <c r="H9" s="64" t="s">
        <v>283</v>
      </c>
      <c r="I9" s="64" t="s">
        <v>284</v>
      </c>
      <c r="J9" s="72" t="s">
        <v>285</v>
      </c>
    </row>
    <row r="10" ht="42" customHeight="1" spans="1:10">
      <c r="A10" s="175" t="s">
        <v>266</v>
      </c>
      <c r="B10" s="64" t="s">
        <v>277</v>
      </c>
      <c r="C10" s="64" t="s">
        <v>278</v>
      </c>
      <c r="D10" s="64" t="s">
        <v>286</v>
      </c>
      <c r="E10" s="72" t="s">
        <v>287</v>
      </c>
      <c r="F10" s="64" t="s">
        <v>281</v>
      </c>
      <c r="G10" s="72" t="s">
        <v>288</v>
      </c>
      <c r="H10" s="64" t="s">
        <v>289</v>
      </c>
      <c r="I10" s="64" t="s">
        <v>290</v>
      </c>
      <c r="J10" s="72" t="s">
        <v>291</v>
      </c>
    </row>
    <row r="11" ht="42" customHeight="1" spans="1:10">
      <c r="A11" s="175" t="s">
        <v>266</v>
      </c>
      <c r="B11" s="64" t="s">
        <v>277</v>
      </c>
      <c r="C11" s="64" t="s">
        <v>278</v>
      </c>
      <c r="D11" s="64" t="s">
        <v>292</v>
      </c>
      <c r="E11" s="72" t="s">
        <v>293</v>
      </c>
      <c r="F11" s="64" t="s">
        <v>294</v>
      </c>
      <c r="G11" s="72" t="s">
        <v>295</v>
      </c>
      <c r="H11" s="64" t="s">
        <v>296</v>
      </c>
      <c r="I11" s="64" t="s">
        <v>284</v>
      </c>
      <c r="J11" s="72" t="s">
        <v>297</v>
      </c>
    </row>
    <row r="12" ht="42" customHeight="1" spans="1:10">
      <c r="A12" s="175" t="s">
        <v>266</v>
      </c>
      <c r="B12" s="64" t="s">
        <v>277</v>
      </c>
      <c r="C12" s="64" t="s">
        <v>278</v>
      </c>
      <c r="D12" s="64" t="s">
        <v>298</v>
      </c>
      <c r="E12" s="72" t="s">
        <v>299</v>
      </c>
      <c r="F12" s="64" t="s">
        <v>281</v>
      </c>
      <c r="G12" s="72" t="s">
        <v>282</v>
      </c>
      <c r="H12" s="64" t="s">
        <v>300</v>
      </c>
      <c r="I12" s="64" t="s">
        <v>284</v>
      </c>
      <c r="J12" s="72" t="s">
        <v>301</v>
      </c>
    </row>
    <row r="13" ht="42" customHeight="1" spans="1:10">
      <c r="A13" s="175" t="s">
        <v>266</v>
      </c>
      <c r="B13" s="64" t="s">
        <v>277</v>
      </c>
      <c r="C13" s="64" t="s">
        <v>302</v>
      </c>
      <c r="D13" s="64" t="s">
        <v>303</v>
      </c>
      <c r="E13" s="72" t="s">
        <v>304</v>
      </c>
      <c r="F13" s="64" t="s">
        <v>281</v>
      </c>
      <c r="G13" s="72" t="s">
        <v>305</v>
      </c>
      <c r="H13" s="64" t="s">
        <v>289</v>
      </c>
      <c r="I13" s="64" t="s">
        <v>290</v>
      </c>
      <c r="J13" s="72" t="s">
        <v>306</v>
      </c>
    </row>
    <row r="14" ht="42" customHeight="1" spans="1:10">
      <c r="A14" s="175" t="s">
        <v>266</v>
      </c>
      <c r="B14" s="64" t="s">
        <v>277</v>
      </c>
      <c r="C14" s="64" t="s">
        <v>307</v>
      </c>
      <c r="D14" s="64" t="s">
        <v>308</v>
      </c>
      <c r="E14" s="72" t="s">
        <v>309</v>
      </c>
      <c r="F14" s="64" t="s">
        <v>281</v>
      </c>
      <c r="G14" s="72" t="s">
        <v>305</v>
      </c>
      <c r="H14" s="64" t="s">
        <v>289</v>
      </c>
      <c r="I14" s="64" t="s">
        <v>290</v>
      </c>
      <c r="J14" s="72" t="s">
        <v>306</v>
      </c>
    </row>
  </sheetData>
  <mergeCells count="4">
    <mergeCell ref="A3:J3"/>
    <mergeCell ref="A4:H4"/>
    <mergeCell ref="A9:A14"/>
    <mergeCell ref="B9:B1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2025-02-25T09:19:00Z</dcterms:created>
  <dcterms:modified xsi:type="dcterms:W3CDTF">2025-02-26T02:40:10Z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8AD49B69354D4CA9A6B7C8048D3B619C_13</vt:lpwstr>
  </property>
  <property fmtid="{D5CDD505-2E9C-101B-9397-08002B2CF9AE}" pid="3" name="KSOProductBuildVer">
    <vt:lpwstr>2052-12.1.0.19770</vt:lpwstr>
  </property>
</Properties>
</file>