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<sst xmlns="http://schemas.openxmlformats.org/spreadsheetml/2006/main" count="1139" uniqueCount="439">
  <si>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</si>
  <si>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</si>
  <si>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</si>
  <si>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</si>
  <si>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</si>
  <si>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</si>
  <si>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</si>
  <si>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</si>
  <si>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</si>
  <si>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</si>
  <si>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</si>
  <si>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</si>
  <si>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</si>
  <si>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</si>
  <si>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</si>
  <si>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</si>
  <si>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</si>
  <si>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</si>
  <si>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</si>
  <si>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</si>
  <si>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</si>
  <si>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</si>
  <si>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</si>
  <si>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</si>
  <si>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</si>
  <si>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</si>
  <si>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</si>
  <si>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</si>
  <si>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</si>
  <si>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</si>
  <si>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</si>
  <si>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</si>
  <si>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</si>
  <si>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</si>
  <si>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</si>
  <si>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</si>
  <si>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</si>
  <si>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</si>
  <si>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</si>
  <si>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</si>
  <si>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</si>
  <si>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</si>
  <si>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</si>
  <si>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</si>
  <si>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</si>
  <si>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</si>
  <si>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</si>
  <si>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</si>
  <si>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</si>
  <si>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</si>
  <si>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</si>
  <si>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</si>
  <si>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</si>
  <si>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</si>
  <si>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</si>
  <si>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</si>
  <si>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</si>
  <si>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</si>
  <si>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</si>
  <si>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</si>
  <si>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</si>
  <si>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</si>
  <si>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</si>
  <si>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</si>
  <si>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</si>
  <si>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</si>
  <si>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</si>
  <si>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</si>
  <si>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</si>
  <si>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125014</t>
  </si>
  <si>
    <t>昆明市东川区动物卫生监督所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</si>
  <si>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</si>
  <si>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</si>
  <si>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</si>
  <si>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</si>
  <si>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</si>
  <si>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</si>
  <si>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</si>
  <si>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</si>
  <si>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</si>
  <si>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</si>
  <si>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</si>
  <si>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</si>
  <si>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</si>
  <si>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</si>
  <si>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</si>
  <si>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</si>
  <si>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</si>
  <si>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</si>
  <si>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</si>
  <si>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</si>
  <si>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</si>
  <si>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</si>
  <si>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</si>
  <si>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</si>
  <si>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</si>
  <si>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</si>
  <si>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</si>
  <si>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</si>
  <si>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</si>
  <si>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</si>
  <si>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</si>
  <si>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</si>
  <si>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</si>
  <si>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</si>
  <si>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</si>
  <si>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</si>
  <si>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</si>
  <si>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</si>
  <si>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</si>
  <si>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</si>
  <si>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</si>
  <si>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</si>
  <si>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</si>
  <si>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</si>
  <si>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</si>
  <si>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</si>
  <si>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</si>
  <si>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</si>
  <si>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</si>
  <si>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</si>
  <si>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</si>
  <si>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</si>
  <si>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</si>
  <si>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</si>
  <si>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</si>
  <si>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</si>
  <si>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</si>
  <si>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</si>
  <si>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</si>
  <si>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</si>
  <si>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</si>
  <si>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</si>
  <si>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</si>
  <si>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</si>
  <si>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</si>
  <si>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</si>
  <si>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</si>
  <si>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</si>
  <si>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</si>
  <si>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</si>
  <si>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</si>
  <si>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</si>
  <si>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</si>
  <si>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</si>
  <si>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</si>
  <si>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</si>
  <si>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</si>
  <si>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</si>
  <si>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</si>
  <si>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</si>
  <si>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</si>
  <si>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</si>
  <si>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</si>
  <si>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</si>
  <si>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</si>
  <si>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</si>
  <si>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</si>
  <si>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</si>
  <si>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</si>
  <si>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</si>
  <si>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</si>
  <si>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</si>
  <si>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</si>
  <si>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</si>
  <si>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</si>
  <si>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</si>
  <si>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</si>
  <si>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</si>
  <si>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</si>
  <si>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</si>
  <si>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</si>
  <si>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</si>
  <si>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</si>
  <si>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</si>
  <si>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</si>
  <si>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</si>
  <si>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</si>
  <si>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</si>
  <si>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</si>
  <si>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</si>
  <si>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</si>
  <si>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</si>
  <si>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</si>
  <si>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</si>
  <si>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</si>
  <si>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</si>
  <si>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</si>
  <si>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</si>
  <si>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</si>
  <si>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</si>
  <si>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</si>
  <si>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</si>
  <si>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</si>
  <si>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</si>
  <si>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昆明市东川区农业农村局</t>
  </si>
  <si>
    <t>530113210000000004748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</si>
  <si>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</si>
  <si>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</si>
  <si>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</si>
  <si>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</si>
  <si>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</si>
  <si>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</si>
  <si>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</si>
  <si>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</si>
  <si>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</si>
  <si>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530113210000000004749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</si>
  <si>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</si>
  <si>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</si>
  <si>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</si>
  <si>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</si>
  <si>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</si>
  <si>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</si>
  <si>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</si>
  <si>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</si>
  <si>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</si>
  <si>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530113210000000004815</t>
  </si>
  <si>
    <t>30113</t>
  </si>
  <si>
    <t>530113210000000004817</t>
  </si>
  <si>
    <t>公车购置及运维费</t>
  </si>
  <si>
    <t>30231</t>
  </si>
  <si>
    <t>公务用车运行维护费</t>
  </si>
  <si>
    <t>530113210000000004818</t>
  </si>
  <si>
    <t>30217</t>
  </si>
  <si>
    <t>530113210000000004820</t>
  </si>
  <si>
    <t>工会经费</t>
  </si>
  <si>
    <t>30228</t>
  </si>
  <si>
    <t>530113210000000004821</t>
  </si>
  <si>
    <t>离退休公用经费</t>
  </si>
  <si>
    <t>30299</t>
  </si>
  <si>
    <t>其他商品和服务支出</t>
  </si>
  <si>
    <t>530113210000000004823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</si>
  <si>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</si>
  <si>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</si>
  <si>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</si>
  <si>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</si>
  <si>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</si>
  <si>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</si>
  <si>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</si>
  <si>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</si>
  <si>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</si>
  <si>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</si>
  <si>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</si>
  <si>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</si>
  <si>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</si>
  <si>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</si>
  <si>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</si>
  <si>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</si>
  <si>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</si>
  <si>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</si>
  <si>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</si>
  <si>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530113221100000301626</t>
  </si>
  <si>
    <t>离退休生活补助</t>
  </si>
  <si>
    <t>30305</t>
  </si>
  <si>
    <t>生活补助</t>
  </si>
  <si>
    <t>530113231100001508332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</si>
  <si>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</si>
  <si>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</si>
  <si>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</si>
  <si>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</si>
  <si>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</si>
  <si>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</si>
  <si>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</si>
  <si>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</si>
  <si>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</si>
  <si>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530113200000000000229</t>
  </si>
  <si>
    <t>动物检疫监督工作专项经费</t>
  </si>
  <si>
    <t>30218</t>
  </si>
  <si>
    <t>专用材料费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</si>
  <si>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</si>
  <si>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</si>
  <si>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</si>
  <si>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</si>
  <si>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</si>
  <si>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</si>
  <si>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</si>
  <si>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</si>
  <si>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</si>
  <si>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</si>
  <si>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一、完成2025年生猪定点屠宰检疫4.5万头（预计），确保生猪定点屠宰入场前“非洲猪瘟”检测、入场查证验物、屠宰检疫、产品出场合格率、病害猪无害化处理率等五个率达100%。
二、指导全区9个动物检疫申报点开展产地检疫相关工作，确保产地检疫受理率达100%；
三、完成东川区2025年动物卫生监督相关工作。
四、完成2025年动物检疫技术人员培训工作。</t>
  </si>
  <si>
    <t>产出指标</t>
  </si>
  <si>
    <t>数量指标</t>
  </si>
  <si>
    <t>监督、指导产地检疫申报点开展工作</t>
  </si>
  <si>
    <t>=</t>
  </si>
  <si>
    <t>个</t>
  </si>
  <si>
    <t>定量指标</t>
  </si>
  <si>
    <t>监督、指导检疫申报点开展产地检疫相关工作</t>
  </si>
  <si>
    <t>完成生猪定点屠宰检疫</t>
  </si>
  <si>
    <t>100</t>
  </si>
  <si>
    <t>%</t>
  </si>
  <si>
    <t>100%完成生猪定点屠宰场屠宰检疫</t>
  </si>
  <si>
    <t>动物检疫技术及动物卫生监督培训期数</t>
  </si>
  <si>
    <t>&gt;=</t>
  </si>
  <si>
    <t>期</t>
  </si>
  <si>
    <t>开展2期动物检疫技术及动物卫生监督培训，每期按100人测算</t>
  </si>
  <si>
    <t>质量指标</t>
  </si>
  <si>
    <t>屠宰检疫五个率</t>
  </si>
  <si>
    <t>严格执行国家生猪定点屠宰检疫相关检疫标准</t>
  </si>
  <si>
    <t>时效指标</t>
  </si>
  <si>
    <t>项目实施期</t>
  </si>
  <si>
    <t>年</t>
  </si>
  <si>
    <t>项目实施期为2021年1月1日至2021年12月31日</t>
  </si>
  <si>
    <t>成本指标</t>
  </si>
  <si>
    <t>经济成本指标</t>
  </si>
  <si>
    <t>80000</t>
  </si>
  <si>
    <t>元</t>
  </si>
  <si>
    <t>生猪屠宰检疫防疫工作完成情况</t>
  </si>
  <si>
    <t>效益指标</t>
  </si>
  <si>
    <t>社会效益</t>
  </si>
  <si>
    <t>保障动物源性食品安全，市场供应正常进行，全年不发生重大动物源性食品安全责任事故</t>
  </si>
  <si>
    <t>&lt;=</t>
  </si>
  <si>
    <t>0</t>
  </si>
  <si>
    <t>生猪定点屠宰入场前“非洲猪瘟“自检、入场查证验物、屠宰检疫、出场产品合格率、病害猪无害化处理等五个率，从而保障动物源性食品安全。</t>
  </si>
  <si>
    <t>生态效益</t>
  </si>
  <si>
    <t>通过屠宰环节病害猪无害化处理从而减少病害猪病源污染、有效控制动物疫病扩散</t>
  </si>
  <si>
    <t>可持续影响</t>
  </si>
  <si>
    <t>规范生猪定点屠宰加工秩序及生猪饲养、屠宰加工、销售等流通渠道，确保生猪定点屠宰入场前“非洲猪瘟“自检、入场查证验物、屠宰检疫、出场产品合格率、病害猪无害化处理等五个率</t>
  </si>
  <si>
    <t>满意度指标</t>
  </si>
  <si>
    <t>服务对象满意度</t>
  </si>
  <si>
    <t>90</t>
  </si>
  <si>
    <t>服务对象满意情况</t>
  </si>
  <si>
    <t>06表</t>
  </si>
  <si>
    <t>政府性基金预算支出预算表</t>
  </si>
  <si>
    <t>单位名称：昆明市发展和改革委员会</t>
  </si>
  <si>
    <t>政府性基金预算支出</t>
  </si>
  <si>
    <t>备注：昆明市东川区动物卫生监督所2025年度无政府性基金预算支出情况，此表无数据。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</si>
  <si>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</si>
  <si>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</si>
  <si>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</si>
  <si>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</si>
  <si>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</si>
  <si>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</si>
  <si>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</si>
  <si>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</si>
  <si>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</si>
  <si>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</si>
  <si>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</si>
  <si>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燃油费</t>
  </si>
  <si>
    <t>车辆加油、添加燃料服务</t>
  </si>
  <si>
    <t>车辆维修和保养服务</t>
  </si>
  <si>
    <t>批</t>
  </si>
  <si>
    <t>车辆保险</t>
  </si>
  <si>
    <t>机动车保险服务</t>
  </si>
  <si>
    <t>复印纸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</si>
  <si>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</si>
  <si>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</si>
  <si>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</si>
  <si>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</si>
  <si>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</si>
  <si>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</si>
  <si>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</si>
  <si>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</si>
  <si>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备注：昆明市东川区动物卫生监督所2025年度无政府购买服务支出情况，此表无数据。</t>
  </si>
  <si>
    <t>09-1表</t>
  </si>
  <si>
    <t>单位名称（项目）</t>
  </si>
  <si>
    <t>地区</t>
  </si>
  <si>
    <t>备注：昆明市东川区动物卫生监督所2025年度无对下转移支付预算支出情况，此表无数据。</t>
  </si>
  <si>
    <t>09-2表</t>
  </si>
  <si>
    <t>备注：昆明市东川区动物卫生监督所2025年度无付下转移支付绩效目标，此表无数据。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</si>
  <si>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</si>
  <si>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</si>
  <si>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</si>
  <si>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</si>
  <si>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</si>
  <si>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</si>
  <si>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</si>
  <si>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</si>
  <si>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备注：昆明市东川区动物卫生监督所2025年度无新增资产配置预算支出情况，此表无数据。</t>
  </si>
  <si>
    <t>11表</t>
  </si>
  <si>
    <t>上级补助</t>
  </si>
  <si>
    <t>备注：昆明市东川区动物卫生监督所2025年度无上级补助项目预算支出情况，此表无数据。</t>
  </si>
  <si>
    <t>12表</t>
  </si>
  <si>
    <t>项目级次</t>
  </si>
  <si>
    <t>311 专项业务类</t>
  </si>
  <si>
    <t>本级</t>
  </si>
  <si>
    <t/>
  </si>
  <si>
    <t>备注：昆明市东川区动物卫生监督所2025年度无部门项目中期规划预算支出情况，此表无数据。</t>
  </si>
  <si>
    <t>13表</t>
  </si>
  <si>
    <t>部门编码</t>
  </si>
  <si>
    <t>部门名称</t>
  </si>
  <si>
    <t>内容</t>
  </si>
  <si>
    <t>说明</t>
  </si>
  <si>
    <t>部门总体目标</t>
  </si>
  <si>
    <t>部门职责</t>
  </si>
  <si>
    <t>（一）承担着全区9个乡镇的畜禽产地检疫工作；                                                                                                                                                   （二）生猪定点屠宰场的屠宰检疫工作；                                                                                                                                                       （三）全区农贸市场兽药及饲料添加剂的监督检查工作；                                                                                                                                        （四）动物标识及疫病可追溯体系的建设；毎年开展定期的 “瘦肉精” 专项抽查检测工作；                                                                                                                                                                                                          （五）审核办理《动物防疫条件合格证》，确保动物源性食品质量安全和重大动物疫病防控的监督落实；                                                                                               （六）畜禽及畜禽产品无害化处理，完成无害化处理补贴的兑付。</t>
  </si>
  <si>
    <t>（一）落实生猪定点屠宰场宰前检疫工作，预计完成生猪定点屠宰检疫约4万头。出厂生猪产品检疫合格率100%，检出病害生猪产品无害化处理率100%。屠宰场生猪产品B证电子出证率100%，指导监督各乡镇动物检疫合    格证（动物B）证和跨省调运动物A证电子出证率100%。
（二）做好检疫票证管理工作，《动物检疫合格证明》领用发放登记、建立票证使用和回收情况档案记录，监督指导屠宰场登记上报无害化处理报表，建立档案。
（三）每年开展生猪瘦肉精监测1200头份,其中养殖环节600头份，屠宰环节600头份，对查出疑似阳性样品按规程及时处理。
（四）围绕《动物防疫条件合格证》审核及日常监管要求，指导畜禽养殖企业做好选址、布局、设施设备及防疫制度落实，建立《动物卫生工作档案》。
（五）对全区8家兽药经营企业，2家动物证疗机构开展兽用药品检查，配合市级做好兽药抽样。
（六）围绕畜禽疫病及人畜共患病防疫，按照《动物防疫法》及《防控应急预案》要求开展防控工作。
（七）做好畜禽产品质量安全监管相关工作，完成省市下达的监督抽样任务。
（八）做好非洲猪瘟等重大动物疫病防控相关工作。</t>
  </si>
  <si>
    <t>部门年度目标</t>
  </si>
  <si>
    <t xml:space="preserve">（一）生猪定点屠宰场的屠宰检疫工作；                                                                                                                                                       （二）做好养殖环节瘦肉精抽检工作；                                                                                                                                                        （三）兽药及饲料添加剂的监督检查工作；                                                                                                                                                     （四）畜禽及畜禽产品无害化处理，完成无害化处理补贴的兑付。                                                                                                                                                                                                         </t>
  </si>
  <si>
    <t>二、部门年度重点工作任务</t>
  </si>
  <si>
    <t>部门职能职责</t>
  </si>
  <si>
    <t>主要内容</t>
  </si>
  <si>
    <t>纳入预算金额（元）</t>
  </si>
  <si>
    <t>总额</t>
  </si>
  <si>
    <t>财政拨款</t>
  </si>
  <si>
    <t>其他资金</t>
  </si>
  <si>
    <t>开展日常单位基本工作，保障机构正常运转</t>
  </si>
  <si>
    <t>机构正常运转基本支出经费</t>
  </si>
  <si>
    <t>完成做好生猪屠宰检疫及产地检疫、瘦肉精检测、畜禽及畜禽产品无害化处理，完成无害化处理补贴的兑付等工作</t>
  </si>
  <si>
    <t>生猪屠宰检疫及产地检疫、瘦肉精检测、畜禽及畜禽产品无害化处理补助的兑付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</si>
  <si>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</si>
  <si>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</si>
  <si>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</si>
  <si>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</si>
  <si>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</si>
  <si>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全年申报退休人员离退休支出</t>
  </si>
  <si>
    <t>人</t>
  </si>
  <si>
    <t>10分，全部完成得10分，未完成按权重扣分</t>
  </si>
  <si>
    <t>退休人员9人基本支出</t>
  </si>
  <si>
    <t>按2024年10月实际离退休人员工资等进行测算的基本支出</t>
  </si>
  <si>
    <t>全年申报在职人员基本支出</t>
  </si>
  <si>
    <t>在职人员16人基本支出</t>
  </si>
  <si>
    <t>按2024年10月实际在职人员工资等进行测算的基本支出</t>
  </si>
  <si>
    <t>瘦肉精抽检工作</t>
  </si>
  <si>
    <t>养殖环节600份，生猪屠宰环节600份</t>
  </si>
  <si>
    <t>以2025年实际任务要求测算</t>
  </si>
  <si>
    <t>完成全年生猪定点检疫</t>
  </si>
  <si>
    <t>各项工作完成率</t>
  </si>
  <si>
    <t>95</t>
  </si>
  <si>
    <t>按要求完成各项工作</t>
  </si>
  <si>
    <t>重点工作目标督查分解考核任务</t>
  </si>
  <si>
    <t>各项工作完成时间</t>
  </si>
  <si>
    <t>5分，全部完成得5分，未完成按权重扣分</t>
  </si>
  <si>
    <t>2024年度内完成各项年度工作指标</t>
  </si>
  <si>
    <t>2025年度内完成各项年度工作指标</t>
  </si>
  <si>
    <t>社会成本指标</t>
  </si>
  <si>
    <t>全年一般公共预算支出数</t>
  </si>
  <si>
    <t>预算下达通知书</t>
  </si>
  <si>
    <t>经济效益</t>
  </si>
  <si>
    <t>有效控制动物疫病传播扩散，减少养殖行业整体经济损失</t>
  </si>
  <si>
    <t xml:space="preserve">全区畜禽养殖企业合理规范化布局，畜禽养殖企业选址、基础设施、生产管理符合生态化、科学化要求。    </t>
  </si>
  <si>
    <t>2025年经济社会发展目标分解</t>
  </si>
  <si>
    <t>畜禽养殖企业选址要求</t>
  </si>
  <si>
    <t>2023年经济社会发展目标分解</t>
  </si>
  <si>
    <t>社会公众或服务对象满意度</t>
  </si>
  <si>
    <t>社会公众或服务对象是指部门（单位）履行职责而影响到的部门、群体或个人，一般采取社会调查的方式</t>
  </si>
  <si>
    <t>问卷调查参照财政部部门整体支出绩效评价共性指标体系框架</t>
  </si>
  <si>
    <t>促进社会进步</t>
  </si>
  <si>
    <t>60</t>
  </si>
  <si>
    <t>促进城乡进一步综合发展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</si>
</sst>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_ "/>
    <numFmt numFmtId="182" formatCode="0.00_ 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8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  <xf numFmtId="0" fontId="39" fillId="0" borderId="0">
      <alignment vertical="top"/>
      <protection locked="0"/>
    </xf>
    <xf numFmtId="0" fontId="40" fillId="0" borderId="0"/>
  </cellStyleXfs>
  <cellXfs count="241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1" fillId="0" borderId="0" xfId="58" applyFont="1" applyFill="1" applyAlignment="1">
      <alignment vertical="center"/>
    </xf>
    <xf numFmtId="0" fontId="1" fillId="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57" applyFont="1" applyFill="1" applyBorder="1" applyAlignment="1" applyProtection="1">
      <alignment horizontal="center" vertical="center" wrapText="1"/>
      <protection locked="0"/>
    </xf>
    <xf numFmtId="0" fontId="3" fillId="4" borderId="1" xfId="57" applyFont="1" applyFill="1" applyBorder="1" applyAlignment="1" applyProtection="1">
      <alignment horizontal="left" vertical="center" wrapText="1"/>
      <protection locked="0"/>
    </xf>
    <xf numFmtId="0" fontId="3" fillId="0" borderId="5" xfId="57" applyFont="1" applyFill="1" applyBorder="1" applyAlignment="1" applyProtection="1">
      <alignment horizontal="center" vertical="center" wrapText="1"/>
    </xf>
    <xf numFmtId="181" fontId="3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182" fontId="0" fillId="0" borderId="0" xfId="0" applyNumberForma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3" fillId="0" borderId="5" xfId="57" applyFont="1" applyFill="1" applyBorder="1" applyAlignment="1" applyProtection="1">
      <alignment horizontal="left" vertical="center" wrapText="1"/>
    </xf>
    <xf numFmtId="49" fontId="4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" fontId="10" fillId="0" borderId="1" xfId="54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10" fillId="0" borderId="1" xfId="56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1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top"/>
      <protection locked="0"/>
    </xf>
    <xf numFmtId="49" fontId="4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53" applyNumberFormat="1" applyFont="1" applyBorder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2" workbookViewId="0">
      <selection activeCell="G15" sqref="G15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199"/>
      <c r="B1" s="91"/>
      <c r="C1" s="91"/>
      <c r="D1" s="108" t="s">
        <v>0</v>
      </c>
    </row>
    <row r="2" ht="41.25" customHeight="1" spans="1:1">
      <c r="A2" s="86" t="str">
        <f>"2025"&amp;"年部门财务收支预算总表"</f>
        <v>2025年部门财务收支预算总表</v>
      </c>
    </row>
    <row r="3" ht="17.25" customHeight="1" spans="1:4">
      <c r="A3" s="89" t="str">
        <f>"单位名称："&amp;"昆明市东川区动物卫生监督所"</f>
        <v>单位名称：昆明市东川区动物卫生监督所</v>
      </c>
      <c r="B3" s="206"/>
      <c r="D3" s="183" t="s">
        <v>1</v>
      </c>
    </row>
    <row r="4" ht="23.25" customHeight="1" spans="1:4">
      <c r="A4" s="207" t="s">
        <v>2</v>
      </c>
      <c r="B4" s="208"/>
      <c r="C4" s="207" t="s">
        <v>3</v>
      </c>
      <c r="D4" s="208"/>
    </row>
    <row r="5" ht="24" customHeight="1" spans="1:4">
      <c r="A5" s="207" t="s">
        <v>4</v>
      </c>
      <c r="B5" s="207" t="s">
        <v>5</v>
      </c>
      <c r="C5" s="207" t="s">
        <v>6</v>
      </c>
      <c r="D5" s="207" t="s">
        <v>5</v>
      </c>
    </row>
    <row r="6" ht="17.25" customHeight="1" spans="1:4">
      <c r="A6" s="209" t="s">
        <v>7</v>
      </c>
      <c r="B6" s="123">
        <v>3244762.84</v>
      </c>
      <c r="C6" s="209" t="s">
        <v>8</v>
      </c>
      <c r="D6" s="123"/>
    </row>
    <row r="7" ht="17.25" customHeight="1" spans="1:4">
      <c r="A7" s="209" t="s">
        <v>9</v>
      </c>
      <c r="B7" s="123"/>
      <c r="C7" s="209" t="s">
        <v>10</v>
      </c>
      <c r="D7" s="123"/>
    </row>
    <row r="8" ht="17.25" customHeight="1" spans="1:4">
      <c r="A8" s="209" t="s">
        <v>11</v>
      </c>
      <c r="B8" s="123"/>
      <c r="C8" s="240" t="s">
        <v>12</v>
      </c>
      <c r="D8" s="123"/>
    </row>
    <row r="9" ht="17.25" customHeight="1" spans="1:4">
      <c r="A9" s="209" t="s">
        <v>13</v>
      </c>
      <c r="B9" s="123"/>
      <c r="C9" s="240" t="s">
        <v>14</v>
      </c>
      <c r="D9" s="123"/>
    </row>
    <row r="10" ht="17.25" customHeight="1" spans="1:4">
      <c r="A10" s="209" t="s">
        <v>15</v>
      </c>
      <c r="B10" s="123"/>
      <c r="C10" s="240" t="s">
        <v>16</v>
      </c>
      <c r="D10" s="123"/>
    </row>
    <row r="11" ht="17.25" customHeight="1" spans="1:4">
      <c r="A11" s="209" t="s">
        <v>17</v>
      </c>
      <c r="B11" s="123"/>
      <c r="C11" s="240" t="s">
        <v>18</v>
      </c>
      <c r="D11" s="123"/>
    </row>
    <row r="12" ht="17.25" customHeight="1" spans="1:4">
      <c r="A12" s="209" t="s">
        <v>19</v>
      </c>
      <c r="B12" s="123"/>
      <c r="C12" s="77" t="s">
        <v>20</v>
      </c>
      <c r="D12" s="123"/>
    </row>
    <row r="13" ht="17.25" customHeight="1" spans="1:4">
      <c r="A13" s="209" t="s">
        <v>21</v>
      </c>
      <c r="B13" s="123"/>
      <c r="C13" s="77" t="s">
        <v>22</v>
      </c>
      <c r="D13" s="123">
        <v>441819.84</v>
      </c>
    </row>
    <row r="14" ht="17.25" customHeight="1" spans="1:4">
      <c r="A14" s="209" t="s">
        <v>23</v>
      </c>
      <c r="B14" s="123"/>
      <c r="C14" s="77" t="s">
        <v>24</v>
      </c>
      <c r="D14" s="123">
        <v>315349.28</v>
      </c>
    </row>
    <row r="15" ht="17.25" customHeight="1" spans="1:4">
      <c r="A15" s="209" t="s">
        <v>25</v>
      </c>
      <c r="B15" s="123"/>
      <c r="C15" s="77" t="s">
        <v>26</v>
      </c>
      <c r="D15" s="123"/>
    </row>
    <row r="16" ht="17.25" customHeight="1" spans="1:4">
      <c r="A16" s="188"/>
      <c r="B16" s="123"/>
      <c r="C16" s="77" t="s">
        <v>27</v>
      </c>
      <c r="D16" s="123"/>
    </row>
    <row r="17" ht="17.25" customHeight="1" spans="1:4">
      <c r="A17" s="210"/>
      <c r="B17" s="123"/>
      <c r="C17" s="77" t="s">
        <v>28</v>
      </c>
      <c r="D17" s="123">
        <v>2244785.72</v>
      </c>
    </row>
    <row r="18" ht="17.25" customHeight="1" spans="1:4">
      <c r="A18" s="210"/>
      <c r="B18" s="123"/>
      <c r="C18" s="77" t="s">
        <v>29</v>
      </c>
      <c r="D18" s="123"/>
    </row>
    <row r="19" ht="17.25" customHeight="1" spans="1:4">
      <c r="A19" s="210"/>
      <c r="B19" s="123"/>
      <c r="C19" s="77" t="s">
        <v>30</v>
      </c>
      <c r="D19" s="123"/>
    </row>
    <row r="20" ht="17.25" customHeight="1" spans="1:4">
      <c r="A20" s="210"/>
      <c r="B20" s="123"/>
      <c r="C20" s="77" t="s">
        <v>31</v>
      </c>
      <c r="D20" s="123"/>
    </row>
    <row r="21" ht="17.25" customHeight="1" spans="1:4">
      <c r="A21" s="210"/>
      <c r="B21" s="123"/>
      <c r="C21" s="77" t="s">
        <v>32</v>
      </c>
      <c r="D21" s="123"/>
    </row>
    <row r="22" ht="17.25" customHeight="1" spans="1:4">
      <c r="A22" s="210"/>
      <c r="B22" s="123"/>
      <c r="C22" s="77" t="s">
        <v>33</v>
      </c>
      <c r="D22" s="123"/>
    </row>
    <row r="23" ht="17.25" customHeight="1" spans="1:4">
      <c r="A23" s="210"/>
      <c r="B23" s="123"/>
      <c r="C23" s="77" t="s">
        <v>34</v>
      </c>
      <c r="D23" s="123"/>
    </row>
    <row r="24" ht="17.25" customHeight="1" spans="1:4">
      <c r="A24" s="210"/>
      <c r="B24" s="123"/>
      <c r="C24" s="77" t="s">
        <v>35</v>
      </c>
      <c r="D24" s="123">
        <v>242808</v>
      </c>
    </row>
    <row r="25" ht="17.25" customHeight="1" spans="1:4">
      <c r="A25" s="210"/>
      <c r="B25" s="123"/>
      <c r="C25" s="77" t="s">
        <v>36</v>
      </c>
      <c r="D25" s="123"/>
    </row>
    <row r="26" ht="17.25" customHeight="1" spans="1:4">
      <c r="A26" s="210"/>
      <c r="B26" s="123"/>
      <c r="C26" s="188" t="s">
        <v>37</v>
      </c>
      <c r="D26" s="123"/>
    </row>
    <row r="27" ht="17.25" customHeight="1" spans="1:4">
      <c r="A27" s="210"/>
      <c r="B27" s="123"/>
      <c r="C27" s="77" t="s">
        <v>38</v>
      </c>
      <c r="D27" s="123"/>
    </row>
    <row r="28" ht="16.5" customHeight="1" spans="1:4">
      <c r="A28" s="210"/>
      <c r="B28" s="123"/>
      <c r="C28" s="77" t="s">
        <v>39</v>
      </c>
      <c r="D28" s="123"/>
    </row>
    <row r="29" ht="16.5" customHeight="1" spans="1:4">
      <c r="A29" s="210"/>
      <c r="B29" s="123"/>
      <c r="C29" s="188" t="s">
        <v>40</v>
      </c>
      <c r="D29" s="123"/>
    </row>
    <row r="30" ht="17.25" customHeight="1" spans="1:4">
      <c r="A30" s="210"/>
      <c r="B30" s="123"/>
      <c r="C30" s="188" t="s">
        <v>41</v>
      </c>
      <c r="D30" s="123"/>
    </row>
    <row r="31" ht="17.25" customHeight="1" spans="1:4">
      <c r="A31" s="210"/>
      <c r="B31" s="123"/>
      <c r="C31" s="77" t="s">
        <v>42</v>
      </c>
      <c r="D31" s="123"/>
    </row>
    <row r="32" ht="16.5" customHeight="1" spans="1:4">
      <c r="A32" s="210" t="s">
        <v>43</v>
      </c>
      <c r="B32" s="123">
        <v>3244762.84</v>
      </c>
      <c r="C32" s="210" t="s">
        <v>44</v>
      </c>
      <c r="D32" s="123">
        <v>3244762.84</v>
      </c>
    </row>
    <row r="33" ht="16.5" customHeight="1" spans="1:4">
      <c r="A33" s="188" t="s">
        <v>45</v>
      </c>
      <c r="B33" s="123"/>
      <c r="C33" s="188" t="s">
        <v>46</v>
      </c>
      <c r="D33" s="123"/>
    </row>
    <row r="34" ht="16.5" customHeight="1" spans="1:4">
      <c r="A34" s="77" t="s">
        <v>47</v>
      </c>
      <c r="B34" s="123"/>
      <c r="C34" s="77" t="s">
        <v>47</v>
      </c>
      <c r="D34" s="123"/>
    </row>
    <row r="35" ht="16.5" customHeight="1" spans="1:4">
      <c r="A35" s="77" t="s">
        <v>48</v>
      </c>
      <c r="B35" s="123"/>
      <c r="C35" s="77" t="s">
        <v>49</v>
      </c>
      <c r="D35" s="123"/>
    </row>
    <row r="36" ht="16.5" customHeight="1" spans="1:4">
      <c r="A36" s="211" t="s">
        <v>50</v>
      </c>
      <c r="B36" s="123">
        <v>3244762.84</v>
      </c>
      <c r="C36" s="211" t="s">
        <v>51</v>
      </c>
      <c r="D36" s="123">
        <v>3244762.84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R28" sqref="R2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08" t="s">
        <v>52</v>
      </c>
    </row>
    <row r="2" ht="41.25" customHeight="1" spans="1:1">
      <c r="A2" s="86" t="str">
        <f>"2025"&amp;"年部门收入预算表"</f>
        <v>2025年部门收入预算表</v>
      </c>
    </row>
    <row r="3" ht="17.25" customHeight="1" spans="1:19">
      <c r="A3" s="89" t="str">
        <f>"单位名称："&amp;"昆明市东川区动物卫生监督所"</f>
        <v>单位名称：昆明市东川区动物卫生监督所</v>
      </c>
      <c r="S3" s="91" t="s">
        <v>1</v>
      </c>
    </row>
    <row r="4" ht="21.75" customHeight="1" spans="1:19">
      <c r="A4" s="227" t="s">
        <v>53</v>
      </c>
      <c r="B4" s="228" t="s">
        <v>54</v>
      </c>
      <c r="C4" s="228" t="s">
        <v>55</v>
      </c>
      <c r="D4" s="229" t="s">
        <v>56</v>
      </c>
      <c r="E4" s="229"/>
      <c r="F4" s="229"/>
      <c r="G4" s="229"/>
      <c r="H4" s="229"/>
      <c r="I4" s="174"/>
      <c r="J4" s="229"/>
      <c r="K4" s="229"/>
      <c r="L4" s="229"/>
      <c r="M4" s="229"/>
      <c r="N4" s="235"/>
      <c r="O4" s="229" t="s">
        <v>45</v>
      </c>
      <c r="P4" s="229"/>
      <c r="Q4" s="229"/>
      <c r="R4" s="229"/>
      <c r="S4" s="235"/>
    </row>
    <row r="5" ht="27" customHeight="1" spans="1:19">
      <c r="A5" s="230"/>
      <c r="B5" s="231"/>
      <c r="C5" s="231"/>
      <c r="D5" s="231" t="s">
        <v>57</v>
      </c>
      <c r="E5" s="231" t="s">
        <v>58</v>
      </c>
      <c r="F5" s="231" t="s">
        <v>59</v>
      </c>
      <c r="G5" s="231" t="s">
        <v>60</v>
      </c>
      <c r="H5" s="231" t="s">
        <v>61</v>
      </c>
      <c r="I5" s="236" t="s">
        <v>62</v>
      </c>
      <c r="J5" s="237"/>
      <c r="K5" s="237"/>
      <c r="L5" s="237"/>
      <c r="M5" s="237"/>
      <c r="N5" s="238"/>
      <c r="O5" s="231" t="s">
        <v>57</v>
      </c>
      <c r="P5" s="231" t="s">
        <v>58</v>
      </c>
      <c r="Q5" s="231" t="s">
        <v>59</v>
      </c>
      <c r="R5" s="231" t="s">
        <v>60</v>
      </c>
      <c r="S5" s="231" t="s">
        <v>63</v>
      </c>
    </row>
    <row r="6" ht="30" customHeight="1" spans="1:19">
      <c r="A6" s="232"/>
      <c r="B6" s="148"/>
      <c r="C6" s="158"/>
      <c r="D6" s="158"/>
      <c r="E6" s="158"/>
      <c r="F6" s="158"/>
      <c r="G6" s="158"/>
      <c r="H6" s="158"/>
      <c r="I6" s="114" t="s">
        <v>57</v>
      </c>
      <c r="J6" s="238" t="s">
        <v>64</v>
      </c>
      <c r="K6" s="238" t="s">
        <v>65</v>
      </c>
      <c r="L6" s="238" t="s">
        <v>66</v>
      </c>
      <c r="M6" s="238" t="s">
        <v>67</v>
      </c>
      <c r="N6" s="238" t="s">
        <v>68</v>
      </c>
      <c r="O6" s="239"/>
      <c r="P6" s="239"/>
      <c r="Q6" s="239"/>
      <c r="R6" s="239"/>
      <c r="S6" s="158"/>
    </row>
    <row r="7" ht="15" customHeight="1" spans="1:19">
      <c r="A7" s="233">
        <v>1</v>
      </c>
      <c r="B7" s="233">
        <v>2</v>
      </c>
      <c r="C7" s="233">
        <v>3</v>
      </c>
      <c r="D7" s="233">
        <v>4</v>
      </c>
      <c r="E7" s="233">
        <v>5</v>
      </c>
      <c r="F7" s="233">
        <v>6</v>
      </c>
      <c r="G7" s="233">
        <v>7</v>
      </c>
      <c r="H7" s="233">
        <v>8</v>
      </c>
      <c r="I7" s="114">
        <v>9</v>
      </c>
      <c r="J7" s="233">
        <v>10</v>
      </c>
      <c r="K7" s="233">
        <v>11</v>
      </c>
      <c r="L7" s="233">
        <v>12</v>
      </c>
      <c r="M7" s="233">
        <v>13</v>
      </c>
      <c r="N7" s="233">
        <v>14</v>
      </c>
      <c r="O7" s="233">
        <v>15</v>
      </c>
      <c r="P7" s="233">
        <v>16</v>
      </c>
      <c r="Q7" s="233">
        <v>17</v>
      </c>
      <c r="R7" s="233">
        <v>18</v>
      </c>
      <c r="S7" s="233">
        <v>19</v>
      </c>
    </row>
    <row r="8" ht="18" customHeight="1" spans="1:19">
      <c r="A8" s="67" t="s">
        <v>69</v>
      </c>
      <c r="B8" s="67" t="s">
        <v>70</v>
      </c>
      <c r="C8" s="123">
        <v>3244762.84</v>
      </c>
      <c r="D8" s="123">
        <v>3244762.84</v>
      </c>
      <c r="E8" s="123">
        <v>3244762.84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ht="18" customHeight="1" spans="1:19">
      <c r="A9" s="94" t="s">
        <v>55</v>
      </c>
      <c r="B9" s="234"/>
      <c r="C9" s="123">
        <v>3244762.84</v>
      </c>
      <c r="D9" s="123">
        <v>3244762.84</v>
      </c>
      <c r="E9" s="123">
        <v>3244762.84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selection activeCell="I10" sqref="I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91" t="s">
        <v>71</v>
      </c>
    </row>
    <row r="2" ht="41.25" customHeight="1" spans="1:1">
      <c r="A2" s="86" t="str">
        <f>"2025"&amp;"年部门支出预算表"</f>
        <v>2025年部门支出预算表</v>
      </c>
    </row>
    <row r="3" ht="17.25" customHeight="1" spans="1:15">
      <c r="A3" s="89" t="str">
        <f>"单位名称："&amp;"昆明市东川区动物卫生监督所"</f>
        <v>单位名称：昆明市东川区动物卫生监督所</v>
      </c>
      <c r="O3" s="91" t="s">
        <v>1</v>
      </c>
    </row>
    <row r="4" ht="27" customHeight="1" spans="1:15">
      <c r="A4" s="213" t="s">
        <v>72</v>
      </c>
      <c r="B4" s="213" t="s">
        <v>73</v>
      </c>
      <c r="C4" s="213" t="s">
        <v>55</v>
      </c>
      <c r="D4" s="214" t="s">
        <v>58</v>
      </c>
      <c r="E4" s="215"/>
      <c r="F4" s="216"/>
      <c r="G4" s="217" t="s">
        <v>59</v>
      </c>
      <c r="H4" s="217" t="s">
        <v>60</v>
      </c>
      <c r="I4" s="217" t="s">
        <v>74</v>
      </c>
      <c r="J4" s="214" t="s">
        <v>62</v>
      </c>
      <c r="K4" s="215"/>
      <c r="L4" s="215"/>
      <c r="M4" s="215"/>
      <c r="N4" s="224"/>
      <c r="O4" s="225"/>
    </row>
    <row r="5" ht="42" customHeight="1" spans="1:15">
      <c r="A5" s="218"/>
      <c r="B5" s="218"/>
      <c r="C5" s="219"/>
      <c r="D5" s="220" t="s">
        <v>57</v>
      </c>
      <c r="E5" s="220" t="s">
        <v>75</v>
      </c>
      <c r="F5" s="220" t="s">
        <v>76</v>
      </c>
      <c r="G5" s="219"/>
      <c r="H5" s="219"/>
      <c r="I5" s="226"/>
      <c r="J5" s="220" t="s">
        <v>57</v>
      </c>
      <c r="K5" s="207" t="s">
        <v>77</v>
      </c>
      <c r="L5" s="207" t="s">
        <v>78</v>
      </c>
      <c r="M5" s="207" t="s">
        <v>79</v>
      </c>
      <c r="N5" s="207" t="s">
        <v>80</v>
      </c>
      <c r="O5" s="207" t="s">
        <v>81</v>
      </c>
    </row>
    <row r="6" ht="18" customHeight="1" spans="1:15">
      <c r="A6" s="97" t="s">
        <v>82</v>
      </c>
      <c r="B6" s="97" t="s">
        <v>83</v>
      </c>
      <c r="C6" s="97" t="s">
        <v>84</v>
      </c>
      <c r="D6" s="100" t="s">
        <v>85</v>
      </c>
      <c r="E6" s="100" t="s">
        <v>86</v>
      </c>
      <c r="F6" s="100" t="s">
        <v>87</v>
      </c>
      <c r="G6" s="100" t="s">
        <v>88</v>
      </c>
      <c r="H6" s="100" t="s">
        <v>89</v>
      </c>
      <c r="I6" s="100" t="s">
        <v>90</v>
      </c>
      <c r="J6" s="100" t="s">
        <v>91</v>
      </c>
      <c r="K6" s="100" t="s">
        <v>92</v>
      </c>
      <c r="L6" s="100" t="s">
        <v>93</v>
      </c>
      <c r="M6" s="100" t="s">
        <v>94</v>
      </c>
      <c r="N6" s="97" t="s">
        <v>95</v>
      </c>
      <c r="O6" s="100" t="s">
        <v>96</v>
      </c>
    </row>
    <row r="7" ht="21" customHeight="1" spans="1:15">
      <c r="A7" s="101" t="s">
        <v>97</v>
      </c>
      <c r="B7" s="101" t="s">
        <v>98</v>
      </c>
      <c r="C7" s="123">
        <v>441819.84</v>
      </c>
      <c r="D7" s="123">
        <v>441819.84</v>
      </c>
      <c r="E7" s="123">
        <v>441819.84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ht="21" customHeight="1" spans="1:15">
      <c r="A8" s="221" t="s">
        <v>99</v>
      </c>
      <c r="B8" s="221" t="s">
        <v>100</v>
      </c>
      <c r="C8" s="123">
        <v>441819.84</v>
      </c>
      <c r="D8" s="123">
        <v>441819.84</v>
      </c>
      <c r="E8" s="123">
        <v>441819.84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ht="21" customHeight="1" spans="1:15">
      <c r="A9" s="222" t="s">
        <v>101</v>
      </c>
      <c r="B9" s="222" t="s">
        <v>102</v>
      </c>
      <c r="C9" s="123">
        <v>135000</v>
      </c>
      <c r="D9" s="123">
        <v>135000</v>
      </c>
      <c r="E9" s="123">
        <v>135000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ht="21" customHeight="1" spans="1:15">
      <c r="A10" s="222" t="s">
        <v>103</v>
      </c>
      <c r="B10" s="222" t="s">
        <v>104</v>
      </c>
      <c r="C10" s="123">
        <v>306819.84</v>
      </c>
      <c r="D10" s="123">
        <v>306819.84</v>
      </c>
      <c r="E10" s="123">
        <v>306819.84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ht="21" customHeight="1" spans="1:15">
      <c r="A11" s="101" t="s">
        <v>105</v>
      </c>
      <c r="B11" s="101" t="s">
        <v>106</v>
      </c>
      <c r="C11" s="123">
        <v>315349.28</v>
      </c>
      <c r="D11" s="123">
        <v>315349.28</v>
      </c>
      <c r="E11" s="123">
        <v>315349.28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ht="21" customHeight="1" spans="1:15">
      <c r="A12" s="221" t="s">
        <v>107</v>
      </c>
      <c r="B12" s="221" t="s">
        <v>108</v>
      </c>
      <c r="C12" s="123">
        <v>315349.28</v>
      </c>
      <c r="D12" s="123">
        <v>315349.28</v>
      </c>
      <c r="E12" s="123">
        <v>315349.28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ht="21" customHeight="1" spans="1:15">
      <c r="A13" s="222" t="s">
        <v>109</v>
      </c>
      <c r="B13" s="222" t="s">
        <v>110</v>
      </c>
      <c r="C13" s="123">
        <v>172719.6</v>
      </c>
      <c r="D13" s="123">
        <v>172719.6</v>
      </c>
      <c r="E13" s="123">
        <v>172719.6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ht="21" customHeight="1" spans="1:15">
      <c r="A14" s="222" t="s">
        <v>111</v>
      </c>
      <c r="B14" s="222" t="s">
        <v>112</v>
      </c>
      <c r="C14" s="123">
        <v>139063.12</v>
      </c>
      <c r="D14" s="123">
        <v>139063.12</v>
      </c>
      <c r="E14" s="123">
        <v>139063.12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ht="21" customHeight="1" spans="1:15">
      <c r="A15" s="222" t="s">
        <v>113</v>
      </c>
      <c r="B15" s="222" t="s">
        <v>114</v>
      </c>
      <c r="C15" s="123">
        <v>3566.56</v>
      </c>
      <c r="D15" s="123">
        <v>3566.56</v>
      </c>
      <c r="E15" s="123">
        <v>3566.56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ht="21" customHeight="1" spans="1:15">
      <c r="A16" s="101" t="s">
        <v>115</v>
      </c>
      <c r="B16" s="101" t="s">
        <v>116</v>
      </c>
      <c r="C16" s="123">
        <v>2244785.72</v>
      </c>
      <c r="D16" s="123">
        <v>2244785.72</v>
      </c>
      <c r="E16" s="123">
        <v>2164785.72</v>
      </c>
      <c r="F16" s="123">
        <v>80000</v>
      </c>
      <c r="G16" s="123"/>
      <c r="H16" s="123"/>
      <c r="I16" s="123"/>
      <c r="J16" s="123"/>
      <c r="K16" s="123"/>
      <c r="L16" s="123"/>
      <c r="M16" s="123"/>
      <c r="N16" s="123"/>
      <c r="O16" s="123"/>
    </row>
    <row r="17" ht="21" customHeight="1" spans="1:15">
      <c r="A17" s="221" t="s">
        <v>117</v>
      </c>
      <c r="B17" s="221" t="s">
        <v>118</v>
      </c>
      <c r="C17" s="123">
        <v>2244785.72</v>
      </c>
      <c r="D17" s="123">
        <v>2244785.72</v>
      </c>
      <c r="E17" s="123">
        <v>2164785.72</v>
      </c>
      <c r="F17" s="123">
        <v>80000</v>
      </c>
      <c r="G17" s="123"/>
      <c r="H17" s="123"/>
      <c r="I17" s="123"/>
      <c r="J17" s="123"/>
      <c r="K17" s="123"/>
      <c r="L17" s="123"/>
      <c r="M17" s="123"/>
      <c r="N17" s="123"/>
      <c r="O17" s="123"/>
    </row>
    <row r="18" ht="21" customHeight="1" spans="1:15">
      <c r="A18" s="222" t="s">
        <v>119</v>
      </c>
      <c r="B18" s="222" t="s">
        <v>120</v>
      </c>
      <c r="C18" s="123">
        <v>2164785.72</v>
      </c>
      <c r="D18" s="123">
        <v>2164785.72</v>
      </c>
      <c r="E18" s="123">
        <v>2164785.72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ht="21" customHeight="1" spans="1:15">
      <c r="A19" s="222" t="s">
        <v>121</v>
      </c>
      <c r="B19" s="222" t="s">
        <v>122</v>
      </c>
      <c r="C19" s="123">
        <v>80000</v>
      </c>
      <c r="D19" s="123">
        <v>80000</v>
      </c>
      <c r="E19" s="123"/>
      <c r="F19" s="123">
        <v>80000</v>
      </c>
      <c r="G19" s="123"/>
      <c r="H19" s="123"/>
      <c r="I19" s="123"/>
      <c r="J19" s="123"/>
      <c r="K19" s="123"/>
      <c r="L19" s="123"/>
      <c r="M19" s="123"/>
      <c r="N19" s="123"/>
      <c r="O19" s="123"/>
    </row>
    <row r="20" ht="21" customHeight="1" spans="1:15">
      <c r="A20" s="101" t="s">
        <v>123</v>
      </c>
      <c r="B20" s="101" t="s">
        <v>124</v>
      </c>
      <c r="C20" s="123">
        <v>242808</v>
      </c>
      <c r="D20" s="123">
        <v>242808</v>
      </c>
      <c r="E20" s="123">
        <v>242808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ht="21" customHeight="1" spans="1:15">
      <c r="A21" s="221" t="s">
        <v>125</v>
      </c>
      <c r="B21" s="221" t="s">
        <v>126</v>
      </c>
      <c r="C21" s="123">
        <v>242808</v>
      </c>
      <c r="D21" s="123">
        <v>242808</v>
      </c>
      <c r="E21" s="123">
        <v>242808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</row>
    <row r="22" ht="21" customHeight="1" spans="1:15">
      <c r="A22" s="222" t="s">
        <v>127</v>
      </c>
      <c r="B22" s="222" t="s">
        <v>128</v>
      </c>
      <c r="C22" s="123">
        <v>242808</v>
      </c>
      <c r="D22" s="123">
        <v>242808</v>
      </c>
      <c r="E22" s="123">
        <v>242808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</row>
    <row r="23" ht="21" customHeight="1" spans="1:15">
      <c r="A23" s="223" t="s">
        <v>55</v>
      </c>
      <c r="B23" s="80"/>
      <c r="C23" s="123">
        <v>3244762.84</v>
      </c>
      <c r="D23" s="123">
        <v>3244762.84</v>
      </c>
      <c r="E23" s="123">
        <v>3164762.84</v>
      </c>
      <c r="F23" s="123">
        <v>80000</v>
      </c>
      <c r="G23" s="123"/>
      <c r="H23" s="123"/>
      <c r="I23" s="123"/>
      <c r="J23" s="123"/>
      <c r="K23" s="123"/>
      <c r="L23" s="123"/>
      <c r="M23" s="123"/>
      <c r="N23" s="123"/>
      <c r="O23" s="123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abSelected="1" topLeftCell="A2" workbookViewId="0">
      <selection activeCell="D14" sqref="D14:D28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87"/>
      <c r="B1" s="91"/>
      <c r="C1" s="91"/>
      <c r="D1" s="91" t="s">
        <v>129</v>
      </c>
    </row>
    <row r="2" ht="41.25" customHeight="1" spans="1:1">
      <c r="A2" s="86" t="str">
        <f>"2025"&amp;"年部门财政拨款收支预算总表"</f>
        <v>2025年部门财政拨款收支预算总表</v>
      </c>
    </row>
    <row r="3" ht="17.25" customHeight="1" spans="1:4">
      <c r="A3" s="89" t="str">
        <f>"单位名称："&amp;"昆明市东川区动物卫生监督所"</f>
        <v>单位名称：昆明市东川区动物卫生监督所</v>
      </c>
      <c r="B3" s="206"/>
      <c r="D3" s="91" t="s">
        <v>1</v>
      </c>
    </row>
    <row r="4" ht="17.25" customHeight="1" spans="1:4">
      <c r="A4" s="207" t="s">
        <v>2</v>
      </c>
      <c r="B4" s="208"/>
      <c r="C4" s="207" t="s">
        <v>3</v>
      </c>
      <c r="D4" s="208"/>
    </row>
    <row r="5" ht="18.75" customHeight="1" spans="1:4">
      <c r="A5" s="207" t="s">
        <v>4</v>
      </c>
      <c r="B5" s="207" t="s">
        <v>5</v>
      </c>
      <c r="C5" s="207" t="s">
        <v>6</v>
      </c>
      <c r="D5" s="207" t="s">
        <v>5</v>
      </c>
    </row>
    <row r="6" ht="16.5" customHeight="1" spans="1:4">
      <c r="A6" s="209" t="s">
        <v>130</v>
      </c>
      <c r="B6" s="123">
        <v>3244762.84</v>
      </c>
      <c r="C6" s="209" t="s">
        <v>131</v>
      </c>
      <c r="D6" s="123">
        <v>3244762.84</v>
      </c>
    </row>
    <row r="7" ht="16.5" customHeight="1" spans="1:4">
      <c r="A7" s="209" t="s">
        <v>132</v>
      </c>
      <c r="B7" s="123">
        <v>3244762.84</v>
      </c>
      <c r="C7" s="209" t="s">
        <v>133</v>
      </c>
      <c r="D7" s="123"/>
    </row>
    <row r="8" ht="16.5" customHeight="1" spans="1:4">
      <c r="A8" s="209" t="s">
        <v>134</v>
      </c>
      <c r="B8" s="123"/>
      <c r="C8" s="209" t="s">
        <v>135</v>
      </c>
      <c r="D8" s="123"/>
    </row>
    <row r="9" ht="16.5" customHeight="1" spans="1:4">
      <c r="A9" s="209" t="s">
        <v>136</v>
      </c>
      <c r="B9" s="123"/>
      <c r="C9" s="209" t="s">
        <v>137</v>
      </c>
      <c r="D9" s="123"/>
    </row>
    <row r="10" ht="16.5" customHeight="1" spans="1:4">
      <c r="A10" s="209" t="s">
        <v>138</v>
      </c>
      <c r="B10" s="123"/>
      <c r="C10" s="209" t="s">
        <v>139</v>
      </c>
      <c r="D10" s="123"/>
    </row>
    <row r="11" ht="16.5" customHeight="1" spans="1:4">
      <c r="A11" s="209" t="s">
        <v>132</v>
      </c>
      <c r="B11" s="123"/>
      <c r="C11" s="209" t="s">
        <v>140</v>
      </c>
      <c r="D11" s="123"/>
    </row>
    <row r="12" ht="16.5" customHeight="1" spans="1:4">
      <c r="A12" s="188" t="s">
        <v>134</v>
      </c>
      <c r="B12" s="123"/>
      <c r="C12" s="113" t="s">
        <v>141</v>
      </c>
      <c r="D12" s="123"/>
    </row>
    <row r="13" ht="16.5" customHeight="1" spans="1:4">
      <c r="A13" s="188" t="s">
        <v>136</v>
      </c>
      <c r="B13" s="123"/>
      <c r="C13" s="113" t="s">
        <v>142</v>
      </c>
      <c r="D13" s="123"/>
    </row>
    <row r="14" ht="16.5" customHeight="1" spans="1:4">
      <c r="A14" s="210"/>
      <c r="B14" s="123"/>
      <c r="C14" s="113" t="s">
        <v>143</v>
      </c>
      <c r="D14" s="123">
        <v>441819.84</v>
      </c>
    </row>
    <row r="15" ht="16.5" customHeight="1" spans="1:4">
      <c r="A15" s="210"/>
      <c r="B15" s="123"/>
      <c r="C15" s="113" t="s">
        <v>144</v>
      </c>
      <c r="D15" s="123">
        <v>315349.28</v>
      </c>
    </row>
    <row r="16" ht="16.5" customHeight="1" spans="1:4">
      <c r="A16" s="210"/>
      <c r="B16" s="123"/>
      <c r="C16" s="113" t="s">
        <v>145</v>
      </c>
      <c r="D16" s="123"/>
    </row>
    <row r="17" ht="16.5" customHeight="1" spans="1:4">
      <c r="A17" s="210"/>
      <c r="B17" s="123"/>
      <c r="C17" s="113" t="s">
        <v>146</v>
      </c>
      <c r="D17" s="123"/>
    </row>
    <row r="18" ht="16.5" customHeight="1" spans="1:4">
      <c r="A18" s="210"/>
      <c r="B18" s="123"/>
      <c r="C18" s="113" t="s">
        <v>147</v>
      </c>
      <c r="D18" s="123">
        <v>2244785.72</v>
      </c>
    </row>
    <row r="19" ht="16.5" customHeight="1" spans="1:4">
      <c r="A19" s="210"/>
      <c r="B19" s="123"/>
      <c r="C19" s="113" t="s">
        <v>148</v>
      </c>
      <c r="D19" s="123"/>
    </row>
    <row r="20" ht="16.5" customHeight="1" spans="1:4">
      <c r="A20" s="210"/>
      <c r="B20" s="123"/>
      <c r="C20" s="113" t="s">
        <v>149</v>
      </c>
      <c r="D20" s="123"/>
    </row>
    <row r="21" ht="16.5" customHeight="1" spans="1:4">
      <c r="A21" s="210"/>
      <c r="B21" s="123"/>
      <c r="C21" s="113" t="s">
        <v>150</v>
      </c>
      <c r="D21" s="123"/>
    </row>
    <row r="22" ht="16.5" customHeight="1" spans="1:4">
      <c r="A22" s="210"/>
      <c r="B22" s="123"/>
      <c r="C22" s="113" t="s">
        <v>151</v>
      </c>
      <c r="D22" s="123"/>
    </row>
    <row r="23" ht="16.5" customHeight="1" spans="1:4">
      <c r="A23" s="210"/>
      <c r="B23" s="123"/>
      <c r="C23" s="113" t="s">
        <v>152</v>
      </c>
      <c r="D23" s="123"/>
    </row>
    <row r="24" ht="16.5" customHeight="1" spans="1:4">
      <c r="A24" s="210"/>
      <c r="B24" s="123"/>
      <c r="C24" s="113" t="s">
        <v>153</v>
      </c>
      <c r="D24" s="123"/>
    </row>
    <row r="25" ht="16.5" customHeight="1" spans="1:4">
      <c r="A25" s="210"/>
      <c r="B25" s="123"/>
      <c r="C25" s="113" t="s">
        <v>154</v>
      </c>
      <c r="D25" s="123">
        <v>242808</v>
      </c>
    </row>
    <row r="26" ht="16.5" customHeight="1" spans="1:4">
      <c r="A26" s="210"/>
      <c r="B26" s="123"/>
      <c r="C26" s="113" t="s">
        <v>155</v>
      </c>
      <c r="D26" s="123"/>
    </row>
    <row r="27" ht="16.5" customHeight="1" spans="1:4">
      <c r="A27" s="210"/>
      <c r="B27" s="123"/>
      <c r="C27" s="113" t="s">
        <v>156</v>
      </c>
      <c r="D27" s="123"/>
    </row>
    <row r="28" ht="16.5" customHeight="1" spans="1:4">
      <c r="A28" s="210"/>
      <c r="B28" s="123"/>
      <c r="C28" s="113" t="s">
        <v>157</v>
      </c>
      <c r="D28" s="123"/>
    </row>
    <row r="29" ht="16.5" customHeight="1" spans="1:4">
      <c r="A29" s="210"/>
      <c r="B29" s="123"/>
      <c r="C29" s="113" t="s">
        <v>158</v>
      </c>
      <c r="D29" s="123"/>
    </row>
    <row r="30" ht="16.5" customHeight="1" spans="1:4">
      <c r="A30" s="210"/>
      <c r="B30" s="123"/>
      <c r="C30" s="113" t="s">
        <v>159</v>
      </c>
      <c r="D30" s="123"/>
    </row>
    <row r="31" ht="16.5" customHeight="1" spans="1:4">
      <c r="A31" s="210"/>
      <c r="B31" s="123"/>
      <c r="C31" s="188" t="s">
        <v>160</v>
      </c>
      <c r="D31" s="123"/>
    </row>
    <row r="32" ht="16.5" customHeight="1" spans="1:4">
      <c r="A32" s="210"/>
      <c r="B32" s="123"/>
      <c r="C32" s="188" t="s">
        <v>161</v>
      </c>
      <c r="D32" s="123"/>
    </row>
    <row r="33" ht="16.5" customHeight="1" spans="1:4">
      <c r="A33" s="210"/>
      <c r="B33" s="123"/>
      <c r="C33" s="75" t="s">
        <v>162</v>
      </c>
      <c r="D33" s="123"/>
    </row>
    <row r="34" ht="15" customHeight="1" spans="1:4">
      <c r="A34" s="211" t="s">
        <v>50</v>
      </c>
      <c r="B34" s="212">
        <v>3244762.84</v>
      </c>
      <c r="C34" s="211" t="s">
        <v>51</v>
      </c>
      <c r="D34" s="212">
        <v>3244762.84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G1" sqref="G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78"/>
      <c r="F1" s="115"/>
      <c r="G1" s="183" t="s">
        <v>163</v>
      </c>
    </row>
    <row r="2" ht="41.25" customHeight="1" spans="1:7">
      <c r="A2" s="167" t="str">
        <f>"2025"&amp;"年一般公共预算支出预算表（按功能科目分类）"</f>
        <v>2025年一般公共预算支出预算表（按功能科目分类）</v>
      </c>
      <c r="B2" s="167"/>
      <c r="C2" s="167"/>
      <c r="D2" s="167"/>
      <c r="E2" s="167"/>
      <c r="F2" s="167"/>
      <c r="G2" s="167"/>
    </row>
    <row r="3" ht="18" customHeight="1" spans="1:7">
      <c r="A3" s="51" t="str">
        <f>"单位名称："&amp;"昆明市东川区动物卫生监督所"</f>
        <v>单位名称：昆明市东川区动物卫生监督所</v>
      </c>
      <c r="F3" s="164"/>
      <c r="G3" s="183" t="s">
        <v>1</v>
      </c>
    </row>
    <row r="4" ht="20.25" customHeight="1" spans="1:7">
      <c r="A4" s="201" t="s">
        <v>164</v>
      </c>
      <c r="B4" s="202"/>
      <c r="C4" s="168" t="s">
        <v>55</v>
      </c>
      <c r="D4" s="191" t="s">
        <v>75</v>
      </c>
      <c r="E4" s="58"/>
      <c r="F4" s="59"/>
      <c r="G4" s="180" t="s">
        <v>76</v>
      </c>
    </row>
    <row r="5" ht="20.25" customHeight="1" spans="1:7">
      <c r="A5" s="203" t="s">
        <v>72</v>
      </c>
      <c r="B5" s="203" t="s">
        <v>73</v>
      </c>
      <c r="C5" s="65"/>
      <c r="D5" s="173" t="s">
        <v>57</v>
      </c>
      <c r="E5" s="173" t="s">
        <v>165</v>
      </c>
      <c r="F5" s="173" t="s">
        <v>166</v>
      </c>
      <c r="G5" s="182"/>
    </row>
    <row r="6" ht="15" customHeight="1" spans="1:7">
      <c r="A6" s="104" t="s">
        <v>82</v>
      </c>
      <c r="B6" s="104" t="s">
        <v>83</v>
      </c>
      <c r="C6" s="104" t="s">
        <v>84</v>
      </c>
      <c r="D6" s="104" t="s">
        <v>85</v>
      </c>
      <c r="E6" s="104" t="s">
        <v>86</v>
      </c>
      <c r="F6" s="104" t="s">
        <v>87</v>
      </c>
      <c r="G6" s="104" t="s">
        <v>88</v>
      </c>
    </row>
    <row r="7" ht="18" customHeight="1" spans="1:7">
      <c r="A7" s="75" t="s">
        <v>97</v>
      </c>
      <c r="B7" s="75" t="s">
        <v>98</v>
      </c>
      <c r="C7" s="123">
        <v>441819.84</v>
      </c>
      <c r="D7" s="123">
        <v>441819.84</v>
      </c>
      <c r="E7" s="123">
        <v>436419.84</v>
      </c>
      <c r="F7" s="123">
        <v>5400</v>
      </c>
      <c r="G7" s="123"/>
    </row>
    <row r="8" ht="18" customHeight="1" spans="1:7">
      <c r="A8" s="177" t="s">
        <v>99</v>
      </c>
      <c r="B8" s="177" t="s">
        <v>100</v>
      </c>
      <c r="C8" s="123">
        <v>441819.84</v>
      </c>
      <c r="D8" s="123">
        <v>441819.84</v>
      </c>
      <c r="E8" s="123">
        <v>436419.84</v>
      </c>
      <c r="F8" s="123">
        <v>5400</v>
      </c>
      <c r="G8" s="123"/>
    </row>
    <row r="9" ht="18" customHeight="1" spans="1:7">
      <c r="A9" s="204" t="s">
        <v>101</v>
      </c>
      <c r="B9" s="204" t="s">
        <v>102</v>
      </c>
      <c r="C9" s="123">
        <v>135000</v>
      </c>
      <c r="D9" s="123">
        <v>135000</v>
      </c>
      <c r="E9" s="123">
        <v>129600</v>
      </c>
      <c r="F9" s="123">
        <v>5400</v>
      </c>
      <c r="G9" s="123"/>
    </row>
    <row r="10" ht="18" customHeight="1" spans="1:7">
      <c r="A10" s="204" t="s">
        <v>103</v>
      </c>
      <c r="B10" s="204" t="s">
        <v>104</v>
      </c>
      <c r="C10" s="123">
        <v>306819.84</v>
      </c>
      <c r="D10" s="123">
        <v>306819.84</v>
      </c>
      <c r="E10" s="123">
        <v>306819.84</v>
      </c>
      <c r="F10" s="123"/>
      <c r="G10" s="123"/>
    </row>
    <row r="11" ht="18" customHeight="1" spans="1:7">
      <c r="A11" s="75" t="s">
        <v>105</v>
      </c>
      <c r="B11" s="75" t="s">
        <v>106</v>
      </c>
      <c r="C11" s="123">
        <v>315349.28</v>
      </c>
      <c r="D11" s="123">
        <v>315349.28</v>
      </c>
      <c r="E11" s="123">
        <v>315349.28</v>
      </c>
      <c r="F11" s="123"/>
      <c r="G11" s="123"/>
    </row>
    <row r="12" ht="18" customHeight="1" spans="1:7">
      <c r="A12" s="177" t="s">
        <v>107</v>
      </c>
      <c r="B12" s="177" t="s">
        <v>108</v>
      </c>
      <c r="C12" s="123">
        <v>315349.28</v>
      </c>
      <c r="D12" s="123">
        <v>315349.28</v>
      </c>
      <c r="E12" s="123">
        <v>315349.28</v>
      </c>
      <c r="F12" s="123"/>
      <c r="G12" s="123"/>
    </row>
    <row r="13" ht="18" customHeight="1" spans="1:7">
      <c r="A13" s="204" t="s">
        <v>109</v>
      </c>
      <c r="B13" s="204" t="s">
        <v>110</v>
      </c>
      <c r="C13" s="123">
        <v>172719.6</v>
      </c>
      <c r="D13" s="123">
        <v>172719.6</v>
      </c>
      <c r="E13" s="123">
        <v>172719.6</v>
      </c>
      <c r="F13" s="123"/>
      <c r="G13" s="123"/>
    </row>
    <row r="14" ht="18" customHeight="1" spans="1:7">
      <c r="A14" s="204" t="s">
        <v>111</v>
      </c>
      <c r="B14" s="204" t="s">
        <v>112</v>
      </c>
      <c r="C14" s="123">
        <v>139063.12</v>
      </c>
      <c r="D14" s="123">
        <v>139063.12</v>
      </c>
      <c r="E14" s="123">
        <v>139063.12</v>
      </c>
      <c r="F14" s="123"/>
      <c r="G14" s="123"/>
    </row>
    <row r="15" ht="18" customHeight="1" spans="1:7">
      <c r="A15" s="204" t="s">
        <v>113</v>
      </c>
      <c r="B15" s="204" t="s">
        <v>114</v>
      </c>
      <c r="C15" s="123">
        <v>3566.56</v>
      </c>
      <c r="D15" s="123">
        <v>3566.56</v>
      </c>
      <c r="E15" s="123">
        <v>3566.56</v>
      </c>
      <c r="F15" s="123"/>
      <c r="G15" s="123"/>
    </row>
    <row r="16" ht="18" customHeight="1" spans="1:7">
      <c r="A16" s="75" t="s">
        <v>115</v>
      </c>
      <c r="B16" s="75" t="s">
        <v>116</v>
      </c>
      <c r="C16" s="123">
        <v>2244785.72</v>
      </c>
      <c r="D16" s="123">
        <v>2164785.72</v>
      </c>
      <c r="E16" s="123">
        <v>2049905.72</v>
      </c>
      <c r="F16" s="123">
        <v>114880</v>
      </c>
      <c r="G16" s="123">
        <v>80000</v>
      </c>
    </row>
    <row r="17" ht="18" customHeight="1" spans="1:7">
      <c r="A17" s="177" t="s">
        <v>117</v>
      </c>
      <c r="B17" s="177" t="s">
        <v>118</v>
      </c>
      <c r="C17" s="123">
        <v>2244785.72</v>
      </c>
      <c r="D17" s="123">
        <v>2164785.72</v>
      </c>
      <c r="E17" s="123">
        <v>2049905.72</v>
      </c>
      <c r="F17" s="123">
        <v>114880</v>
      </c>
      <c r="G17" s="123">
        <v>80000</v>
      </c>
    </row>
    <row r="18" ht="18" customHeight="1" spans="1:7">
      <c r="A18" s="204" t="s">
        <v>119</v>
      </c>
      <c r="B18" s="204" t="s">
        <v>120</v>
      </c>
      <c r="C18" s="123">
        <v>2164785.72</v>
      </c>
      <c r="D18" s="123">
        <v>2164785.72</v>
      </c>
      <c r="E18" s="123">
        <v>2049905.72</v>
      </c>
      <c r="F18" s="123">
        <v>114880</v>
      </c>
      <c r="G18" s="123"/>
    </row>
    <row r="19" ht="18" customHeight="1" spans="1:7">
      <c r="A19" s="204" t="s">
        <v>121</v>
      </c>
      <c r="B19" s="204" t="s">
        <v>122</v>
      </c>
      <c r="C19" s="123">
        <v>80000</v>
      </c>
      <c r="D19" s="123"/>
      <c r="E19" s="123"/>
      <c r="F19" s="123"/>
      <c r="G19" s="123">
        <v>80000</v>
      </c>
    </row>
    <row r="20" ht="18" customHeight="1" spans="1:7">
      <c r="A20" s="75" t="s">
        <v>123</v>
      </c>
      <c r="B20" s="75" t="s">
        <v>124</v>
      </c>
      <c r="C20" s="123">
        <v>242808</v>
      </c>
      <c r="D20" s="123">
        <v>242808</v>
      </c>
      <c r="E20" s="123">
        <v>242808</v>
      </c>
      <c r="F20" s="123"/>
      <c r="G20" s="123"/>
    </row>
    <row r="21" ht="18" customHeight="1" spans="1:7">
      <c r="A21" s="177" t="s">
        <v>125</v>
      </c>
      <c r="B21" s="177" t="s">
        <v>126</v>
      </c>
      <c r="C21" s="123">
        <v>242808</v>
      </c>
      <c r="D21" s="123">
        <v>242808</v>
      </c>
      <c r="E21" s="123">
        <v>242808</v>
      </c>
      <c r="F21" s="123"/>
      <c r="G21" s="123"/>
    </row>
    <row r="22" ht="18" customHeight="1" spans="1:7">
      <c r="A22" s="204" t="s">
        <v>127</v>
      </c>
      <c r="B22" s="204" t="s">
        <v>128</v>
      </c>
      <c r="C22" s="123">
        <v>242808</v>
      </c>
      <c r="D22" s="123">
        <v>242808</v>
      </c>
      <c r="E22" s="123">
        <v>242808</v>
      </c>
      <c r="F22" s="123"/>
      <c r="G22" s="123"/>
    </row>
    <row r="23" ht="18" customHeight="1" spans="1:7">
      <c r="A23" s="122" t="s">
        <v>167</v>
      </c>
      <c r="B23" s="205" t="s">
        <v>167</v>
      </c>
      <c r="C23" s="123">
        <v>3244762.84</v>
      </c>
      <c r="D23" s="123">
        <v>3164762.84</v>
      </c>
      <c r="E23" s="123">
        <v>3044482.84</v>
      </c>
      <c r="F23" s="123">
        <v>120280</v>
      </c>
      <c r="G23" s="123">
        <v>80000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F1" sqref="F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88"/>
      <c r="B1" s="88"/>
      <c r="C1" s="88"/>
      <c r="D1" s="88"/>
      <c r="E1" s="87"/>
      <c r="F1" s="197" t="s">
        <v>168</v>
      </c>
    </row>
    <row r="2" ht="41.25" customHeight="1" spans="1:6">
      <c r="A2" s="198" t="str">
        <f>"2025"&amp;"年一般公共预算“三公”经费支出预算表"</f>
        <v>2025年一般公共预算“三公”经费支出预算表</v>
      </c>
      <c r="B2" s="88"/>
      <c r="C2" s="88"/>
      <c r="D2" s="88"/>
      <c r="E2" s="87"/>
      <c r="F2" s="88"/>
    </row>
    <row r="3" customHeight="1" spans="1:6">
      <c r="A3" s="154" t="str">
        <f>"单位名称："&amp;"昆明市东川区动物卫生监督所"</f>
        <v>单位名称：昆明市东川区动物卫生监督所</v>
      </c>
      <c r="B3" s="199"/>
      <c r="D3" s="88"/>
      <c r="E3" s="87"/>
      <c r="F3" s="108" t="s">
        <v>1</v>
      </c>
    </row>
    <row r="4" ht="27" customHeight="1" spans="1:6">
      <c r="A4" s="92" t="s">
        <v>169</v>
      </c>
      <c r="B4" s="92" t="s">
        <v>170</v>
      </c>
      <c r="C4" s="94" t="s">
        <v>171</v>
      </c>
      <c r="D4" s="92"/>
      <c r="E4" s="93"/>
      <c r="F4" s="92" t="s">
        <v>172</v>
      </c>
    </row>
    <row r="5" ht="28.5" customHeight="1" spans="1:6">
      <c r="A5" s="200"/>
      <c r="B5" s="96"/>
      <c r="C5" s="93" t="s">
        <v>57</v>
      </c>
      <c r="D5" s="93" t="s">
        <v>173</v>
      </c>
      <c r="E5" s="93" t="s">
        <v>174</v>
      </c>
      <c r="F5" s="95"/>
    </row>
    <row r="6" ht="17.25" customHeight="1" spans="1:6">
      <c r="A6" s="100" t="s">
        <v>82</v>
      </c>
      <c r="B6" s="100" t="s">
        <v>83</v>
      </c>
      <c r="C6" s="100" t="s">
        <v>84</v>
      </c>
      <c r="D6" s="100" t="s">
        <v>85</v>
      </c>
      <c r="E6" s="100" t="s">
        <v>86</v>
      </c>
      <c r="F6" s="100" t="s">
        <v>87</v>
      </c>
    </row>
    <row r="7" ht="17.25" customHeight="1" spans="1:6">
      <c r="A7" s="123">
        <v>15200</v>
      </c>
      <c r="B7" s="123"/>
      <c r="C7" s="123">
        <v>12000</v>
      </c>
      <c r="D7" s="123"/>
      <c r="E7" s="123">
        <v>12000</v>
      </c>
      <c r="F7" s="123">
        <v>3200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9"/>
  <sheetViews>
    <sheetView showZeros="0" workbookViewId="0">
      <selection activeCell="U22" sqref="U22"/>
    </sheetView>
  </sheetViews>
  <sheetFormatPr defaultColWidth="9.14166666666667" defaultRowHeight="14.25" customHeight="1"/>
  <cols>
    <col min="1" max="1" width="19.125" customWidth="1"/>
    <col min="2" max="2" width="32.85" customWidth="1"/>
    <col min="3" max="3" width="20.7083333333333" customWidth="1"/>
    <col min="4" max="4" width="19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ht="13.5" customHeight="1" spans="2:25">
      <c r="B1" s="178"/>
      <c r="C1" s="184"/>
      <c r="E1" s="185"/>
      <c r="F1" s="185"/>
      <c r="G1" s="185"/>
      <c r="H1" s="185"/>
      <c r="I1" s="126"/>
      <c r="J1" s="126"/>
      <c r="K1" s="126"/>
      <c r="L1" s="126"/>
      <c r="M1" s="126"/>
      <c r="N1" s="126"/>
      <c r="O1" s="126"/>
      <c r="S1" s="126"/>
      <c r="W1" s="184"/>
      <c r="Y1" s="49" t="s">
        <v>175</v>
      </c>
    </row>
    <row r="2" ht="45.75" customHeight="1" spans="1:25">
      <c r="A2" s="110" t="str">
        <f>"2025"&amp;"年部门基本支出预算表"</f>
        <v>2025年部门基本支出预算表</v>
      </c>
      <c r="B2" s="5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50"/>
      <c r="Q2" s="50"/>
      <c r="R2" s="50"/>
      <c r="S2" s="110"/>
      <c r="T2" s="110"/>
      <c r="U2" s="110"/>
      <c r="V2" s="110"/>
      <c r="W2" s="110"/>
      <c r="X2" s="110"/>
      <c r="Y2" s="110"/>
    </row>
    <row r="3" ht="18.75" customHeight="1" spans="1:25">
      <c r="A3" s="51" t="str">
        <f>"单位名称："&amp;"昆明市东川区动物卫生监督所"</f>
        <v>单位名称：昆明市东川区动物卫生监督所</v>
      </c>
      <c r="B3" s="52"/>
      <c r="C3" s="186"/>
      <c r="D3" s="186"/>
      <c r="E3" s="186"/>
      <c r="F3" s="186"/>
      <c r="G3" s="186"/>
      <c r="H3" s="186"/>
      <c r="I3" s="128"/>
      <c r="J3" s="128"/>
      <c r="K3" s="128"/>
      <c r="L3" s="128"/>
      <c r="M3" s="128"/>
      <c r="N3" s="128"/>
      <c r="O3" s="128"/>
      <c r="P3" s="53"/>
      <c r="Q3" s="53"/>
      <c r="R3" s="53"/>
      <c r="S3" s="128"/>
      <c r="W3" s="184"/>
      <c r="Y3" s="49" t="s">
        <v>1</v>
      </c>
    </row>
    <row r="4" ht="18" customHeight="1" spans="1:25">
      <c r="A4" s="55" t="s">
        <v>176</v>
      </c>
      <c r="B4" s="55" t="s">
        <v>177</v>
      </c>
      <c r="C4" s="55" t="s">
        <v>178</v>
      </c>
      <c r="D4" s="55" t="s">
        <v>179</v>
      </c>
      <c r="E4" s="55" t="s">
        <v>180</v>
      </c>
      <c r="F4" s="55" t="s">
        <v>181</v>
      </c>
      <c r="G4" s="55" t="s">
        <v>182</v>
      </c>
      <c r="H4" s="55" t="s">
        <v>183</v>
      </c>
      <c r="I4" s="191" t="s">
        <v>184</v>
      </c>
      <c r="J4" s="151" t="s">
        <v>184</v>
      </c>
      <c r="K4" s="151"/>
      <c r="L4" s="151"/>
      <c r="M4" s="151"/>
      <c r="N4" s="151"/>
      <c r="O4" s="151"/>
      <c r="P4" s="58"/>
      <c r="Q4" s="58"/>
      <c r="R4" s="58"/>
      <c r="S4" s="144" t="s">
        <v>61</v>
      </c>
      <c r="T4" s="151" t="s">
        <v>62</v>
      </c>
      <c r="U4" s="151"/>
      <c r="V4" s="151"/>
      <c r="W4" s="151"/>
      <c r="X4" s="151"/>
      <c r="Y4" s="124"/>
    </row>
    <row r="5" ht="18" customHeight="1" spans="1:25">
      <c r="A5" s="60"/>
      <c r="B5" s="74"/>
      <c r="C5" s="170"/>
      <c r="D5" s="60"/>
      <c r="E5" s="60"/>
      <c r="F5" s="60"/>
      <c r="G5" s="60"/>
      <c r="H5" s="60"/>
      <c r="I5" s="168" t="s">
        <v>185</v>
      </c>
      <c r="J5" s="191" t="s">
        <v>58</v>
      </c>
      <c r="K5" s="151"/>
      <c r="L5" s="151"/>
      <c r="M5" s="151"/>
      <c r="N5" s="151"/>
      <c r="O5" s="124"/>
      <c r="P5" s="57" t="s">
        <v>186</v>
      </c>
      <c r="Q5" s="58"/>
      <c r="R5" s="59"/>
      <c r="S5" s="55" t="s">
        <v>61</v>
      </c>
      <c r="T5" s="191" t="s">
        <v>62</v>
      </c>
      <c r="U5" s="144" t="s">
        <v>64</v>
      </c>
      <c r="V5" s="151" t="s">
        <v>62</v>
      </c>
      <c r="W5" s="144" t="s">
        <v>66</v>
      </c>
      <c r="X5" s="144" t="s">
        <v>67</v>
      </c>
      <c r="Y5" s="196" t="s">
        <v>68</v>
      </c>
    </row>
    <row r="6" ht="19.5" customHeight="1" spans="1:25">
      <c r="A6" s="74"/>
      <c r="B6" s="74"/>
      <c r="C6" s="74"/>
      <c r="D6" s="74"/>
      <c r="E6" s="74"/>
      <c r="F6" s="74"/>
      <c r="G6" s="74"/>
      <c r="H6" s="74"/>
      <c r="I6" s="74"/>
      <c r="J6" s="192" t="s">
        <v>187</v>
      </c>
      <c r="K6" s="55"/>
      <c r="L6" s="55" t="s">
        <v>188</v>
      </c>
      <c r="M6" s="55" t="s">
        <v>189</v>
      </c>
      <c r="N6" s="55" t="s">
        <v>190</v>
      </c>
      <c r="O6" s="55" t="s">
        <v>191</v>
      </c>
      <c r="P6" s="55" t="s">
        <v>58</v>
      </c>
      <c r="Q6" s="55" t="s">
        <v>59</v>
      </c>
      <c r="R6" s="55" t="s">
        <v>60</v>
      </c>
      <c r="S6" s="74"/>
      <c r="T6" s="55" t="s">
        <v>57</v>
      </c>
      <c r="U6" s="55" t="s">
        <v>64</v>
      </c>
      <c r="V6" s="55" t="s">
        <v>192</v>
      </c>
      <c r="W6" s="55" t="s">
        <v>66</v>
      </c>
      <c r="X6" s="55" t="s">
        <v>67</v>
      </c>
      <c r="Y6" s="55" t="s">
        <v>68</v>
      </c>
    </row>
    <row r="7" ht="37.5" customHeight="1" spans="1:25">
      <c r="A7" s="187"/>
      <c r="B7" s="65"/>
      <c r="C7" s="187"/>
      <c r="D7" s="187"/>
      <c r="E7" s="187"/>
      <c r="F7" s="187"/>
      <c r="G7" s="187"/>
      <c r="H7" s="187"/>
      <c r="I7" s="187"/>
      <c r="J7" s="193" t="s">
        <v>57</v>
      </c>
      <c r="K7" s="194" t="s">
        <v>193</v>
      </c>
      <c r="L7" s="63" t="s">
        <v>194</v>
      </c>
      <c r="M7" s="63" t="s">
        <v>189</v>
      </c>
      <c r="N7" s="63" t="s">
        <v>190</v>
      </c>
      <c r="O7" s="63" t="s">
        <v>191</v>
      </c>
      <c r="P7" s="63" t="s">
        <v>189</v>
      </c>
      <c r="Q7" s="63" t="s">
        <v>190</v>
      </c>
      <c r="R7" s="63" t="s">
        <v>191</v>
      </c>
      <c r="S7" s="63" t="s">
        <v>61</v>
      </c>
      <c r="T7" s="63" t="s">
        <v>57</v>
      </c>
      <c r="U7" s="63" t="s">
        <v>64</v>
      </c>
      <c r="V7" s="63" t="s">
        <v>192</v>
      </c>
      <c r="W7" s="63" t="s">
        <v>66</v>
      </c>
      <c r="X7" s="63" t="s">
        <v>67</v>
      </c>
      <c r="Y7" s="63" t="s">
        <v>68</v>
      </c>
    </row>
    <row r="8" customHeight="1" spans="1:25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20</v>
      </c>
      <c r="U8" s="81">
        <v>21</v>
      </c>
      <c r="V8" s="81">
        <v>22</v>
      </c>
      <c r="W8" s="81">
        <v>23</v>
      </c>
      <c r="X8" s="81">
        <v>24</v>
      </c>
      <c r="Y8" s="81">
        <v>25</v>
      </c>
    </row>
    <row r="9" ht="20.25" customHeight="1" spans="1:25">
      <c r="A9" s="188" t="s">
        <v>195</v>
      </c>
      <c r="B9" s="188" t="s">
        <v>70</v>
      </c>
      <c r="C9" s="188" t="s">
        <v>196</v>
      </c>
      <c r="D9" s="188" t="s">
        <v>197</v>
      </c>
      <c r="E9" s="188" t="s">
        <v>119</v>
      </c>
      <c r="F9" s="188" t="s">
        <v>120</v>
      </c>
      <c r="G9" s="188" t="s">
        <v>198</v>
      </c>
      <c r="H9" s="188" t="s">
        <v>199</v>
      </c>
      <c r="I9" s="123">
        <v>842580</v>
      </c>
      <c r="J9" s="123">
        <v>842580</v>
      </c>
      <c r="K9" s="123"/>
      <c r="L9" s="123"/>
      <c r="M9" s="123"/>
      <c r="N9" s="123">
        <v>842580</v>
      </c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ht="20.25" customHeight="1" spans="1:25">
      <c r="A10" s="188" t="s">
        <v>195</v>
      </c>
      <c r="B10" s="188" t="s">
        <v>70</v>
      </c>
      <c r="C10" s="188" t="s">
        <v>196</v>
      </c>
      <c r="D10" s="188" t="s">
        <v>197</v>
      </c>
      <c r="E10" s="188" t="s">
        <v>119</v>
      </c>
      <c r="F10" s="188" t="s">
        <v>120</v>
      </c>
      <c r="G10" s="188" t="s">
        <v>200</v>
      </c>
      <c r="H10" s="188" t="s">
        <v>201</v>
      </c>
      <c r="I10" s="123">
        <v>142140</v>
      </c>
      <c r="J10" s="123">
        <v>142140</v>
      </c>
      <c r="K10" s="195"/>
      <c r="L10" s="195"/>
      <c r="M10" s="195"/>
      <c r="N10" s="123">
        <v>142140</v>
      </c>
      <c r="O10" s="195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ht="20.25" customHeight="1" spans="1:25">
      <c r="A11" s="188" t="s">
        <v>195</v>
      </c>
      <c r="B11" s="188" t="s">
        <v>70</v>
      </c>
      <c r="C11" s="188" t="s">
        <v>196</v>
      </c>
      <c r="D11" s="188" t="s">
        <v>197</v>
      </c>
      <c r="E11" s="188" t="s">
        <v>119</v>
      </c>
      <c r="F11" s="188" t="s">
        <v>120</v>
      </c>
      <c r="G11" s="188" t="s">
        <v>202</v>
      </c>
      <c r="H11" s="188" t="s">
        <v>203</v>
      </c>
      <c r="I11" s="123">
        <v>70215</v>
      </c>
      <c r="J11" s="123">
        <v>70215</v>
      </c>
      <c r="K11" s="195"/>
      <c r="L11" s="195"/>
      <c r="M11" s="195"/>
      <c r="N11" s="123">
        <v>70215</v>
      </c>
      <c r="O11" s="195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ht="20.25" customHeight="1" spans="1:25">
      <c r="A12" s="188" t="s">
        <v>195</v>
      </c>
      <c r="B12" s="188" t="s">
        <v>70</v>
      </c>
      <c r="C12" s="188" t="s">
        <v>196</v>
      </c>
      <c r="D12" s="188" t="s">
        <v>197</v>
      </c>
      <c r="E12" s="188" t="s">
        <v>119</v>
      </c>
      <c r="F12" s="188" t="s">
        <v>120</v>
      </c>
      <c r="G12" s="188" t="s">
        <v>202</v>
      </c>
      <c r="H12" s="188" t="s">
        <v>203</v>
      </c>
      <c r="I12" s="123">
        <v>10878</v>
      </c>
      <c r="J12" s="123">
        <v>10878</v>
      </c>
      <c r="K12" s="195"/>
      <c r="L12" s="195"/>
      <c r="M12" s="195"/>
      <c r="N12" s="123">
        <v>10878</v>
      </c>
      <c r="O12" s="195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ht="20.25" customHeight="1" spans="1:25">
      <c r="A13" s="188" t="s">
        <v>195</v>
      </c>
      <c r="B13" s="188" t="s">
        <v>70</v>
      </c>
      <c r="C13" s="188" t="s">
        <v>196</v>
      </c>
      <c r="D13" s="188" t="s">
        <v>197</v>
      </c>
      <c r="E13" s="188" t="s">
        <v>119</v>
      </c>
      <c r="F13" s="188" t="s">
        <v>120</v>
      </c>
      <c r="G13" s="188" t="s">
        <v>204</v>
      </c>
      <c r="H13" s="188" t="s">
        <v>205</v>
      </c>
      <c r="I13" s="123">
        <v>647316</v>
      </c>
      <c r="J13" s="123">
        <v>647316</v>
      </c>
      <c r="K13" s="195"/>
      <c r="L13" s="195"/>
      <c r="M13" s="195"/>
      <c r="N13" s="123">
        <v>647316</v>
      </c>
      <c r="O13" s="195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ht="20.25" customHeight="1" spans="1:25">
      <c r="A14" s="188" t="s">
        <v>195</v>
      </c>
      <c r="B14" s="188" t="s">
        <v>70</v>
      </c>
      <c r="C14" s="188" t="s">
        <v>196</v>
      </c>
      <c r="D14" s="188" t="s">
        <v>197</v>
      </c>
      <c r="E14" s="188" t="s">
        <v>119</v>
      </c>
      <c r="F14" s="188" t="s">
        <v>120</v>
      </c>
      <c r="G14" s="188" t="s">
        <v>204</v>
      </c>
      <c r="H14" s="188" t="s">
        <v>205</v>
      </c>
      <c r="I14" s="123">
        <v>171084</v>
      </c>
      <c r="J14" s="123">
        <v>171084</v>
      </c>
      <c r="K14" s="195"/>
      <c r="L14" s="195"/>
      <c r="M14" s="195"/>
      <c r="N14" s="123">
        <v>171084</v>
      </c>
      <c r="O14" s="195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ht="20.25" customHeight="1" spans="1:25">
      <c r="A15" s="188" t="s">
        <v>195</v>
      </c>
      <c r="B15" s="188" t="s">
        <v>70</v>
      </c>
      <c r="C15" s="188" t="s">
        <v>196</v>
      </c>
      <c r="D15" s="188" t="s">
        <v>197</v>
      </c>
      <c r="E15" s="188" t="s">
        <v>119</v>
      </c>
      <c r="F15" s="188" t="s">
        <v>120</v>
      </c>
      <c r="G15" s="188" t="s">
        <v>204</v>
      </c>
      <c r="H15" s="188" t="s">
        <v>205</v>
      </c>
      <c r="I15" s="123">
        <v>18810</v>
      </c>
      <c r="J15" s="123">
        <v>18810</v>
      </c>
      <c r="K15" s="195"/>
      <c r="L15" s="195"/>
      <c r="M15" s="195"/>
      <c r="N15" s="123">
        <v>18810</v>
      </c>
      <c r="O15" s="195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ht="20.25" customHeight="1" spans="1:25">
      <c r="A16" s="188" t="s">
        <v>195</v>
      </c>
      <c r="B16" s="188" t="s">
        <v>70</v>
      </c>
      <c r="C16" s="188" t="s">
        <v>206</v>
      </c>
      <c r="D16" s="188" t="s">
        <v>207</v>
      </c>
      <c r="E16" s="188" t="s">
        <v>103</v>
      </c>
      <c r="F16" s="188" t="s">
        <v>104</v>
      </c>
      <c r="G16" s="188" t="s">
        <v>208</v>
      </c>
      <c r="H16" s="188" t="s">
        <v>209</v>
      </c>
      <c r="I16" s="123">
        <v>306819.84</v>
      </c>
      <c r="J16" s="123">
        <v>306819.84</v>
      </c>
      <c r="K16" s="195"/>
      <c r="L16" s="195"/>
      <c r="M16" s="195"/>
      <c r="N16" s="123">
        <v>306819.84</v>
      </c>
      <c r="O16" s="195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ht="20.25" customHeight="1" spans="1:25">
      <c r="A17" s="188" t="s">
        <v>195</v>
      </c>
      <c r="B17" s="188" t="s">
        <v>70</v>
      </c>
      <c r="C17" s="188" t="s">
        <v>206</v>
      </c>
      <c r="D17" s="188" t="s">
        <v>207</v>
      </c>
      <c r="E17" s="188" t="s">
        <v>109</v>
      </c>
      <c r="F17" s="188" t="s">
        <v>110</v>
      </c>
      <c r="G17" s="188" t="s">
        <v>210</v>
      </c>
      <c r="H17" s="188" t="s">
        <v>211</v>
      </c>
      <c r="I17" s="123">
        <v>4134</v>
      </c>
      <c r="J17" s="123">
        <v>4134</v>
      </c>
      <c r="K17" s="195"/>
      <c r="L17" s="195"/>
      <c r="M17" s="195"/>
      <c r="N17" s="123">
        <v>4134</v>
      </c>
      <c r="O17" s="195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ht="20.25" customHeight="1" spans="1:25">
      <c r="A18" s="188" t="s">
        <v>195</v>
      </c>
      <c r="B18" s="188" t="s">
        <v>70</v>
      </c>
      <c r="C18" s="188" t="s">
        <v>206</v>
      </c>
      <c r="D18" s="188" t="s">
        <v>207</v>
      </c>
      <c r="E18" s="188" t="s">
        <v>109</v>
      </c>
      <c r="F18" s="188" t="s">
        <v>110</v>
      </c>
      <c r="G18" s="188" t="s">
        <v>210</v>
      </c>
      <c r="H18" s="188" t="s">
        <v>211</v>
      </c>
      <c r="I18" s="123">
        <v>168585.6</v>
      </c>
      <c r="J18" s="123">
        <v>168585.6</v>
      </c>
      <c r="K18" s="195"/>
      <c r="L18" s="195"/>
      <c r="M18" s="195"/>
      <c r="N18" s="123">
        <v>168585.6</v>
      </c>
      <c r="O18" s="195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ht="20.25" customHeight="1" spans="1:25">
      <c r="A19" s="188" t="s">
        <v>195</v>
      </c>
      <c r="B19" s="188" t="s">
        <v>70</v>
      </c>
      <c r="C19" s="188" t="s">
        <v>206</v>
      </c>
      <c r="D19" s="188" t="s">
        <v>207</v>
      </c>
      <c r="E19" s="188" t="s">
        <v>111</v>
      </c>
      <c r="F19" s="188" t="s">
        <v>112</v>
      </c>
      <c r="G19" s="188" t="s">
        <v>212</v>
      </c>
      <c r="H19" s="188" t="s">
        <v>213</v>
      </c>
      <c r="I19" s="123">
        <v>101139.12</v>
      </c>
      <c r="J19" s="123">
        <v>101139.12</v>
      </c>
      <c r="K19" s="195"/>
      <c r="L19" s="195"/>
      <c r="M19" s="195"/>
      <c r="N19" s="123">
        <v>101139.12</v>
      </c>
      <c r="O19" s="195"/>
      <c r="P19" s="123"/>
      <c r="Q19" s="123"/>
      <c r="R19" s="123"/>
      <c r="S19" s="123"/>
      <c r="T19" s="123"/>
      <c r="U19" s="123"/>
      <c r="V19" s="123"/>
      <c r="W19" s="123"/>
      <c r="X19" s="123"/>
      <c r="Y19" s="123"/>
    </row>
    <row r="20" ht="20.25" customHeight="1" spans="1:25">
      <c r="A20" s="188" t="s">
        <v>195</v>
      </c>
      <c r="B20" s="188" t="s">
        <v>70</v>
      </c>
      <c r="C20" s="188" t="s">
        <v>206</v>
      </c>
      <c r="D20" s="188" t="s">
        <v>207</v>
      </c>
      <c r="E20" s="188" t="s">
        <v>111</v>
      </c>
      <c r="F20" s="188" t="s">
        <v>112</v>
      </c>
      <c r="G20" s="188" t="s">
        <v>212</v>
      </c>
      <c r="H20" s="188" t="s">
        <v>213</v>
      </c>
      <c r="I20" s="123">
        <v>37924</v>
      </c>
      <c r="J20" s="123">
        <v>37924</v>
      </c>
      <c r="K20" s="195"/>
      <c r="L20" s="195"/>
      <c r="M20" s="195"/>
      <c r="N20" s="123">
        <v>37924</v>
      </c>
      <c r="O20" s="195"/>
      <c r="P20" s="123"/>
      <c r="Q20" s="123"/>
      <c r="R20" s="123"/>
      <c r="S20" s="123"/>
      <c r="T20" s="123"/>
      <c r="U20" s="123"/>
      <c r="V20" s="123"/>
      <c r="W20" s="123"/>
      <c r="X20" s="123"/>
      <c r="Y20" s="123"/>
    </row>
    <row r="21" ht="20.25" customHeight="1" spans="1:25">
      <c r="A21" s="188" t="s">
        <v>195</v>
      </c>
      <c r="B21" s="188" t="s">
        <v>70</v>
      </c>
      <c r="C21" s="188" t="s">
        <v>206</v>
      </c>
      <c r="D21" s="188" t="s">
        <v>207</v>
      </c>
      <c r="E21" s="188" t="s">
        <v>113</v>
      </c>
      <c r="F21" s="188" t="s">
        <v>114</v>
      </c>
      <c r="G21" s="188" t="s">
        <v>214</v>
      </c>
      <c r="H21" s="188" t="s">
        <v>215</v>
      </c>
      <c r="I21" s="123">
        <v>3566.56</v>
      </c>
      <c r="J21" s="123">
        <v>3566.56</v>
      </c>
      <c r="K21" s="195"/>
      <c r="L21" s="195"/>
      <c r="M21" s="195"/>
      <c r="N21" s="123">
        <v>3566.56</v>
      </c>
      <c r="O21" s="195"/>
      <c r="P21" s="123"/>
      <c r="Q21" s="123"/>
      <c r="R21" s="123"/>
      <c r="S21" s="123"/>
      <c r="T21" s="123"/>
      <c r="U21" s="123"/>
      <c r="V21" s="123"/>
      <c r="W21" s="123"/>
      <c r="X21" s="123"/>
      <c r="Y21" s="123"/>
    </row>
    <row r="22" ht="20.25" customHeight="1" spans="1:25">
      <c r="A22" s="188" t="s">
        <v>195</v>
      </c>
      <c r="B22" s="188" t="s">
        <v>70</v>
      </c>
      <c r="C22" s="188" t="s">
        <v>206</v>
      </c>
      <c r="D22" s="188" t="s">
        <v>207</v>
      </c>
      <c r="E22" s="188" t="s">
        <v>119</v>
      </c>
      <c r="F22" s="188" t="s">
        <v>120</v>
      </c>
      <c r="G22" s="188" t="s">
        <v>214</v>
      </c>
      <c r="H22" s="188" t="s">
        <v>215</v>
      </c>
      <c r="I22" s="123">
        <v>12482.72</v>
      </c>
      <c r="J22" s="123">
        <v>12482.72</v>
      </c>
      <c r="K22" s="195"/>
      <c r="L22" s="195"/>
      <c r="M22" s="195"/>
      <c r="N22" s="123">
        <v>12482.72</v>
      </c>
      <c r="O22" s="195"/>
      <c r="P22" s="123"/>
      <c r="Q22" s="123"/>
      <c r="R22" s="123"/>
      <c r="S22" s="123"/>
      <c r="T22" s="123"/>
      <c r="U22" s="123"/>
      <c r="V22" s="123"/>
      <c r="W22" s="123"/>
      <c r="X22" s="123"/>
      <c r="Y22" s="123"/>
    </row>
    <row r="23" ht="20.25" customHeight="1" spans="1:25">
      <c r="A23" s="188" t="s">
        <v>195</v>
      </c>
      <c r="B23" s="188" t="s">
        <v>70</v>
      </c>
      <c r="C23" s="188" t="s">
        <v>216</v>
      </c>
      <c r="D23" s="188" t="s">
        <v>128</v>
      </c>
      <c r="E23" s="188" t="s">
        <v>127</v>
      </c>
      <c r="F23" s="188" t="s">
        <v>128</v>
      </c>
      <c r="G23" s="188" t="s">
        <v>217</v>
      </c>
      <c r="H23" s="188" t="s">
        <v>128</v>
      </c>
      <c r="I23" s="123">
        <v>242808</v>
      </c>
      <c r="J23" s="123">
        <v>242808</v>
      </c>
      <c r="K23" s="195"/>
      <c r="L23" s="195"/>
      <c r="M23" s="195"/>
      <c r="N23" s="123">
        <v>242808</v>
      </c>
      <c r="O23" s="195"/>
      <c r="P23" s="123"/>
      <c r="Q23" s="123"/>
      <c r="R23" s="123"/>
      <c r="S23" s="123"/>
      <c r="T23" s="123"/>
      <c r="U23" s="123"/>
      <c r="V23" s="123"/>
      <c r="W23" s="123"/>
      <c r="X23" s="123"/>
      <c r="Y23" s="123"/>
    </row>
    <row r="24" ht="20.25" customHeight="1" spans="1:25">
      <c r="A24" s="188" t="s">
        <v>195</v>
      </c>
      <c r="B24" s="188" t="s">
        <v>70</v>
      </c>
      <c r="C24" s="188" t="s">
        <v>218</v>
      </c>
      <c r="D24" s="188" t="s">
        <v>219</v>
      </c>
      <c r="E24" s="188" t="s">
        <v>119</v>
      </c>
      <c r="F24" s="188" t="s">
        <v>120</v>
      </c>
      <c r="G24" s="188" t="s">
        <v>220</v>
      </c>
      <c r="H24" s="188" t="s">
        <v>221</v>
      </c>
      <c r="I24" s="123">
        <v>12000</v>
      </c>
      <c r="J24" s="123">
        <v>12000</v>
      </c>
      <c r="K24" s="195"/>
      <c r="L24" s="195"/>
      <c r="M24" s="195"/>
      <c r="N24" s="123">
        <v>12000</v>
      </c>
      <c r="O24" s="195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ht="20.25" customHeight="1" spans="1:25">
      <c r="A25" s="188" t="s">
        <v>195</v>
      </c>
      <c r="B25" s="188" t="s">
        <v>70</v>
      </c>
      <c r="C25" s="188" t="s">
        <v>222</v>
      </c>
      <c r="D25" s="188" t="s">
        <v>172</v>
      </c>
      <c r="E25" s="188" t="s">
        <v>119</v>
      </c>
      <c r="F25" s="188" t="s">
        <v>120</v>
      </c>
      <c r="G25" s="188" t="s">
        <v>223</v>
      </c>
      <c r="H25" s="188" t="s">
        <v>172</v>
      </c>
      <c r="I25" s="123">
        <v>3200</v>
      </c>
      <c r="J25" s="123">
        <v>3200</v>
      </c>
      <c r="K25" s="195"/>
      <c r="L25" s="195"/>
      <c r="M25" s="195"/>
      <c r="N25" s="123">
        <v>3200</v>
      </c>
      <c r="O25" s="195"/>
      <c r="P25" s="123"/>
      <c r="Q25" s="123"/>
      <c r="R25" s="123"/>
      <c r="S25" s="123"/>
      <c r="T25" s="123"/>
      <c r="U25" s="123"/>
      <c r="V25" s="123"/>
      <c r="W25" s="123"/>
      <c r="X25" s="123"/>
      <c r="Y25" s="123"/>
    </row>
    <row r="26" ht="20.25" customHeight="1" spans="1:25">
      <c r="A26" s="188" t="s">
        <v>195</v>
      </c>
      <c r="B26" s="188" t="s">
        <v>70</v>
      </c>
      <c r="C26" s="188" t="s">
        <v>224</v>
      </c>
      <c r="D26" s="188" t="s">
        <v>225</v>
      </c>
      <c r="E26" s="188" t="s">
        <v>119</v>
      </c>
      <c r="F26" s="188" t="s">
        <v>120</v>
      </c>
      <c r="G26" s="188" t="s">
        <v>226</v>
      </c>
      <c r="H26" s="188" t="s">
        <v>225</v>
      </c>
      <c r="I26" s="123">
        <v>4800</v>
      </c>
      <c r="J26" s="123">
        <v>4800</v>
      </c>
      <c r="K26" s="195"/>
      <c r="L26" s="195"/>
      <c r="M26" s="195"/>
      <c r="N26" s="123">
        <v>4800</v>
      </c>
      <c r="O26" s="195"/>
      <c r="P26" s="123"/>
      <c r="Q26" s="123"/>
      <c r="R26" s="123"/>
      <c r="S26" s="123"/>
      <c r="T26" s="123"/>
      <c r="U26" s="123"/>
      <c r="V26" s="123"/>
      <c r="W26" s="123"/>
      <c r="X26" s="123"/>
      <c r="Y26" s="123"/>
    </row>
    <row r="27" ht="20.25" customHeight="1" spans="1:25">
      <c r="A27" s="188" t="s">
        <v>195</v>
      </c>
      <c r="B27" s="188" t="s">
        <v>70</v>
      </c>
      <c r="C27" s="188" t="s">
        <v>227</v>
      </c>
      <c r="D27" s="188" t="s">
        <v>228</v>
      </c>
      <c r="E27" s="188" t="s">
        <v>101</v>
      </c>
      <c r="F27" s="188" t="s">
        <v>102</v>
      </c>
      <c r="G27" s="188" t="s">
        <v>229</v>
      </c>
      <c r="H27" s="188" t="s">
        <v>230</v>
      </c>
      <c r="I27" s="123">
        <v>5400</v>
      </c>
      <c r="J27" s="123">
        <v>5400</v>
      </c>
      <c r="K27" s="195"/>
      <c r="L27" s="195"/>
      <c r="M27" s="195"/>
      <c r="N27" s="123">
        <v>5400</v>
      </c>
      <c r="O27" s="195"/>
      <c r="P27" s="123"/>
      <c r="Q27" s="123"/>
      <c r="R27" s="123"/>
      <c r="S27" s="123"/>
      <c r="T27" s="123"/>
      <c r="U27" s="123"/>
      <c r="V27" s="123"/>
      <c r="W27" s="123"/>
      <c r="X27" s="123"/>
      <c r="Y27" s="123"/>
    </row>
    <row r="28" ht="20.25" customHeight="1" spans="1:25">
      <c r="A28" s="188" t="s">
        <v>195</v>
      </c>
      <c r="B28" s="188" t="s">
        <v>70</v>
      </c>
      <c r="C28" s="188" t="s">
        <v>231</v>
      </c>
      <c r="D28" s="188" t="s">
        <v>232</v>
      </c>
      <c r="E28" s="188" t="s">
        <v>119</v>
      </c>
      <c r="F28" s="188" t="s">
        <v>120</v>
      </c>
      <c r="G28" s="188" t="s">
        <v>233</v>
      </c>
      <c r="H28" s="188" t="s">
        <v>234</v>
      </c>
      <c r="I28" s="123">
        <v>14400</v>
      </c>
      <c r="J28" s="123">
        <v>14400</v>
      </c>
      <c r="K28" s="195"/>
      <c r="L28" s="195"/>
      <c r="M28" s="195"/>
      <c r="N28" s="123">
        <v>14400</v>
      </c>
      <c r="O28" s="195"/>
      <c r="P28" s="123"/>
      <c r="Q28" s="123"/>
      <c r="R28" s="123"/>
      <c r="S28" s="123"/>
      <c r="T28" s="123"/>
      <c r="U28" s="123"/>
      <c r="V28" s="123"/>
      <c r="W28" s="123"/>
      <c r="X28" s="123"/>
      <c r="Y28" s="123"/>
    </row>
    <row r="29" ht="20.25" customHeight="1" spans="1:25">
      <c r="A29" s="188" t="s">
        <v>195</v>
      </c>
      <c r="B29" s="188" t="s">
        <v>70</v>
      </c>
      <c r="C29" s="188" t="s">
        <v>231</v>
      </c>
      <c r="D29" s="188" t="s">
        <v>232</v>
      </c>
      <c r="E29" s="188" t="s">
        <v>119</v>
      </c>
      <c r="F29" s="188" t="s">
        <v>120</v>
      </c>
      <c r="G29" s="188" t="s">
        <v>235</v>
      </c>
      <c r="H29" s="188" t="s">
        <v>236</v>
      </c>
      <c r="I29" s="123">
        <v>3200</v>
      </c>
      <c r="J29" s="123">
        <v>3200</v>
      </c>
      <c r="K29" s="195"/>
      <c r="L29" s="195"/>
      <c r="M29" s="195"/>
      <c r="N29" s="123">
        <v>3200</v>
      </c>
      <c r="O29" s="195"/>
      <c r="P29" s="123"/>
      <c r="Q29" s="123"/>
      <c r="R29" s="123"/>
      <c r="S29" s="123"/>
      <c r="T29" s="123"/>
      <c r="U29" s="123"/>
      <c r="V29" s="123"/>
      <c r="W29" s="123"/>
      <c r="X29" s="123"/>
      <c r="Y29" s="123"/>
    </row>
    <row r="30" ht="20.25" customHeight="1" spans="1:25">
      <c r="A30" s="188" t="s">
        <v>195</v>
      </c>
      <c r="B30" s="188" t="s">
        <v>70</v>
      </c>
      <c r="C30" s="188" t="s">
        <v>231</v>
      </c>
      <c r="D30" s="188" t="s">
        <v>232</v>
      </c>
      <c r="E30" s="188" t="s">
        <v>119</v>
      </c>
      <c r="F30" s="188" t="s">
        <v>120</v>
      </c>
      <c r="G30" s="188" t="s">
        <v>237</v>
      </c>
      <c r="H30" s="188" t="s">
        <v>238</v>
      </c>
      <c r="I30" s="123">
        <v>3200</v>
      </c>
      <c r="J30" s="123">
        <v>3200</v>
      </c>
      <c r="K30" s="195"/>
      <c r="L30" s="195"/>
      <c r="M30" s="195"/>
      <c r="N30" s="123">
        <v>3200</v>
      </c>
      <c r="O30" s="195"/>
      <c r="P30" s="123"/>
      <c r="Q30" s="123"/>
      <c r="R30" s="123"/>
      <c r="S30" s="123"/>
      <c r="T30" s="123"/>
      <c r="U30" s="123"/>
      <c r="V30" s="123"/>
      <c r="W30" s="123"/>
      <c r="X30" s="123"/>
      <c r="Y30" s="123"/>
    </row>
    <row r="31" ht="20.25" customHeight="1" spans="1:25">
      <c r="A31" s="188" t="s">
        <v>195</v>
      </c>
      <c r="B31" s="188" t="s">
        <v>70</v>
      </c>
      <c r="C31" s="188" t="s">
        <v>231</v>
      </c>
      <c r="D31" s="188" t="s">
        <v>232</v>
      </c>
      <c r="E31" s="188" t="s">
        <v>119</v>
      </c>
      <c r="F31" s="188" t="s">
        <v>120</v>
      </c>
      <c r="G31" s="188" t="s">
        <v>239</v>
      </c>
      <c r="H31" s="188" t="s">
        <v>240</v>
      </c>
      <c r="I31" s="123">
        <v>11200</v>
      </c>
      <c r="J31" s="123">
        <v>11200</v>
      </c>
      <c r="K31" s="195"/>
      <c r="L31" s="195"/>
      <c r="M31" s="195"/>
      <c r="N31" s="123">
        <v>11200</v>
      </c>
      <c r="O31" s="195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ht="20.25" customHeight="1" spans="1:25">
      <c r="A32" s="188" t="s">
        <v>195</v>
      </c>
      <c r="B32" s="188" t="s">
        <v>70</v>
      </c>
      <c r="C32" s="188" t="s">
        <v>231</v>
      </c>
      <c r="D32" s="188" t="s">
        <v>232</v>
      </c>
      <c r="E32" s="188" t="s">
        <v>119</v>
      </c>
      <c r="F32" s="188" t="s">
        <v>120</v>
      </c>
      <c r="G32" s="188" t="s">
        <v>241</v>
      </c>
      <c r="H32" s="188" t="s">
        <v>242</v>
      </c>
      <c r="I32" s="123">
        <v>20480</v>
      </c>
      <c r="J32" s="123">
        <v>20480</v>
      </c>
      <c r="K32" s="195"/>
      <c r="L32" s="195"/>
      <c r="M32" s="195"/>
      <c r="N32" s="123">
        <v>20480</v>
      </c>
      <c r="O32" s="195"/>
      <c r="P32" s="123"/>
      <c r="Q32" s="123"/>
      <c r="R32" s="123"/>
      <c r="S32" s="123"/>
      <c r="T32" s="123"/>
      <c r="U32" s="123"/>
      <c r="V32" s="123"/>
      <c r="W32" s="123"/>
      <c r="X32" s="123"/>
      <c r="Y32" s="123"/>
    </row>
    <row r="33" ht="20.25" customHeight="1" spans="1:25">
      <c r="A33" s="188" t="s">
        <v>195</v>
      </c>
      <c r="B33" s="188" t="s">
        <v>70</v>
      </c>
      <c r="C33" s="188" t="s">
        <v>231</v>
      </c>
      <c r="D33" s="188" t="s">
        <v>232</v>
      </c>
      <c r="E33" s="188" t="s">
        <v>119</v>
      </c>
      <c r="F33" s="188" t="s">
        <v>120</v>
      </c>
      <c r="G33" s="188" t="s">
        <v>243</v>
      </c>
      <c r="H33" s="188" t="s">
        <v>244</v>
      </c>
      <c r="I33" s="123">
        <v>2400</v>
      </c>
      <c r="J33" s="123">
        <v>2400</v>
      </c>
      <c r="K33" s="195"/>
      <c r="L33" s="195"/>
      <c r="M33" s="195"/>
      <c r="N33" s="123">
        <v>2400</v>
      </c>
      <c r="O33" s="195"/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 ht="20.25" customHeight="1" spans="1:25">
      <c r="A34" s="188" t="s">
        <v>195</v>
      </c>
      <c r="B34" s="188" t="s">
        <v>70</v>
      </c>
      <c r="C34" s="188" t="s">
        <v>231</v>
      </c>
      <c r="D34" s="188" t="s">
        <v>232</v>
      </c>
      <c r="E34" s="188" t="s">
        <v>119</v>
      </c>
      <c r="F34" s="188" t="s">
        <v>120</v>
      </c>
      <c r="G34" s="188" t="s">
        <v>245</v>
      </c>
      <c r="H34" s="188" t="s">
        <v>246</v>
      </c>
      <c r="I34" s="123">
        <v>800</v>
      </c>
      <c r="J34" s="123">
        <v>800</v>
      </c>
      <c r="K34" s="195"/>
      <c r="L34" s="195"/>
      <c r="M34" s="195"/>
      <c r="N34" s="123">
        <v>800</v>
      </c>
      <c r="O34" s="195"/>
      <c r="P34" s="123"/>
      <c r="Q34" s="123"/>
      <c r="R34" s="123"/>
      <c r="S34" s="123"/>
      <c r="T34" s="123"/>
      <c r="U34" s="123"/>
      <c r="V34" s="123"/>
      <c r="W34" s="123"/>
      <c r="X34" s="123"/>
      <c r="Y34" s="123"/>
    </row>
    <row r="35" ht="20.25" customHeight="1" spans="1:25">
      <c r="A35" s="188" t="s">
        <v>195</v>
      </c>
      <c r="B35" s="188" t="s">
        <v>70</v>
      </c>
      <c r="C35" s="188" t="s">
        <v>231</v>
      </c>
      <c r="D35" s="188" t="s">
        <v>232</v>
      </c>
      <c r="E35" s="188" t="s">
        <v>119</v>
      </c>
      <c r="F35" s="188" t="s">
        <v>120</v>
      </c>
      <c r="G35" s="188" t="s">
        <v>247</v>
      </c>
      <c r="H35" s="188" t="s">
        <v>248</v>
      </c>
      <c r="I35" s="123">
        <v>800</v>
      </c>
      <c r="J35" s="123">
        <v>800</v>
      </c>
      <c r="K35" s="195"/>
      <c r="L35" s="195"/>
      <c r="M35" s="195"/>
      <c r="N35" s="123">
        <v>800</v>
      </c>
      <c r="O35" s="195"/>
      <c r="P35" s="123"/>
      <c r="Q35" s="123"/>
      <c r="R35" s="123"/>
      <c r="S35" s="123"/>
      <c r="T35" s="123"/>
      <c r="U35" s="123"/>
      <c r="V35" s="123"/>
      <c r="W35" s="123"/>
      <c r="X35" s="123"/>
      <c r="Y35" s="123"/>
    </row>
    <row r="36" ht="20.25" customHeight="1" spans="1:25">
      <c r="A36" s="188" t="s">
        <v>195</v>
      </c>
      <c r="B36" s="188" t="s">
        <v>70</v>
      </c>
      <c r="C36" s="188" t="s">
        <v>231</v>
      </c>
      <c r="D36" s="188" t="s">
        <v>232</v>
      </c>
      <c r="E36" s="188" t="s">
        <v>119</v>
      </c>
      <c r="F36" s="188" t="s">
        <v>120</v>
      </c>
      <c r="G36" s="188" t="s">
        <v>249</v>
      </c>
      <c r="H36" s="188" t="s">
        <v>250</v>
      </c>
      <c r="I36" s="123">
        <v>38400</v>
      </c>
      <c r="J36" s="123">
        <v>38400</v>
      </c>
      <c r="K36" s="195"/>
      <c r="L36" s="195"/>
      <c r="M36" s="195"/>
      <c r="N36" s="123">
        <v>38400</v>
      </c>
      <c r="O36" s="195"/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 ht="20.25" customHeight="1" spans="1:25">
      <c r="A37" s="188" t="s">
        <v>195</v>
      </c>
      <c r="B37" s="188" t="s">
        <v>70</v>
      </c>
      <c r="C37" s="188" t="s">
        <v>251</v>
      </c>
      <c r="D37" s="188" t="s">
        <v>252</v>
      </c>
      <c r="E37" s="188" t="s">
        <v>101</v>
      </c>
      <c r="F37" s="188" t="s">
        <v>102</v>
      </c>
      <c r="G37" s="188" t="s">
        <v>253</v>
      </c>
      <c r="H37" s="188" t="s">
        <v>254</v>
      </c>
      <c r="I37" s="123">
        <v>129600</v>
      </c>
      <c r="J37" s="123">
        <v>129600</v>
      </c>
      <c r="K37" s="195"/>
      <c r="L37" s="195"/>
      <c r="M37" s="195"/>
      <c r="N37" s="123">
        <v>129600</v>
      </c>
      <c r="O37" s="195"/>
      <c r="P37" s="123"/>
      <c r="Q37" s="123"/>
      <c r="R37" s="123"/>
      <c r="S37" s="123"/>
      <c r="T37" s="123"/>
      <c r="U37" s="123"/>
      <c r="V37" s="123"/>
      <c r="W37" s="123"/>
      <c r="X37" s="123"/>
      <c r="Y37" s="123"/>
    </row>
    <row r="38" ht="20.25" customHeight="1" spans="1:25">
      <c r="A38" s="188" t="s">
        <v>195</v>
      </c>
      <c r="B38" s="188" t="s">
        <v>70</v>
      </c>
      <c r="C38" s="188" t="s">
        <v>255</v>
      </c>
      <c r="D38" s="188" t="s">
        <v>256</v>
      </c>
      <c r="E38" s="188" t="s">
        <v>119</v>
      </c>
      <c r="F38" s="188" t="s">
        <v>120</v>
      </c>
      <c r="G38" s="188" t="s">
        <v>204</v>
      </c>
      <c r="H38" s="188" t="s">
        <v>205</v>
      </c>
      <c r="I38" s="123">
        <v>134400</v>
      </c>
      <c r="J38" s="123">
        <v>134400</v>
      </c>
      <c r="K38" s="195"/>
      <c r="L38" s="195"/>
      <c r="M38" s="195"/>
      <c r="N38" s="123">
        <v>134400</v>
      </c>
      <c r="O38" s="195"/>
      <c r="P38" s="123"/>
      <c r="Q38" s="123"/>
      <c r="R38" s="123"/>
      <c r="S38" s="123"/>
      <c r="T38" s="123"/>
      <c r="U38" s="123"/>
      <c r="V38" s="123"/>
      <c r="W38" s="123"/>
      <c r="X38" s="123"/>
      <c r="Y38" s="123"/>
    </row>
    <row r="39" ht="17.25" customHeight="1" spans="1:25">
      <c r="A39" s="78" t="s">
        <v>167</v>
      </c>
      <c r="B39" s="79"/>
      <c r="C39" s="189"/>
      <c r="D39" s="189"/>
      <c r="E39" s="189"/>
      <c r="F39" s="189"/>
      <c r="G39" s="189"/>
      <c r="H39" s="190"/>
      <c r="I39" s="123">
        <v>3164762.84</v>
      </c>
      <c r="J39" s="123">
        <v>3164762.84</v>
      </c>
      <c r="K39" s="123"/>
      <c r="L39" s="123"/>
      <c r="M39" s="123"/>
      <c r="N39" s="123">
        <v>3164762.84</v>
      </c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W1" sqref="W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78"/>
      <c r="E1" s="48"/>
      <c r="F1" s="48"/>
      <c r="G1" s="48"/>
      <c r="H1" s="48"/>
      <c r="U1" s="178"/>
      <c r="W1" s="183" t="s">
        <v>257</v>
      </c>
    </row>
    <row r="2" ht="46.5" customHeight="1" spans="1:23">
      <c r="A2" s="50" t="str">
        <f>"2025"&amp;"年部门项目支出预算表"</f>
        <v>2025年部门项目支出预算表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3.5" customHeight="1" spans="1:23">
      <c r="A3" s="51" t="str">
        <f>"单位名称："&amp;"昆明市东川区动物卫生监督所"</f>
        <v>单位名称：昆明市东川区动物卫生监督所</v>
      </c>
      <c r="B3" s="52"/>
      <c r="C3" s="52"/>
      <c r="D3" s="52"/>
      <c r="E3" s="52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U3" s="178"/>
      <c r="W3" s="161" t="s">
        <v>1</v>
      </c>
    </row>
    <row r="4" ht="21.75" customHeight="1" spans="1:23">
      <c r="A4" s="55" t="s">
        <v>258</v>
      </c>
      <c r="B4" s="56" t="s">
        <v>178</v>
      </c>
      <c r="C4" s="55" t="s">
        <v>179</v>
      </c>
      <c r="D4" s="55" t="s">
        <v>259</v>
      </c>
      <c r="E4" s="56" t="s">
        <v>180</v>
      </c>
      <c r="F4" s="56" t="s">
        <v>181</v>
      </c>
      <c r="G4" s="56" t="s">
        <v>260</v>
      </c>
      <c r="H4" s="56" t="s">
        <v>261</v>
      </c>
      <c r="I4" s="73" t="s">
        <v>55</v>
      </c>
      <c r="J4" s="57" t="s">
        <v>262</v>
      </c>
      <c r="K4" s="58"/>
      <c r="L4" s="58"/>
      <c r="M4" s="59"/>
      <c r="N4" s="57" t="s">
        <v>186</v>
      </c>
      <c r="O4" s="58"/>
      <c r="P4" s="59"/>
      <c r="Q4" s="56" t="s">
        <v>61</v>
      </c>
      <c r="R4" s="57" t="s">
        <v>62</v>
      </c>
      <c r="S4" s="58"/>
      <c r="T4" s="58"/>
      <c r="U4" s="58"/>
      <c r="V4" s="58"/>
      <c r="W4" s="59"/>
    </row>
    <row r="5" ht="21.75" customHeight="1" spans="1:23">
      <c r="A5" s="60"/>
      <c r="B5" s="74"/>
      <c r="C5" s="60"/>
      <c r="D5" s="60"/>
      <c r="E5" s="61"/>
      <c r="F5" s="61"/>
      <c r="G5" s="61"/>
      <c r="H5" s="61"/>
      <c r="I5" s="74"/>
      <c r="J5" s="179" t="s">
        <v>58</v>
      </c>
      <c r="K5" s="180"/>
      <c r="L5" s="56" t="s">
        <v>59</v>
      </c>
      <c r="M5" s="56" t="s">
        <v>60</v>
      </c>
      <c r="N5" s="56" t="s">
        <v>58</v>
      </c>
      <c r="O5" s="56" t="s">
        <v>59</v>
      </c>
      <c r="P5" s="56" t="s">
        <v>60</v>
      </c>
      <c r="Q5" s="61"/>
      <c r="R5" s="56" t="s">
        <v>57</v>
      </c>
      <c r="S5" s="56" t="s">
        <v>64</v>
      </c>
      <c r="T5" s="56" t="s">
        <v>192</v>
      </c>
      <c r="U5" s="56" t="s">
        <v>66</v>
      </c>
      <c r="V5" s="56" t="s">
        <v>67</v>
      </c>
      <c r="W5" s="56" t="s">
        <v>68</v>
      </c>
    </row>
    <row r="6" ht="21" customHeight="1" spans="1:23">
      <c r="A6" s="74"/>
      <c r="B6" s="74"/>
      <c r="C6" s="74"/>
      <c r="D6" s="74"/>
      <c r="E6" s="74"/>
      <c r="F6" s="74"/>
      <c r="G6" s="74"/>
      <c r="H6" s="74"/>
      <c r="I6" s="74"/>
      <c r="J6" s="181" t="s">
        <v>57</v>
      </c>
      <c r="K6" s="182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ht="39.75" customHeight="1" spans="1:23">
      <c r="A7" s="63"/>
      <c r="B7" s="65"/>
      <c r="C7" s="63"/>
      <c r="D7" s="63"/>
      <c r="E7" s="64"/>
      <c r="F7" s="64"/>
      <c r="G7" s="64"/>
      <c r="H7" s="64"/>
      <c r="I7" s="65"/>
      <c r="J7" s="111" t="s">
        <v>57</v>
      </c>
      <c r="K7" s="111" t="s">
        <v>263</v>
      </c>
      <c r="L7" s="64"/>
      <c r="M7" s="64"/>
      <c r="N7" s="64"/>
      <c r="O7" s="64"/>
      <c r="P7" s="64"/>
      <c r="Q7" s="64"/>
      <c r="R7" s="64"/>
      <c r="S7" s="64"/>
      <c r="T7" s="64"/>
      <c r="U7" s="65"/>
      <c r="V7" s="64"/>
      <c r="W7" s="64"/>
    </row>
    <row r="8" ht="15" customHeight="1" spans="1:23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20</v>
      </c>
      <c r="U8" s="66">
        <v>21</v>
      </c>
      <c r="V8" s="81">
        <v>22</v>
      </c>
      <c r="W8" s="66">
        <v>23</v>
      </c>
    </row>
    <row r="9" ht="21.75" customHeight="1" spans="1:23">
      <c r="A9" s="113" t="s">
        <v>264</v>
      </c>
      <c r="B9" s="113" t="s">
        <v>265</v>
      </c>
      <c r="C9" s="113" t="s">
        <v>266</v>
      </c>
      <c r="D9" s="113" t="s">
        <v>70</v>
      </c>
      <c r="E9" s="113" t="s">
        <v>121</v>
      </c>
      <c r="F9" s="113" t="s">
        <v>122</v>
      </c>
      <c r="G9" s="113" t="s">
        <v>233</v>
      </c>
      <c r="H9" s="113" t="s">
        <v>234</v>
      </c>
      <c r="I9" s="123">
        <v>10000</v>
      </c>
      <c r="J9" s="123">
        <v>10000</v>
      </c>
      <c r="K9" s="123">
        <v>10000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ht="21.75" customHeight="1" spans="1:23">
      <c r="A10" s="113" t="s">
        <v>264</v>
      </c>
      <c r="B10" s="113" t="s">
        <v>265</v>
      </c>
      <c r="C10" s="113" t="s">
        <v>266</v>
      </c>
      <c r="D10" s="113" t="s">
        <v>70</v>
      </c>
      <c r="E10" s="113" t="s">
        <v>121</v>
      </c>
      <c r="F10" s="113" t="s">
        <v>122</v>
      </c>
      <c r="G10" s="113" t="s">
        <v>247</v>
      </c>
      <c r="H10" s="113" t="s">
        <v>248</v>
      </c>
      <c r="I10" s="123">
        <v>8800</v>
      </c>
      <c r="J10" s="123">
        <v>8800</v>
      </c>
      <c r="K10" s="123">
        <v>8800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ht="21.75" customHeight="1" spans="1:23">
      <c r="A11" s="113" t="s">
        <v>264</v>
      </c>
      <c r="B11" s="113" t="s">
        <v>265</v>
      </c>
      <c r="C11" s="113" t="s">
        <v>266</v>
      </c>
      <c r="D11" s="113" t="s">
        <v>70</v>
      </c>
      <c r="E11" s="113" t="s">
        <v>121</v>
      </c>
      <c r="F11" s="113" t="s">
        <v>122</v>
      </c>
      <c r="G11" s="113" t="s">
        <v>267</v>
      </c>
      <c r="H11" s="113" t="s">
        <v>268</v>
      </c>
      <c r="I11" s="123">
        <v>61200</v>
      </c>
      <c r="J11" s="123">
        <v>61200</v>
      </c>
      <c r="K11" s="123">
        <v>61200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ht="18.75" customHeight="1" spans="1:23">
      <c r="A12" s="78" t="s">
        <v>167</v>
      </c>
      <c r="B12" s="79"/>
      <c r="C12" s="79"/>
      <c r="D12" s="79"/>
      <c r="E12" s="79"/>
      <c r="F12" s="79"/>
      <c r="G12" s="79"/>
      <c r="H12" s="80"/>
      <c r="I12" s="123">
        <v>80000</v>
      </c>
      <c r="J12" s="123">
        <v>80000</v>
      </c>
      <c r="K12" s="123">
        <v>80000</v>
      </c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topLeftCell="A5" workbookViewId="0">
      <selection activeCell="E16" sqref="E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9" t="s">
        <v>269</v>
      </c>
    </row>
    <row r="2" ht="39.75" customHeight="1" spans="1:10">
      <c r="A2" s="109" t="str">
        <f>"2025"&amp;"年部门项目支出绩效目标表"</f>
        <v>2025年部门项目支出绩效目标表</v>
      </c>
      <c r="B2" s="50"/>
      <c r="C2" s="50"/>
      <c r="D2" s="50"/>
      <c r="E2" s="50"/>
      <c r="F2" s="110"/>
      <c r="G2" s="50"/>
      <c r="H2" s="110"/>
      <c r="I2" s="110"/>
      <c r="J2" s="50"/>
    </row>
    <row r="3" ht="17.25" customHeight="1" spans="1:1">
      <c r="A3" s="51" t="str">
        <f>"单位名称："&amp;"昆明市东川区动物卫生监督所"</f>
        <v>单位名称：昆明市东川区动物卫生监督所</v>
      </c>
    </row>
    <row r="4" ht="44.25" customHeight="1" spans="1:10">
      <c r="A4" s="111" t="s">
        <v>179</v>
      </c>
      <c r="B4" s="111" t="s">
        <v>270</v>
      </c>
      <c r="C4" s="111" t="s">
        <v>271</v>
      </c>
      <c r="D4" s="111" t="s">
        <v>272</v>
      </c>
      <c r="E4" s="111" t="s">
        <v>273</v>
      </c>
      <c r="F4" s="112" t="s">
        <v>274</v>
      </c>
      <c r="G4" s="111" t="s">
        <v>275</v>
      </c>
      <c r="H4" s="112" t="s">
        <v>276</v>
      </c>
      <c r="I4" s="112" t="s">
        <v>277</v>
      </c>
      <c r="J4" s="111" t="s">
        <v>278</v>
      </c>
    </row>
    <row r="5" ht="18.75" customHeight="1" spans="1:10">
      <c r="A5" s="176">
        <v>1</v>
      </c>
      <c r="B5" s="176">
        <v>2</v>
      </c>
      <c r="C5" s="176">
        <v>3</v>
      </c>
      <c r="D5" s="176">
        <v>4</v>
      </c>
      <c r="E5" s="176">
        <v>5</v>
      </c>
      <c r="F5" s="81">
        <v>6</v>
      </c>
      <c r="G5" s="176">
        <v>7</v>
      </c>
      <c r="H5" s="81">
        <v>8</v>
      </c>
      <c r="I5" s="81">
        <v>9</v>
      </c>
      <c r="J5" s="176">
        <v>10</v>
      </c>
    </row>
    <row r="6" ht="42" customHeight="1" spans="1:10">
      <c r="A6" s="75" t="s">
        <v>70</v>
      </c>
      <c r="B6" s="113"/>
      <c r="C6" s="113"/>
      <c r="D6" s="113"/>
      <c r="E6" s="99"/>
      <c r="F6" s="114"/>
      <c r="G6" s="99"/>
      <c r="H6" s="114"/>
      <c r="I6" s="114"/>
      <c r="J6" s="99"/>
    </row>
    <row r="7" ht="42" customHeight="1" spans="1:10">
      <c r="A7" s="177" t="s">
        <v>266</v>
      </c>
      <c r="B7" s="67" t="s">
        <v>279</v>
      </c>
      <c r="C7" s="67" t="s">
        <v>280</v>
      </c>
      <c r="D7" s="67" t="s">
        <v>281</v>
      </c>
      <c r="E7" s="75" t="s">
        <v>282</v>
      </c>
      <c r="F7" s="67" t="s">
        <v>283</v>
      </c>
      <c r="G7" s="75" t="s">
        <v>90</v>
      </c>
      <c r="H7" s="67" t="s">
        <v>284</v>
      </c>
      <c r="I7" s="67" t="s">
        <v>285</v>
      </c>
      <c r="J7" s="75" t="s">
        <v>286</v>
      </c>
    </row>
    <row r="8" ht="42" customHeight="1" spans="1:10">
      <c r="A8" s="177" t="s">
        <v>266</v>
      </c>
      <c r="B8" s="67" t="s">
        <v>279</v>
      </c>
      <c r="C8" s="67" t="s">
        <v>280</v>
      </c>
      <c r="D8" s="67" t="s">
        <v>281</v>
      </c>
      <c r="E8" s="75" t="s">
        <v>287</v>
      </c>
      <c r="F8" s="67" t="s">
        <v>283</v>
      </c>
      <c r="G8" s="75" t="s">
        <v>288</v>
      </c>
      <c r="H8" s="67" t="s">
        <v>289</v>
      </c>
      <c r="I8" s="67" t="s">
        <v>285</v>
      </c>
      <c r="J8" s="75" t="s">
        <v>290</v>
      </c>
    </row>
    <row r="9" ht="42" customHeight="1" spans="1:10">
      <c r="A9" s="177" t="s">
        <v>266</v>
      </c>
      <c r="B9" s="67" t="s">
        <v>279</v>
      </c>
      <c r="C9" s="67" t="s">
        <v>280</v>
      </c>
      <c r="D9" s="67" t="s">
        <v>281</v>
      </c>
      <c r="E9" s="75" t="s">
        <v>291</v>
      </c>
      <c r="F9" s="67" t="s">
        <v>292</v>
      </c>
      <c r="G9" s="75" t="s">
        <v>83</v>
      </c>
      <c r="H9" s="67" t="s">
        <v>293</v>
      </c>
      <c r="I9" s="67" t="s">
        <v>285</v>
      </c>
      <c r="J9" s="75" t="s">
        <v>294</v>
      </c>
    </row>
    <row r="10" ht="42" customHeight="1" spans="1:10">
      <c r="A10" s="177" t="s">
        <v>266</v>
      </c>
      <c r="B10" s="67" t="s">
        <v>279</v>
      </c>
      <c r="C10" s="67" t="s">
        <v>280</v>
      </c>
      <c r="D10" s="67" t="s">
        <v>295</v>
      </c>
      <c r="E10" s="75" t="s">
        <v>296</v>
      </c>
      <c r="F10" s="67" t="s">
        <v>283</v>
      </c>
      <c r="G10" s="75" t="s">
        <v>288</v>
      </c>
      <c r="H10" s="67" t="s">
        <v>289</v>
      </c>
      <c r="I10" s="67" t="s">
        <v>285</v>
      </c>
      <c r="J10" s="75" t="s">
        <v>297</v>
      </c>
    </row>
    <row r="11" ht="42" customHeight="1" spans="1:10">
      <c r="A11" s="177" t="s">
        <v>266</v>
      </c>
      <c r="B11" s="67" t="s">
        <v>279</v>
      </c>
      <c r="C11" s="67" t="s">
        <v>280</v>
      </c>
      <c r="D11" s="67" t="s">
        <v>298</v>
      </c>
      <c r="E11" s="75" t="s">
        <v>299</v>
      </c>
      <c r="F11" s="67" t="s">
        <v>283</v>
      </c>
      <c r="G11" s="75" t="s">
        <v>82</v>
      </c>
      <c r="H11" s="67" t="s">
        <v>300</v>
      </c>
      <c r="I11" s="67" t="s">
        <v>285</v>
      </c>
      <c r="J11" s="75" t="s">
        <v>301</v>
      </c>
    </row>
    <row r="12" ht="42" customHeight="1" spans="1:10">
      <c r="A12" s="177" t="s">
        <v>266</v>
      </c>
      <c r="B12" s="67" t="s">
        <v>279</v>
      </c>
      <c r="C12" s="67" t="s">
        <v>280</v>
      </c>
      <c r="D12" s="67" t="s">
        <v>302</v>
      </c>
      <c r="E12" s="75" t="s">
        <v>303</v>
      </c>
      <c r="F12" s="67" t="s">
        <v>292</v>
      </c>
      <c r="G12" s="75" t="s">
        <v>304</v>
      </c>
      <c r="H12" s="67" t="s">
        <v>305</v>
      </c>
      <c r="I12" s="67" t="s">
        <v>285</v>
      </c>
      <c r="J12" s="75" t="s">
        <v>306</v>
      </c>
    </row>
    <row r="13" ht="42" customHeight="1" spans="1:10">
      <c r="A13" s="177" t="s">
        <v>266</v>
      </c>
      <c r="B13" s="67" t="s">
        <v>279</v>
      </c>
      <c r="C13" s="67" t="s">
        <v>307</v>
      </c>
      <c r="D13" s="67" t="s">
        <v>308</v>
      </c>
      <c r="E13" s="75" t="s">
        <v>309</v>
      </c>
      <c r="F13" s="67" t="s">
        <v>310</v>
      </c>
      <c r="G13" s="75" t="s">
        <v>311</v>
      </c>
      <c r="H13" s="67" t="s">
        <v>289</v>
      </c>
      <c r="I13" s="67" t="s">
        <v>285</v>
      </c>
      <c r="J13" s="75" t="s">
        <v>312</v>
      </c>
    </row>
    <row r="14" ht="42" customHeight="1" spans="1:10">
      <c r="A14" s="177" t="s">
        <v>266</v>
      </c>
      <c r="B14" s="67" t="s">
        <v>279</v>
      </c>
      <c r="C14" s="67" t="s">
        <v>307</v>
      </c>
      <c r="D14" s="67" t="s">
        <v>313</v>
      </c>
      <c r="E14" s="75" t="s">
        <v>314</v>
      </c>
      <c r="F14" s="67" t="s">
        <v>283</v>
      </c>
      <c r="G14" s="75" t="s">
        <v>288</v>
      </c>
      <c r="H14" s="67" t="s">
        <v>289</v>
      </c>
      <c r="I14" s="67" t="s">
        <v>285</v>
      </c>
      <c r="J14" s="75" t="s">
        <v>314</v>
      </c>
    </row>
    <row r="15" ht="42" customHeight="1" spans="1:10">
      <c r="A15" s="177" t="s">
        <v>266</v>
      </c>
      <c r="B15" s="67" t="s">
        <v>279</v>
      </c>
      <c r="C15" s="67" t="s">
        <v>307</v>
      </c>
      <c r="D15" s="67" t="s">
        <v>315</v>
      </c>
      <c r="E15" s="75" t="s">
        <v>316</v>
      </c>
      <c r="F15" s="67" t="s">
        <v>283</v>
      </c>
      <c r="G15" s="75" t="s">
        <v>288</v>
      </c>
      <c r="H15" s="67" t="s">
        <v>289</v>
      </c>
      <c r="I15" s="67" t="s">
        <v>285</v>
      </c>
      <c r="J15" s="75" t="s">
        <v>316</v>
      </c>
    </row>
    <row r="16" ht="42" customHeight="1" spans="1:10">
      <c r="A16" s="177" t="s">
        <v>266</v>
      </c>
      <c r="B16" s="67" t="s">
        <v>279</v>
      </c>
      <c r="C16" s="67" t="s">
        <v>317</v>
      </c>
      <c r="D16" s="67" t="s">
        <v>318</v>
      </c>
      <c r="E16" s="75" t="s">
        <v>318</v>
      </c>
      <c r="F16" s="67" t="s">
        <v>292</v>
      </c>
      <c r="G16" s="75" t="s">
        <v>319</v>
      </c>
      <c r="H16" s="67" t="s">
        <v>289</v>
      </c>
      <c r="I16" s="67" t="s">
        <v>285</v>
      </c>
      <c r="J16" s="75" t="s">
        <v>320</v>
      </c>
    </row>
  </sheetData>
  <mergeCells count="4">
    <mergeCell ref="A2:J2"/>
    <mergeCell ref="A3:H3"/>
    <mergeCell ref="A7:A16"/>
    <mergeCell ref="B7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$A10:$XFD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62">
        <v>1</v>
      </c>
      <c r="B1" s="163">
        <v>0</v>
      </c>
      <c r="C1" s="162">
        <v>1</v>
      </c>
      <c r="D1" s="164"/>
      <c r="E1" s="164"/>
      <c r="F1" s="161" t="s">
        <v>321</v>
      </c>
    </row>
    <row r="2" ht="42" customHeight="1" spans="1:6">
      <c r="A2" s="165" t="str">
        <f>"2025"&amp;"年部门政府性基金预算支出预算表"</f>
        <v>2025年部门政府性基金预算支出预算表</v>
      </c>
      <c r="B2" s="165" t="s">
        <v>322</v>
      </c>
      <c r="C2" s="166"/>
      <c r="D2" s="167"/>
      <c r="E2" s="167"/>
      <c r="F2" s="167"/>
    </row>
    <row r="3" ht="13.5" customHeight="1" spans="1:6">
      <c r="A3" s="51" t="str">
        <f>"单位名称："&amp;"昆明市东川区动物卫生监督所"</f>
        <v>单位名称：昆明市东川区动物卫生监督所</v>
      </c>
      <c r="B3" s="51" t="s">
        <v>323</v>
      </c>
      <c r="C3" s="162"/>
      <c r="D3" s="164"/>
      <c r="E3" s="164"/>
      <c r="F3" s="161" t="s">
        <v>1</v>
      </c>
    </row>
    <row r="4" ht="19.5" customHeight="1" spans="1:6">
      <c r="A4" s="168" t="s">
        <v>177</v>
      </c>
      <c r="B4" s="169" t="s">
        <v>72</v>
      </c>
      <c r="C4" s="168" t="s">
        <v>73</v>
      </c>
      <c r="D4" s="57" t="s">
        <v>324</v>
      </c>
      <c r="E4" s="58"/>
      <c r="F4" s="59"/>
    </row>
    <row r="5" ht="18.75" customHeight="1" spans="1:6">
      <c r="A5" s="170"/>
      <c r="B5" s="171"/>
      <c r="C5" s="170"/>
      <c r="D5" s="62" t="s">
        <v>55</v>
      </c>
      <c r="E5" s="57" t="s">
        <v>75</v>
      </c>
      <c r="F5" s="62" t="s">
        <v>76</v>
      </c>
    </row>
    <row r="6" ht="18.75" customHeight="1" spans="1:6">
      <c r="A6" s="112">
        <v>1</v>
      </c>
      <c r="B6" s="172" t="s">
        <v>83</v>
      </c>
      <c r="C6" s="112">
        <v>3</v>
      </c>
      <c r="D6" s="173">
        <v>4</v>
      </c>
      <c r="E6" s="173">
        <v>5</v>
      </c>
      <c r="F6" s="173">
        <v>6</v>
      </c>
    </row>
    <row r="7" ht="21" customHeight="1" spans="1:6">
      <c r="A7" s="67"/>
      <c r="B7" s="67"/>
      <c r="C7" s="67"/>
      <c r="D7" s="123"/>
      <c r="E7" s="123"/>
      <c r="F7" s="123"/>
    </row>
    <row r="8" ht="21" customHeight="1" spans="1:6">
      <c r="A8" s="67"/>
      <c r="B8" s="67"/>
      <c r="C8" s="67"/>
      <c r="D8" s="123"/>
      <c r="E8" s="123"/>
      <c r="F8" s="123"/>
    </row>
    <row r="9" ht="18.75" customHeight="1" spans="1:6">
      <c r="A9" s="174" t="s">
        <v>167</v>
      </c>
      <c r="B9" s="174" t="s">
        <v>167</v>
      </c>
      <c r="C9" s="175" t="s">
        <v>167</v>
      </c>
      <c r="D9" s="123"/>
      <c r="E9" s="123"/>
      <c r="F9" s="123"/>
    </row>
    <row r="10" customHeight="1" spans="1:1">
      <c r="A10" t="s">
        <v>325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H1" workbookViewId="0">
      <selection activeCell="S1" sqref="S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26"/>
      <c r="C1" s="126"/>
      <c r="R1" s="49"/>
      <c r="S1" s="49" t="s">
        <v>326</v>
      </c>
    </row>
    <row r="2" ht="41.25" customHeight="1" spans="1:19">
      <c r="A2" s="116" t="str">
        <f>"2025"&amp;"年部门政府采购预算表"</f>
        <v>2025年部门政府采购预算表</v>
      </c>
      <c r="B2" s="110"/>
      <c r="C2" s="110"/>
      <c r="D2" s="50"/>
      <c r="E2" s="50"/>
      <c r="F2" s="50"/>
      <c r="G2" s="50"/>
      <c r="H2" s="50"/>
      <c r="I2" s="50"/>
      <c r="J2" s="50"/>
      <c r="K2" s="50"/>
      <c r="L2" s="50"/>
      <c r="M2" s="110"/>
      <c r="N2" s="50"/>
      <c r="O2" s="50"/>
      <c r="P2" s="110"/>
      <c r="Q2" s="50"/>
      <c r="R2" s="110"/>
      <c r="S2" s="110"/>
    </row>
    <row r="3" ht="18.75" customHeight="1" spans="1:19">
      <c r="A3" s="154" t="str">
        <f>"单位名称："&amp;"昆明市东川区动物卫生监督所"</f>
        <v>单位名称：昆明市东川区动物卫生监督所</v>
      </c>
      <c r="B3" s="128"/>
      <c r="C3" s="128"/>
      <c r="D3" s="53"/>
      <c r="E3" s="53"/>
      <c r="F3" s="53"/>
      <c r="G3" s="53"/>
      <c r="H3" s="53"/>
      <c r="I3" s="53"/>
      <c r="J3" s="53"/>
      <c r="K3" s="53"/>
      <c r="L3" s="53"/>
      <c r="R3" s="54"/>
      <c r="S3" s="161" t="s">
        <v>1</v>
      </c>
    </row>
    <row r="4" ht="15.75" customHeight="1" spans="1:19">
      <c r="A4" s="56" t="s">
        <v>176</v>
      </c>
      <c r="B4" s="129" t="s">
        <v>177</v>
      </c>
      <c r="C4" s="129" t="s">
        <v>327</v>
      </c>
      <c r="D4" s="130" t="s">
        <v>328</v>
      </c>
      <c r="E4" s="130" t="s">
        <v>329</v>
      </c>
      <c r="F4" s="130" t="s">
        <v>330</v>
      </c>
      <c r="G4" s="130" t="s">
        <v>331</v>
      </c>
      <c r="H4" s="130" t="s">
        <v>332</v>
      </c>
      <c r="I4" s="143" t="s">
        <v>184</v>
      </c>
      <c r="J4" s="143"/>
      <c r="K4" s="143"/>
      <c r="L4" s="143"/>
      <c r="M4" s="144"/>
      <c r="N4" s="143"/>
      <c r="O4" s="143"/>
      <c r="P4" s="151"/>
      <c r="Q4" s="143"/>
      <c r="R4" s="144"/>
      <c r="S4" s="124"/>
    </row>
    <row r="5" ht="17.25" customHeight="1" spans="1:19">
      <c r="A5" s="61"/>
      <c r="B5" s="131"/>
      <c r="C5" s="131"/>
      <c r="D5" s="132"/>
      <c r="E5" s="132"/>
      <c r="F5" s="132"/>
      <c r="G5" s="132"/>
      <c r="H5" s="132"/>
      <c r="I5" s="132" t="s">
        <v>55</v>
      </c>
      <c r="J5" s="132" t="s">
        <v>58</v>
      </c>
      <c r="K5" s="132" t="s">
        <v>333</v>
      </c>
      <c r="L5" s="132" t="s">
        <v>334</v>
      </c>
      <c r="M5" s="145" t="s">
        <v>335</v>
      </c>
      <c r="N5" s="146" t="s">
        <v>336</v>
      </c>
      <c r="O5" s="146"/>
      <c r="P5" s="152"/>
      <c r="Q5" s="146"/>
      <c r="R5" s="153"/>
      <c r="S5" s="133"/>
    </row>
    <row r="6" ht="54" customHeight="1" spans="1:19">
      <c r="A6" s="64"/>
      <c r="B6" s="133"/>
      <c r="C6" s="133"/>
      <c r="D6" s="134"/>
      <c r="E6" s="134"/>
      <c r="F6" s="134"/>
      <c r="G6" s="134"/>
      <c r="H6" s="134"/>
      <c r="I6" s="134"/>
      <c r="J6" s="134" t="s">
        <v>57</v>
      </c>
      <c r="K6" s="134"/>
      <c r="L6" s="134"/>
      <c r="M6" s="147"/>
      <c r="N6" s="134" t="s">
        <v>57</v>
      </c>
      <c r="O6" s="134" t="s">
        <v>64</v>
      </c>
      <c r="P6" s="133" t="s">
        <v>65</v>
      </c>
      <c r="Q6" s="134" t="s">
        <v>66</v>
      </c>
      <c r="R6" s="147" t="s">
        <v>67</v>
      </c>
      <c r="S6" s="133" t="s">
        <v>68</v>
      </c>
    </row>
    <row r="7" ht="18" customHeight="1" spans="1:19">
      <c r="A7" s="155">
        <v>1</v>
      </c>
      <c r="B7" s="155" t="s">
        <v>83</v>
      </c>
      <c r="C7" s="156">
        <v>3</v>
      </c>
      <c r="D7" s="156">
        <v>4</v>
      </c>
      <c r="E7" s="155">
        <v>5</v>
      </c>
      <c r="F7" s="155">
        <v>6</v>
      </c>
      <c r="G7" s="155">
        <v>7</v>
      </c>
      <c r="H7" s="155">
        <v>8</v>
      </c>
      <c r="I7" s="155">
        <v>9</v>
      </c>
      <c r="J7" s="155">
        <v>10</v>
      </c>
      <c r="K7" s="155">
        <v>11</v>
      </c>
      <c r="L7" s="155">
        <v>12</v>
      </c>
      <c r="M7" s="155">
        <v>13</v>
      </c>
      <c r="N7" s="155">
        <v>14</v>
      </c>
      <c r="O7" s="155">
        <v>15</v>
      </c>
      <c r="P7" s="155">
        <v>16</v>
      </c>
      <c r="Q7" s="155">
        <v>17</v>
      </c>
      <c r="R7" s="155">
        <v>18</v>
      </c>
      <c r="S7" s="155">
        <v>19</v>
      </c>
    </row>
    <row r="8" ht="21" customHeight="1" spans="1:19">
      <c r="A8" s="135" t="s">
        <v>195</v>
      </c>
      <c r="B8" s="136" t="s">
        <v>70</v>
      </c>
      <c r="C8" s="136" t="s">
        <v>219</v>
      </c>
      <c r="D8" s="137" t="s">
        <v>337</v>
      </c>
      <c r="E8" s="137" t="s">
        <v>338</v>
      </c>
      <c r="F8" s="137" t="s">
        <v>305</v>
      </c>
      <c r="G8" s="157">
        <v>1</v>
      </c>
      <c r="H8" s="123"/>
      <c r="I8" s="123">
        <v>3000</v>
      </c>
      <c r="J8" s="123">
        <v>3000</v>
      </c>
      <c r="K8" s="123"/>
      <c r="L8" s="123"/>
      <c r="M8" s="123"/>
      <c r="N8" s="123"/>
      <c r="O8" s="123"/>
      <c r="P8" s="123"/>
      <c r="Q8" s="123"/>
      <c r="R8" s="123"/>
      <c r="S8" s="123"/>
    </row>
    <row r="9" ht="21" customHeight="1" spans="1:19">
      <c r="A9" s="135" t="s">
        <v>195</v>
      </c>
      <c r="B9" s="136" t="s">
        <v>70</v>
      </c>
      <c r="C9" s="136" t="s">
        <v>219</v>
      </c>
      <c r="D9" s="137" t="s">
        <v>339</v>
      </c>
      <c r="E9" s="137" t="s">
        <v>339</v>
      </c>
      <c r="F9" s="137" t="s">
        <v>340</v>
      </c>
      <c r="G9" s="157">
        <v>1</v>
      </c>
      <c r="H9" s="123"/>
      <c r="I9" s="123">
        <v>2500</v>
      </c>
      <c r="J9" s="123">
        <v>2500</v>
      </c>
      <c r="K9" s="123"/>
      <c r="L9" s="123"/>
      <c r="M9" s="123"/>
      <c r="N9" s="123"/>
      <c r="O9" s="123"/>
      <c r="P9" s="123"/>
      <c r="Q9" s="123"/>
      <c r="R9" s="123"/>
      <c r="S9" s="123"/>
    </row>
    <row r="10" ht="21" customHeight="1" spans="1:19">
      <c r="A10" s="135" t="s">
        <v>195</v>
      </c>
      <c r="B10" s="136" t="s">
        <v>70</v>
      </c>
      <c r="C10" s="136" t="s">
        <v>219</v>
      </c>
      <c r="D10" s="137" t="s">
        <v>341</v>
      </c>
      <c r="E10" s="137" t="s">
        <v>342</v>
      </c>
      <c r="F10" s="137" t="s">
        <v>305</v>
      </c>
      <c r="G10" s="157">
        <v>1</v>
      </c>
      <c r="H10" s="123"/>
      <c r="I10" s="123">
        <v>2500</v>
      </c>
      <c r="J10" s="123">
        <v>2500</v>
      </c>
      <c r="K10" s="123"/>
      <c r="L10" s="123"/>
      <c r="M10" s="123"/>
      <c r="N10" s="123"/>
      <c r="O10" s="123"/>
      <c r="P10" s="123"/>
      <c r="Q10" s="123"/>
      <c r="R10" s="123"/>
      <c r="S10" s="123"/>
    </row>
    <row r="11" ht="21" customHeight="1" spans="1:19">
      <c r="A11" s="135" t="s">
        <v>195</v>
      </c>
      <c r="B11" s="136" t="s">
        <v>70</v>
      </c>
      <c r="C11" s="136" t="s">
        <v>232</v>
      </c>
      <c r="D11" s="137" t="s">
        <v>343</v>
      </c>
      <c r="E11" s="137" t="s">
        <v>343</v>
      </c>
      <c r="F11" s="137" t="s">
        <v>305</v>
      </c>
      <c r="G11" s="157">
        <v>20</v>
      </c>
      <c r="H11" s="123">
        <v>3360</v>
      </c>
      <c r="I11" s="123">
        <v>3360</v>
      </c>
      <c r="J11" s="123">
        <v>3360</v>
      </c>
      <c r="K11" s="123"/>
      <c r="L11" s="123"/>
      <c r="M11" s="123"/>
      <c r="N11" s="123"/>
      <c r="O11" s="123"/>
      <c r="P11" s="123"/>
      <c r="Q11" s="123"/>
      <c r="R11" s="123"/>
      <c r="S11" s="123"/>
    </row>
    <row r="12" ht="21" customHeight="1" spans="1:19">
      <c r="A12" s="138" t="s">
        <v>167</v>
      </c>
      <c r="B12" s="139"/>
      <c r="C12" s="139"/>
      <c r="D12" s="140"/>
      <c r="E12" s="140"/>
      <c r="F12" s="140"/>
      <c r="G12" s="158"/>
      <c r="H12" s="123">
        <v>3360</v>
      </c>
      <c r="I12" s="123">
        <v>11360</v>
      </c>
      <c r="J12" s="123">
        <v>11360</v>
      </c>
      <c r="K12" s="123"/>
      <c r="L12" s="123"/>
      <c r="M12" s="123"/>
      <c r="N12" s="123"/>
      <c r="O12" s="123"/>
      <c r="P12" s="123"/>
      <c r="Q12" s="123"/>
      <c r="R12" s="123"/>
      <c r="S12" s="123"/>
    </row>
    <row r="13" ht="21" customHeight="1" spans="1:19">
      <c r="A13" s="154" t="s">
        <v>344</v>
      </c>
      <c r="B13" s="51"/>
      <c r="C13" s="51"/>
      <c r="D13" s="154"/>
      <c r="E13" s="154"/>
      <c r="F13" s="154"/>
      <c r="G13" s="15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J1" workbookViewId="0">
      <selection activeCell="B17" sqref="B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20"/>
      <c r="B1" s="126"/>
      <c r="C1" s="126"/>
      <c r="D1" s="126"/>
      <c r="E1" s="126"/>
      <c r="F1" s="126"/>
      <c r="G1" s="126"/>
      <c r="H1" s="120"/>
      <c r="I1" s="120"/>
      <c r="J1" s="120"/>
      <c r="K1" s="120"/>
      <c r="L1" s="120"/>
      <c r="M1" s="120"/>
      <c r="N1" s="141"/>
      <c r="O1" s="120"/>
      <c r="P1" s="120"/>
      <c r="Q1" s="126"/>
      <c r="R1" s="120"/>
      <c r="S1" s="149"/>
      <c r="T1" s="149" t="s">
        <v>345</v>
      </c>
    </row>
    <row r="2" ht="41.25" customHeight="1" spans="1:20">
      <c r="A2" s="116" t="str">
        <f>"2025"&amp;"年部门政府购买服务预算表"</f>
        <v>2025年部门政府购买服务预算表</v>
      </c>
      <c r="B2" s="110"/>
      <c r="C2" s="110"/>
      <c r="D2" s="110"/>
      <c r="E2" s="110"/>
      <c r="F2" s="110"/>
      <c r="G2" s="110"/>
      <c r="H2" s="127"/>
      <c r="I2" s="127"/>
      <c r="J2" s="127"/>
      <c r="K2" s="127"/>
      <c r="L2" s="127"/>
      <c r="M2" s="127"/>
      <c r="N2" s="142"/>
      <c r="O2" s="127"/>
      <c r="P2" s="127"/>
      <c r="Q2" s="110"/>
      <c r="R2" s="127"/>
      <c r="S2" s="142"/>
      <c r="T2" s="110"/>
    </row>
    <row r="3" ht="22.5" customHeight="1" spans="1:20">
      <c r="A3" s="117" t="str">
        <f>"单位名称："&amp;"昆明市东川区动物卫生监督所"</f>
        <v>单位名称：昆明市东川区动物卫生监督所</v>
      </c>
      <c r="B3" s="128"/>
      <c r="C3" s="128"/>
      <c r="D3" s="128"/>
      <c r="E3" s="128"/>
      <c r="F3" s="128"/>
      <c r="G3" s="128"/>
      <c r="H3" s="118"/>
      <c r="I3" s="118"/>
      <c r="J3" s="118"/>
      <c r="K3" s="118"/>
      <c r="L3" s="118"/>
      <c r="M3" s="118"/>
      <c r="N3" s="141"/>
      <c r="O3" s="120"/>
      <c r="P3" s="120"/>
      <c r="Q3" s="126"/>
      <c r="R3" s="120"/>
      <c r="S3" s="150"/>
      <c r="T3" s="149" t="s">
        <v>1</v>
      </c>
    </row>
    <row r="4" ht="24" customHeight="1" spans="1:20">
      <c r="A4" s="56" t="s">
        <v>176</v>
      </c>
      <c r="B4" s="129" t="s">
        <v>177</v>
      </c>
      <c r="C4" s="129" t="s">
        <v>327</v>
      </c>
      <c r="D4" s="129" t="s">
        <v>346</v>
      </c>
      <c r="E4" s="129" t="s">
        <v>347</v>
      </c>
      <c r="F4" s="129" t="s">
        <v>348</v>
      </c>
      <c r="G4" s="129" t="s">
        <v>349</v>
      </c>
      <c r="H4" s="130" t="s">
        <v>350</v>
      </c>
      <c r="I4" s="130" t="s">
        <v>351</v>
      </c>
      <c r="J4" s="143" t="s">
        <v>184</v>
      </c>
      <c r="K4" s="143"/>
      <c r="L4" s="143"/>
      <c r="M4" s="143"/>
      <c r="N4" s="144"/>
      <c r="O4" s="143"/>
      <c r="P4" s="143"/>
      <c r="Q4" s="151"/>
      <c r="R4" s="143"/>
      <c r="S4" s="144"/>
      <c r="T4" s="124"/>
    </row>
    <row r="5" ht="24" customHeight="1" spans="1:20">
      <c r="A5" s="61"/>
      <c r="B5" s="131"/>
      <c r="C5" s="131"/>
      <c r="D5" s="131"/>
      <c r="E5" s="131"/>
      <c r="F5" s="131"/>
      <c r="G5" s="131"/>
      <c r="H5" s="132"/>
      <c r="I5" s="132"/>
      <c r="J5" s="132" t="s">
        <v>55</v>
      </c>
      <c r="K5" s="132" t="s">
        <v>58</v>
      </c>
      <c r="L5" s="132" t="s">
        <v>333</v>
      </c>
      <c r="M5" s="132" t="s">
        <v>334</v>
      </c>
      <c r="N5" s="145" t="s">
        <v>335</v>
      </c>
      <c r="O5" s="146" t="s">
        <v>336</v>
      </c>
      <c r="P5" s="146"/>
      <c r="Q5" s="152"/>
      <c r="R5" s="146"/>
      <c r="S5" s="153"/>
      <c r="T5" s="133"/>
    </row>
    <row r="6" ht="54" customHeight="1" spans="1:20">
      <c r="A6" s="64"/>
      <c r="B6" s="133"/>
      <c r="C6" s="133"/>
      <c r="D6" s="133"/>
      <c r="E6" s="133"/>
      <c r="F6" s="133"/>
      <c r="G6" s="133"/>
      <c r="H6" s="134"/>
      <c r="I6" s="134"/>
      <c r="J6" s="134"/>
      <c r="K6" s="134" t="s">
        <v>57</v>
      </c>
      <c r="L6" s="134"/>
      <c r="M6" s="134"/>
      <c r="N6" s="147"/>
      <c r="O6" s="134" t="s">
        <v>57</v>
      </c>
      <c r="P6" s="134" t="s">
        <v>64</v>
      </c>
      <c r="Q6" s="133" t="s">
        <v>65</v>
      </c>
      <c r="R6" s="134" t="s">
        <v>66</v>
      </c>
      <c r="S6" s="147" t="s">
        <v>67</v>
      </c>
      <c r="T6" s="133" t="s">
        <v>68</v>
      </c>
    </row>
    <row r="7" ht="17.25" customHeight="1" spans="1:20">
      <c r="A7" s="65">
        <v>1</v>
      </c>
      <c r="B7" s="133">
        <v>2</v>
      </c>
      <c r="C7" s="65">
        <v>3</v>
      </c>
      <c r="D7" s="65">
        <v>4</v>
      </c>
      <c r="E7" s="133">
        <v>5</v>
      </c>
      <c r="F7" s="65">
        <v>6</v>
      </c>
      <c r="G7" s="65">
        <v>7</v>
      </c>
      <c r="H7" s="133">
        <v>8</v>
      </c>
      <c r="I7" s="65">
        <v>9</v>
      </c>
      <c r="J7" s="65">
        <v>10</v>
      </c>
      <c r="K7" s="133">
        <v>11</v>
      </c>
      <c r="L7" s="65">
        <v>12</v>
      </c>
      <c r="M7" s="65">
        <v>13</v>
      </c>
      <c r="N7" s="133">
        <v>14</v>
      </c>
      <c r="O7" s="65">
        <v>15</v>
      </c>
      <c r="P7" s="65">
        <v>16</v>
      </c>
      <c r="Q7" s="133">
        <v>17</v>
      </c>
      <c r="R7" s="65">
        <v>18</v>
      </c>
      <c r="S7" s="65">
        <v>19</v>
      </c>
      <c r="T7" s="65">
        <v>20</v>
      </c>
    </row>
    <row r="8" ht="21" customHeight="1" spans="1:20">
      <c r="A8" s="135"/>
      <c r="B8" s="136"/>
      <c r="C8" s="136"/>
      <c r="D8" s="136"/>
      <c r="E8" s="136"/>
      <c r="F8" s="136"/>
      <c r="G8" s="136"/>
      <c r="H8" s="137"/>
      <c r="I8" s="137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ht="21" customHeight="1" spans="1:20">
      <c r="A9" s="138" t="s">
        <v>167</v>
      </c>
      <c r="B9" s="139"/>
      <c r="C9" s="139"/>
      <c r="D9" s="139"/>
      <c r="E9" s="139"/>
      <c r="F9" s="139"/>
      <c r="G9" s="139"/>
      <c r="H9" s="140"/>
      <c r="I9" s="148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</row>
    <row r="10" customHeight="1" spans="1:1">
      <c r="A10" t="s">
        <v>352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topLeftCell="B1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ht="17.25" customHeight="1" spans="4:13">
      <c r="D1" s="115"/>
      <c r="M1" s="49" t="s">
        <v>353</v>
      </c>
    </row>
    <row r="2" ht="41.25" customHeight="1" spans="1:13">
      <c r="A2" s="116" t="str">
        <f>"2025"&amp;"年对下转移支付预算表"</f>
        <v>2025年对下转移支付预算表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10"/>
    </row>
    <row r="3" ht="18" customHeight="1" spans="1:13">
      <c r="A3" s="117" t="str">
        <f>"单位名称："&amp;"昆明市东川区动物卫生监督所"</f>
        <v>单位名称：昆明市东川区动物卫生监督所</v>
      </c>
      <c r="B3" s="118"/>
      <c r="C3" s="118"/>
      <c r="D3" s="119"/>
      <c r="E3" s="120"/>
      <c r="F3" s="120"/>
      <c r="G3" s="120"/>
      <c r="H3" s="120"/>
      <c r="I3" s="120"/>
      <c r="M3" s="54" t="s">
        <v>1</v>
      </c>
    </row>
    <row r="4" ht="19.5" customHeight="1" spans="1:13">
      <c r="A4" s="73" t="s">
        <v>354</v>
      </c>
      <c r="B4" s="57" t="s">
        <v>184</v>
      </c>
      <c r="C4" s="58"/>
      <c r="D4" s="58"/>
      <c r="E4" s="57" t="s">
        <v>355</v>
      </c>
      <c r="F4" s="58"/>
      <c r="G4" s="58"/>
      <c r="H4" s="58"/>
      <c r="I4" s="58"/>
      <c r="J4" s="58"/>
      <c r="K4" s="58"/>
      <c r="L4" s="58"/>
      <c r="M4" s="124"/>
    </row>
    <row r="5" ht="40.5" customHeight="1" spans="1:13">
      <c r="A5" s="65"/>
      <c r="B5" s="74" t="s">
        <v>55</v>
      </c>
      <c r="C5" s="56" t="s">
        <v>58</v>
      </c>
      <c r="D5" s="121" t="s">
        <v>333</v>
      </c>
      <c r="E5" s="93"/>
      <c r="F5" s="93"/>
      <c r="G5" s="93"/>
      <c r="H5" s="93"/>
      <c r="I5" s="93"/>
      <c r="J5" s="93"/>
      <c r="K5" s="93"/>
      <c r="L5" s="93"/>
      <c r="M5" s="125"/>
    </row>
    <row r="6" ht="19.5" customHeight="1" spans="1:13">
      <c r="A6" s="66">
        <v>1</v>
      </c>
      <c r="B6" s="66">
        <v>2</v>
      </c>
      <c r="C6" s="66">
        <v>3</v>
      </c>
      <c r="D6" s="122">
        <v>4</v>
      </c>
      <c r="E6" s="81">
        <v>5</v>
      </c>
      <c r="F6" s="66">
        <v>6</v>
      </c>
      <c r="G6" s="66">
        <v>7</v>
      </c>
      <c r="H6" s="122">
        <v>8</v>
      </c>
      <c r="I6" s="66">
        <v>9</v>
      </c>
      <c r="J6" s="66">
        <v>10</v>
      </c>
      <c r="K6" s="66">
        <v>11</v>
      </c>
      <c r="L6" s="66">
        <v>13</v>
      </c>
      <c r="M6" s="81">
        <v>24</v>
      </c>
    </row>
    <row r="7" ht="19.5" customHeight="1" spans="1:13">
      <c r="A7" s="75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ht="19.5" customHeight="1" spans="1:13">
      <c r="A8" s="11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customHeight="1" spans="1:1">
      <c r="A9" t="s">
        <v>356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4" sqref="C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9" t="s">
        <v>357</v>
      </c>
    </row>
    <row r="2" ht="41.25" customHeight="1" spans="1:10">
      <c r="A2" s="109" t="str">
        <f>"2025"&amp;"年对下转移支付绩效目标表"</f>
        <v>2025年对下转移支付绩效目标表</v>
      </c>
      <c r="B2" s="50"/>
      <c r="C2" s="50"/>
      <c r="D2" s="50"/>
      <c r="E2" s="50"/>
      <c r="F2" s="110"/>
      <c r="G2" s="50"/>
      <c r="H2" s="110"/>
      <c r="I2" s="110"/>
      <c r="J2" s="50"/>
    </row>
    <row r="3" ht="17.25" customHeight="1" spans="1:1">
      <c r="A3" s="51" t="str">
        <f>"单位名称："&amp;"昆明市东川区动物卫生监督所"</f>
        <v>单位名称：昆明市东川区动物卫生监督所</v>
      </c>
    </row>
    <row r="4" ht="44.25" customHeight="1" spans="1:10">
      <c r="A4" s="111" t="s">
        <v>354</v>
      </c>
      <c r="B4" s="111" t="s">
        <v>270</v>
      </c>
      <c r="C4" s="111" t="s">
        <v>271</v>
      </c>
      <c r="D4" s="111" t="s">
        <v>272</v>
      </c>
      <c r="E4" s="111" t="s">
        <v>273</v>
      </c>
      <c r="F4" s="112" t="s">
        <v>274</v>
      </c>
      <c r="G4" s="111" t="s">
        <v>275</v>
      </c>
      <c r="H4" s="112" t="s">
        <v>276</v>
      </c>
      <c r="I4" s="112" t="s">
        <v>277</v>
      </c>
      <c r="J4" s="111" t="s">
        <v>278</v>
      </c>
    </row>
    <row r="5" ht="14.25" customHeight="1" spans="1:10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2">
        <v>6</v>
      </c>
      <c r="G5" s="111">
        <v>7</v>
      </c>
      <c r="H5" s="112">
        <v>8</v>
      </c>
      <c r="I5" s="112">
        <v>9</v>
      </c>
      <c r="J5" s="111">
        <v>10</v>
      </c>
    </row>
    <row r="6" ht="42" customHeight="1" spans="1:10">
      <c r="A6" s="75"/>
      <c r="B6" s="113"/>
      <c r="C6" s="113"/>
      <c r="D6" s="113"/>
      <c r="E6" s="99"/>
      <c r="F6" s="114"/>
      <c r="G6" s="99"/>
      <c r="H6" s="114"/>
      <c r="I6" s="114"/>
      <c r="J6" s="99"/>
    </row>
    <row r="7" ht="42" customHeight="1" spans="1:10">
      <c r="A7" s="75"/>
      <c r="B7" s="67"/>
      <c r="C7" s="67"/>
      <c r="D7" s="67"/>
      <c r="E7" s="75"/>
      <c r="F7" s="67"/>
      <c r="G7" s="75"/>
      <c r="H7" s="67"/>
      <c r="I7" s="67"/>
      <c r="J7" s="75"/>
    </row>
    <row r="8" customHeight="1" spans="1:1">
      <c r="A8" t="s">
        <v>358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25" sqref="C2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83" t="s">
        <v>359</v>
      </c>
      <c r="B1" s="84"/>
      <c r="C1" s="84"/>
      <c r="D1" s="85"/>
      <c r="E1" s="85"/>
      <c r="F1" s="85"/>
      <c r="G1" s="84"/>
      <c r="H1" s="84"/>
      <c r="I1" s="85"/>
    </row>
    <row r="2" ht="41.25" customHeight="1" spans="1:9">
      <c r="A2" s="86" t="str">
        <f>"2025"&amp;"年新增资产配置预算表"</f>
        <v>2025年新增资产配置预算表</v>
      </c>
      <c r="B2" s="87"/>
      <c r="C2" s="87"/>
      <c r="D2" s="88"/>
      <c r="E2" s="88"/>
      <c r="F2" s="88"/>
      <c r="G2" s="87"/>
      <c r="H2" s="87"/>
      <c r="I2" s="88"/>
    </row>
    <row r="3" customHeight="1" spans="1:9">
      <c r="A3" s="89" t="str">
        <f>"单位名称："&amp;"昆明市东川区动物卫生监督所"</f>
        <v>单位名称：昆明市东川区动物卫生监督所</v>
      </c>
      <c r="B3" s="90"/>
      <c r="C3" s="90"/>
      <c r="D3" s="91"/>
      <c r="F3" s="88"/>
      <c r="G3" s="87"/>
      <c r="H3" s="87"/>
      <c r="I3" s="108" t="s">
        <v>1</v>
      </c>
    </row>
    <row r="4" ht="28.5" customHeight="1" spans="1:9">
      <c r="A4" s="92" t="s">
        <v>176</v>
      </c>
      <c r="B4" s="93" t="s">
        <v>177</v>
      </c>
      <c r="C4" s="94" t="s">
        <v>360</v>
      </c>
      <c r="D4" s="92" t="s">
        <v>361</v>
      </c>
      <c r="E4" s="92" t="s">
        <v>362</v>
      </c>
      <c r="F4" s="92" t="s">
        <v>363</v>
      </c>
      <c r="G4" s="93" t="s">
        <v>364</v>
      </c>
      <c r="H4" s="81"/>
      <c r="I4" s="92"/>
    </row>
    <row r="5" ht="21" customHeight="1" spans="1:9">
      <c r="A5" s="94"/>
      <c r="B5" s="95"/>
      <c r="C5" s="95"/>
      <c r="D5" s="96"/>
      <c r="E5" s="95"/>
      <c r="F5" s="95"/>
      <c r="G5" s="93" t="s">
        <v>331</v>
      </c>
      <c r="H5" s="93" t="s">
        <v>365</v>
      </c>
      <c r="I5" s="93" t="s">
        <v>366</v>
      </c>
    </row>
    <row r="6" ht="17.25" customHeight="1" spans="1:9">
      <c r="A6" s="97" t="s">
        <v>82</v>
      </c>
      <c r="B6" s="98" t="s">
        <v>83</v>
      </c>
      <c r="C6" s="97" t="s">
        <v>84</v>
      </c>
      <c r="D6" s="99" t="s">
        <v>85</v>
      </c>
      <c r="E6" s="97" t="s">
        <v>86</v>
      </c>
      <c r="F6" s="98" t="s">
        <v>87</v>
      </c>
      <c r="G6" s="100" t="s">
        <v>88</v>
      </c>
      <c r="H6" s="99" t="s">
        <v>89</v>
      </c>
      <c r="I6" s="99">
        <v>9</v>
      </c>
    </row>
    <row r="7" ht="19.5" customHeight="1" spans="1:9">
      <c r="A7" s="101"/>
      <c r="B7" s="77"/>
      <c r="C7" s="77"/>
      <c r="D7" s="75"/>
      <c r="E7" s="67"/>
      <c r="F7" s="100"/>
      <c r="G7" s="102"/>
      <c r="H7" s="103"/>
      <c r="I7" s="103"/>
    </row>
    <row r="8" ht="19.5" customHeight="1" spans="1:9">
      <c r="A8" s="104" t="s">
        <v>55</v>
      </c>
      <c r="B8" s="105"/>
      <c r="C8" s="105"/>
      <c r="D8" s="106"/>
      <c r="E8" s="107"/>
      <c r="F8" s="107"/>
      <c r="G8" s="102"/>
      <c r="H8" s="103"/>
      <c r="I8" s="103"/>
    </row>
    <row r="9" customHeight="1" spans="1:1">
      <c r="A9" t="s">
        <v>367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E17" sqref="E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8"/>
      <c r="E1" s="48"/>
      <c r="F1" s="48"/>
      <c r="G1" s="48"/>
      <c r="K1" s="49" t="s">
        <v>368</v>
      </c>
    </row>
    <row r="2" ht="41.25" customHeight="1" spans="1:11">
      <c r="A2" s="50" t="str">
        <f>"2025"&amp;"年上级补助项目支出预算表"</f>
        <v>2025年上级补助项目支出预算表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3.5" customHeight="1" spans="1:11">
      <c r="A3" s="51" t="str">
        <f>"单位名称："&amp;"昆明市东川区动物卫生监督所"</f>
        <v>单位名称：昆明市东川区动物卫生监督所</v>
      </c>
      <c r="B3" s="52"/>
      <c r="C3" s="52"/>
      <c r="D3" s="52"/>
      <c r="E3" s="52"/>
      <c r="F3" s="52"/>
      <c r="G3" s="52"/>
      <c r="H3" s="53"/>
      <c r="I3" s="53"/>
      <c r="J3" s="53"/>
      <c r="K3" s="54" t="s">
        <v>1</v>
      </c>
    </row>
    <row r="4" ht="21.75" customHeight="1" spans="1:11">
      <c r="A4" s="55" t="s">
        <v>258</v>
      </c>
      <c r="B4" s="55" t="s">
        <v>179</v>
      </c>
      <c r="C4" s="55" t="s">
        <v>259</v>
      </c>
      <c r="D4" s="56" t="s">
        <v>180</v>
      </c>
      <c r="E4" s="56" t="s">
        <v>181</v>
      </c>
      <c r="F4" s="56" t="s">
        <v>260</v>
      </c>
      <c r="G4" s="56" t="s">
        <v>261</v>
      </c>
      <c r="H4" s="73" t="s">
        <v>55</v>
      </c>
      <c r="I4" s="57" t="s">
        <v>369</v>
      </c>
      <c r="J4" s="58"/>
      <c r="K4" s="59"/>
    </row>
    <row r="5" ht="21.75" customHeight="1" spans="1:11">
      <c r="A5" s="60"/>
      <c r="B5" s="60"/>
      <c r="C5" s="60"/>
      <c r="D5" s="61"/>
      <c r="E5" s="61"/>
      <c r="F5" s="61"/>
      <c r="G5" s="61"/>
      <c r="H5" s="74"/>
      <c r="I5" s="56" t="s">
        <v>58</v>
      </c>
      <c r="J5" s="56" t="s">
        <v>59</v>
      </c>
      <c r="K5" s="56" t="s">
        <v>60</v>
      </c>
    </row>
    <row r="6" ht="40.5" customHeight="1" spans="1:11">
      <c r="A6" s="63"/>
      <c r="B6" s="63"/>
      <c r="C6" s="63"/>
      <c r="D6" s="64"/>
      <c r="E6" s="64"/>
      <c r="F6" s="64"/>
      <c r="G6" s="64"/>
      <c r="H6" s="65"/>
      <c r="I6" s="64" t="s">
        <v>57</v>
      </c>
      <c r="J6" s="64"/>
      <c r="K6" s="64"/>
    </row>
    <row r="7" ht="15" customHeight="1" spans="1:11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81">
        <v>10</v>
      </c>
      <c r="K7" s="81">
        <v>11</v>
      </c>
    </row>
    <row r="8" ht="18.75" customHeight="1" spans="1:11">
      <c r="A8" s="75"/>
      <c r="B8" s="67"/>
      <c r="C8" s="75"/>
      <c r="D8" s="75"/>
      <c r="E8" s="75"/>
      <c r="F8" s="75"/>
      <c r="G8" s="75"/>
      <c r="H8" s="76"/>
      <c r="I8" s="82"/>
      <c r="J8" s="82"/>
      <c r="K8" s="76"/>
    </row>
    <row r="9" ht="18.75" customHeight="1" spans="1:11">
      <c r="A9" s="77"/>
      <c r="B9" s="67"/>
      <c r="C9" s="67"/>
      <c r="D9" s="67"/>
      <c r="E9" s="67"/>
      <c r="F9" s="67"/>
      <c r="G9" s="67"/>
      <c r="H9" s="69"/>
      <c r="I9" s="69"/>
      <c r="J9" s="69"/>
      <c r="K9" s="76"/>
    </row>
    <row r="10" ht="18.75" customHeight="1" spans="1:11">
      <c r="A10" s="78" t="s">
        <v>167</v>
      </c>
      <c r="B10" s="79"/>
      <c r="C10" s="79"/>
      <c r="D10" s="79"/>
      <c r="E10" s="79"/>
      <c r="F10" s="79"/>
      <c r="G10" s="80"/>
      <c r="H10" s="69"/>
      <c r="I10" s="69"/>
      <c r="J10" s="69"/>
      <c r="K10" s="76"/>
    </row>
    <row r="11" customHeight="1" spans="1:1">
      <c r="A11" t="s">
        <v>370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E17" sqref="E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8"/>
      <c r="G1" s="49" t="s">
        <v>371</v>
      </c>
    </row>
    <row r="2" ht="41.25" customHeight="1" spans="1:7">
      <c r="A2" s="50" t="str">
        <f>"2025"&amp;"年部门项目中期规划预算表"</f>
        <v>2025年部门项目中期规划预算表</v>
      </c>
      <c r="B2" s="50"/>
      <c r="C2" s="50"/>
      <c r="D2" s="50"/>
      <c r="E2" s="50"/>
      <c r="F2" s="50"/>
      <c r="G2" s="50"/>
    </row>
    <row r="3" ht="13.5" customHeight="1" spans="1:7">
      <c r="A3" s="51" t="str">
        <f>"单位名称："&amp;"昆明市东川区动物卫生监督所"</f>
        <v>单位名称：昆明市东川区动物卫生监督所</v>
      </c>
      <c r="B3" s="52"/>
      <c r="C3" s="52"/>
      <c r="D3" s="52"/>
      <c r="E3" s="53"/>
      <c r="F3" s="53"/>
      <c r="G3" s="54" t="s">
        <v>1</v>
      </c>
    </row>
    <row r="4" ht="21.75" customHeight="1" spans="1:7">
      <c r="A4" s="55" t="s">
        <v>259</v>
      </c>
      <c r="B4" s="55" t="s">
        <v>258</v>
      </c>
      <c r="C4" s="55" t="s">
        <v>179</v>
      </c>
      <c r="D4" s="56" t="s">
        <v>372</v>
      </c>
      <c r="E4" s="57" t="s">
        <v>58</v>
      </c>
      <c r="F4" s="58"/>
      <c r="G4" s="59"/>
    </row>
    <row r="5" ht="21.75" customHeight="1" spans="1:7">
      <c r="A5" s="60"/>
      <c r="B5" s="60"/>
      <c r="C5" s="60"/>
      <c r="D5" s="61"/>
      <c r="E5" s="62" t="str">
        <f>"2025"&amp;"年"</f>
        <v>2025年</v>
      </c>
      <c r="F5" s="56" t="str">
        <f>("2025"+1)&amp;"年"</f>
        <v>2026年</v>
      </c>
      <c r="G5" s="56" t="str">
        <f>("2025"+2)&amp;"年"</f>
        <v>2027年</v>
      </c>
    </row>
    <row r="6" ht="40.5" customHeight="1" spans="1:7">
      <c r="A6" s="63"/>
      <c r="B6" s="63"/>
      <c r="C6" s="63"/>
      <c r="D6" s="64"/>
      <c r="E6" s="65"/>
      <c r="F6" s="64" t="s">
        <v>57</v>
      </c>
      <c r="G6" s="64"/>
    </row>
    <row r="7" ht="15" customHeight="1" spans="1:7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</row>
    <row r="8" ht="17.25" customHeight="1" spans="1:7">
      <c r="A8" s="67" t="s">
        <v>70</v>
      </c>
      <c r="B8" s="68"/>
      <c r="C8" s="68"/>
      <c r="D8" s="67"/>
      <c r="E8" s="69">
        <v>80000</v>
      </c>
      <c r="F8" s="69"/>
      <c r="G8" s="69"/>
    </row>
    <row r="9" ht="18.75" customHeight="1" spans="1:7">
      <c r="A9" s="67"/>
      <c r="B9" s="67" t="s">
        <v>373</v>
      </c>
      <c r="C9" s="67" t="s">
        <v>266</v>
      </c>
      <c r="D9" s="67" t="s">
        <v>374</v>
      </c>
      <c r="E9" s="69">
        <v>80000</v>
      </c>
      <c r="F9" s="69"/>
      <c r="G9" s="69"/>
    </row>
    <row r="10" ht="18.75" customHeight="1" spans="1:7">
      <c r="A10" s="70" t="s">
        <v>55</v>
      </c>
      <c r="B10" s="71" t="s">
        <v>375</v>
      </c>
      <c r="C10" s="71"/>
      <c r="D10" s="72"/>
      <c r="E10" s="69">
        <v>80000</v>
      </c>
      <c r="F10" s="69"/>
      <c r="G10" s="69"/>
    </row>
    <row r="11" customHeight="1" spans="1:1">
      <c r="A11" t="s">
        <v>376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L6" sqref="L6"/>
    </sheetView>
  </sheetViews>
  <sheetFormatPr defaultColWidth="8.575" defaultRowHeight="14.25" customHeight="1"/>
  <cols>
    <col min="1" max="1" width="12" style="1" customWidth="1"/>
    <col min="2" max="2" width="17.5" style="1" customWidth="1"/>
    <col min="3" max="3" width="20.25" style="1" customWidth="1"/>
    <col min="4" max="4" width="13.25" style="1" customWidth="1"/>
    <col min="5" max="5" width="15.25" style="1" customWidth="1"/>
    <col min="6" max="6" width="11.375" style="1" customWidth="1"/>
    <col min="7" max="7" width="16.425" style="1" customWidth="1"/>
    <col min="8" max="8" width="38.375" style="1" customWidth="1"/>
    <col min="9" max="9" width="29.625" style="1" customWidth="1"/>
    <col min="10" max="10" width="22.375" style="1" customWidth="1"/>
    <col min="11" max="11" width="19" style="1" customWidth="1"/>
    <col min="12" max="16384" width="8.575" style="1"/>
  </cols>
  <sheetData>
    <row r="1" s="1" customFormat="1" customHeight="1" spans="1:10">
      <c r="A1" s="4"/>
      <c r="B1" s="4"/>
      <c r="C1" s="4"/>
      <c r="D1" s="4"/>
      <c r="E1" s="4"/>
      <c r="F1" s="4"/>
      <c r="G1" s="4"/>
      <c r="H1" s="4"/>
      <c r="I1" s="4"/>
      <c r="J1" s="40" t="s">
        <v>377</v>
      </c>
    </row>
    <row r="2" s="1" customFormat="1" ht="41.25" customHeight="1" spans="1:10">
      <c r="A2" s="4" t="str">
        <f>"2025"&amp;"年部门整体支出绩效目标表"</f>
        <v>2025年部门整体支出绩效目标表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7.25" customHeight="1" spans="1:10">
      <c r="A3" s="6" t="str">
        <f>"单位名称："&amp;"昆明市东川区动物卫生监督所"</f>
        <v>单位名称：昆明市东川区动物卫生监督所</v>
      </c>
      <c r="B3" s="6"/>
      <c r="C3" s="7"/>
      <c r="D3" s="8"/>
      <c r="E3" s="8"/>
      <c r="F3" s="8"/>
      <c r="G3" s="8"/>
      <c r="H3" s="8"/>
      <c r="I3" s="8"/>
      <c r="J3" s="241" t="s">
        <v>1</v>
      </c>
    </row>
    <row r="4" s="1" customFormat="1" ht="30" customHeight="1" spans="1:10">
      <c r="A4" s="9" t="s">
        <v>378</v>
      </c>
      <c r="B4" s="10">
        <v>125014</v>
      </c>
      <c r="C4" s="11"/>
      <c r="D4" s="11"/>
      <c r="E4" s="12"/>
      <c r="F4" s="13" t="s">
        <v>379</v>
      </c>
      <c r="G4" s="12"/>
      <c r="H4" s="14" t="s">
        <v>70</v>
      </c>
      <c r="I4" s="11"/>
      <c r="J4" s="12"/>
    </row>
    <row r="5" s="1" customFormat="1" ht="32.25" customHeight="1" spans="1:10">
      <c r="A5" s="15" t="s">
        <v>380</v>
      </c>
      <c r="B5" s="16"/>
      <c r="C5" s="16"/>
      <c r="D5" s="16"/>
      <c r="E5" s="16"/>
      <c r="F5" s="16"/>
      <c r="G5" s="16"/>
      <c r="H5" s="16"/>
      <c r="I5" s="41"/>
      <c r="J5" s="42" t="s">
        <v>381</v>
      </c>
    </row>
    <row r="6" s="1" customFormat="1" ht="111" customHeight="1" spans="1:10">
      <c r="A6" s="17" t="s">
        <v>382</v>
      </c>
      <c r="B6" s="18" t="s">
        <v>383</v>
      </c>
      <c r="C6" s="19" t="s">
        <v>384</v>
      </c>
      <c r="D6" s="19"/>
      <c r="E6" s="19"/>
      <c r="F6" s="19"/>
      <c r="G6" s="19"/>
      <c r="H6" s="19"/>
      <c r="I6" s="19"/>
      <c r="J6" s="43"/>
    </row>
    <row r="7" s="1" customFormat="1" ht="118" customHeight="1" spans="1:10">
      <c r="A7" s="17"/>
      <c r="B7" s="18" t="str">
        <f>"总体绩效目标（"&amp;"2025"&amp;"-"&amp;("2025"+2)&amp;"年期间）"</f>
        <v>总体绩效目标（2025-2027年期间）</v>
      </c>
      <c r="C7" s="19" t="s">
        <v>385</v>
      </c>
      <c r="D7" s="19"/>
      <c r="E7" s="19"/>
      <c r="F7" s="19"/>
      <c r="G7" s="19"/>
      <c r="H7" s="19"/>
      <c r="I7" s="19"/>
      <c r="J7" s="43"/>
    </row>
    <row r="8" s="1" customFormat="1" ht="138" customHeight="1" spans="1:10">
      <c r="A8" s="18" t="s">
        <v>386</v>
      </c>
      <c r="B8" s="20" t="str">
        <f>"预算年度（"&amp;"2025"&amp;"年）绩效目标"</f>
        <v>预算年度（2025年）绩效目标</v>
      </c>
      <c r="C8" s="19" t="s">
        <v>387</v>
      </c>
      <c r="D8" s="19"/>
      <c r="E8" s="19"/>
      <c r="F8" s="19"/>
      <c r="G8" s="19"/>
      <c r="H8" s="19"/>
      <c r="I8" s="19"/>
      <c r="J8" s="44"/>
    </row>
    <row r="9" s="1" customFormat="1" ht="32.25" customHeight="1" spans="1:10">
      <c r="A9" s="21" t="s">
        <v>388</v>
      </c>
      <c r="B9" s="21"/>
      <c r="C9" s="21"/>
      <c r="D9" s="21"/>
      <c r="E9" s="21"/>
      <c r="F9" s="21"/>
      <c r="G9" s="21"/>
      <c r="H9" s="21"/>
      <c r="I9" s="21"/>
      <c r="J9" s="21"/>
    </row>
    <row r="10" s="1" customFormat="1" ht="32.25" customHeight="1" spans="1:10">
      <c r="A10" s="18" t="s">
        <v>389</v>
      </c>
      <c r="B10" s="18"/>
      <c r="C10" s="17" t="s">
        <v>390</v>
      </c>
      <c r="D10" s="17"/>
      <c r="E10" s="17"/>
      <c r="F10" s="17"/>
      <c r="G10" s="17"/>
      <c r="H10" s="17" t="s">
        <v>391</v>
      </c>
      <c r="I10" s="17"/>
      <c r="J10" s="17"/>
    </row>
    <row r="11" s="1" customFormat="1" ht="32.25" customHeight="1" spans="1:10">
      <c r="A11" s="18"/>
      <c r="B11" s="18"/>
      <c r="C11" s="17"/>
      <c r="D11" s="17"/>
      <c r="E11" s="17"/>
      <c r="F11" s="17"/>
      <c r="G11" s="17"/>
      <c r="H11" s="18" t="s">
        <v>392</v>
      </c>
      <c r="I11" s="18" t="s">
        <v>393</v>
      </c>
      <c r="J11" s="18" t="s">
        <v>394</v>
      </c>
    </row>
    <row r="12" s="1" customFormat="1" ht="24" customHeight="1" spans="1:10">
      <c r="A12" s="22" t="s">
        <v>55</v>
      </c>
      <c r="B12" s="23"/>
      <c r="C12" s="23"/>
      <c r="D12" s="23"/>
      <c r="E12" s="23"/>
      <c r="F12" s="23"/>
      <c r="G12" s="24"/>
      <c r="H12" s="25">
        <f>H13+H14</f>
        <v>3244762.84</v>
      </c>
      <c r="I12" s="25">
        <f>I13+I14</f>
        <v>3244762.84</v>
      </c>
      <c r="J12" s="25"/>
    </row>
    <row r="13" s="1" customFormat="1" ht="27" customHeight="1" spans="1:10">
      <c r="A13" s="26" t="s">
        <v>395</v>
      </c>
      <c r="B13" s="27"/>
      <c r="C13" s="26" t="s">
        <v>396</v>
      </c>
      <c r="D13" s="28"/>
      <c r="E13" s="28"/>
      <c r="F13" s="28"/>
      <c r="G13" s="28"/>
      <c r="H13" s="25">
        <v>3164762.84</v>
      </c>
      <c r="I13" s="25">
        <v>3164762.84</v>
      </c>
      <c r="J13" s="25"/>
    </row>
    <row r="14" s="1" customFormat="1" ht="43" customHeight="1" spans="1:11">
      <c r="A14" s="19" t="s">
        <v>397</v>
      </c>
      <c r="B14" s="29"/>
      <c r="C14" s="19" t="s">
        <v>398</v>
      </c>
      <c r="D14" s="29"/>
      <c r="E14" s="29"/>
      <c r="F14" s="29"/>
      <c r="G14" s="29"/>
      <c r="H14" s="30">
        <v>80000</v>
      </c>
      <c r="I14" s="30">
        <f>H14</f>
        <v>80000</v>
      </c>
      <c r="J14" s="30"/>
      <c r="K14" s="45"/>
    </row>
    <row r="15" s="1" customFormat="1" ht="32.25" customHeight="1" spans="1:10">
      <c r="A15" s="21" t="s">
        <v>399</v>
      </c>
      <c r="B15" s="21"/>
      <c r="C15" s="21"/>
      <c r="D15" s="21"/>
      <c r="E15" s="21"/>
      <c r="F15" s="21"/>
      <c r="G15" s="21"/>
      <c r="H15" s="21"/>
      <c r="I15" s="21"/>
      <c r="J15" s="21"/>
    </row>
    <row r="16" s="1" customFormat="1" ht="32.25" customHeight="1" spans="1:10">
      <c r="A16" s="31" t="s">
        <v>400</v>
      </c>
      <c r="B16" s="31"/>
      <c r="C16" s="31"/>
      <c r="D16" s="31"/>
      <c r="E16" s="31"/>
      <c r="F16" s="31"/>
      <c r="G16" s="31"/>
      <c r="H16" s="32" t="s">
        <v>401</v>
      </c>
      <c r="I16" s="46" t="s">
        <v>278</v>
      </c>
      <c r="J16" s="32" t="s">
        <v>402</v>
      </c>
    </row>
    <row r="17" s="1" customFormat="1" ht="36" customHeight="1" spans="1:10">
      <c r="A17" s="33" t="s">
        <v>271</v>
      </c>
      <c r="B17" s="33" t="s">
        <v>403</v>
      </c>
      <c r="C17" s="34" t="s">
        <v>273</v>
      </c>
      <c r="D17" s="34" t="s">
        <v>274</v>
      </c>
      <c r="E17" s="34" t="s">
        <v>275</v>
      </c>
      <c r="F17" s="34" t="s">
        <v>276</v>
      </c>
      <c r="G17" s="34" t="s">
        <v>277</v>
      </c>
      <c r="H17" s="35"/>
      <c r="I17" s="35"/>
      <c r="J17" s="35"/>
    </row>
    <row r="18" s="2" customFormat="1" ht="32.1" customHeight="1" spans="1:10">
      <c r="A18" s="36" t="s">
        <v>280</v>
      </c>
      <c r="B18" s="36" t="s">
        <v>375</v>
      </c>
      <c r="C18" s="37" t="s">
        <v>375</v>
      </c>
      <c r="D18" s="36" t="s">
        <v>375</v>
      </c>
      <c r="E18" s="36" t="s">
        <v>375</v>
      </c>
      <c r="F18" s="36" t="s">
        <v>375</v>
      </c>
      <c r="G18" s="36" t="s">
        <v>375</v>
      </c>
      <c r="H18" s="38" t="s">
        <v>375</v>
      </c>
      <c r="I18" s="47" t="s">
        <v>375</v>
      </c>
      <c r="J18" s="38" t="s">
        <v>375</v>
      </c>
    </row>
    <row r="19" s="3" customFormat="1" ht="22.5" spans="1:10">
      <c r="A19" s="36" t="s">
        <v>375</v>
      </c>
      <c r="B19" s="36" t="s">
        <v>281</v>
      </c>
      <c r="C19" s="37" t="s">
        <v>404</v>
      </c>
      <c r="D19" s="36" t="s">
        <v>292</v>
      </c>
      <c r="E19" s="36">
        <v>9</v>
      </c>
      <c r="F19" s="36" t="s">
        <v>405</v>
      </c>
      <c r="G19" s="36" t="s">
        <v>285</v>
      </c>
      <c r="H19" s="38" t="s">
        <v>406</v>
      </c>
      <c r="I19" s="47" t="s">
        <v>407</v>
      </c>
      <c r="J19" s="38" t="s">
        <v>408</v>
      </c>
    </row>
    <row r="20" s="3" customFormat="1" ht="22.5" spans="1:10">
      <c r="A20" s="36"/>
      <c r="B20" s="36"/>
      <c r="C20" s="37" t="s">
        <v>409</v>
      </c>
      <c r="D20" s="36" t="s">
        <v>283</v>
      </c>
      <c r="E20" s="36">
        <v>16</v>
      </c>
      <c r="F20" s="36" t="s">
        <v>405</v>
      </c>
      <c r="G20" s="36" t="s">
        <v>285</v>
      </c>
      <c r="H20" s="38" t="s">
        <v>406</v>
      </c>
      <c r="I20" s="47" t="s">
        <v>410</v>
      </c>
      <c r="J20" s="38" t="s">
        <v>411</v>
      </c>
    </row>
    <row r="21" s="3" customFormat="1" ht="13.5" spans="1:10">
      <c r="A21" s="36" t="s">
        <v>375</v>
      </c>
      <c r="B21" s="36"/>
      <c r="C21" s="37" t="s">
        <v>412</v>
      </c>
      <c r="D21" s="36" t="s">
        <v>292</v>
      </c>
      <c r="E21" s="36">
        <v>8</v>
      </c>
      <c r="F21" s="36" t="s">
        <v>284</v>
      </c>
      <c r="G21" s="36" t="s">
        <v>285</v>
      </c>
      <c r="H21" s="38" t="s">
        <v>406</v>
      </c>
      <c r="I21" s="47" t="s">
        <v>413</v>
      </c>
      <c r="J21" s="38" t="s">
        <v>414</v>
      </c>
    </row>
    <row r="22" s="3" customFormat="1" ht="22.5" spans="1:10">
      <c r="A22" s="36"/>
      <c r="B22" s="36"/>
      <c r="C22" s="37" t="s">
        <v>415</v>
      </c>
      <c r="D22" s="36" t="s">
        <v>283</v>
      </c>
      <c r="E22" s="36" t="s">
        <v>288</v>
      </c>
      <c r="F22" s="36" t="s">
        <v>289</v>
      </c>
      <c r="G22" s="36" t="s">
        <v>285</v>
      </c>
      <c r="H22" s="38" t="s">
        <v>406</v>
      </c>
      <c r="I22" s="47" t="s">
        <v>290</v>
      </c>
      <c r="J22" s="38" t="s">
        <v>290</v>
      </c>
    </row>
    <row r="23" s="3" customFormat="1" ht="23" customHeight="1" spans="1:10">
      <c r="A23" s="36"/>
      <c r="B23" s="36" t="s">
        <v>295</v>
      </c>
      <c r="C23" s="37"/>
      <c r="D23" s="36"/>
      <c r="E23" s="36"/>
      <c r="F23" s="36"/>
      <c r="G23" s="36"/>
      <c r="H23" s="38"/>
      <c r="I23" s="47"/>
      <c r="J23" s="38"/>
    </row>
    <row r="24" s="3" customFormat="1" ht="13.5" spans="1:10">
      <c r="A24" s="36"/>
      <c r="B24" s="36"/>
      <c r="C24" s="37" t="s">
        <v>416</v>
      </c>
      <c r="D24" s="36" t="s">
        <v>292</v>
      </c>
      <c r="E24" s="36" t="s">
        <v>417</v>
      </c>
      <c r="F24" s="36" t="s">
        <v>289</v>
      </c>
      <c r="G24" s="36" t="s">
        <v>285</v>
      </c>
      <c r="H24" s="38" t="s">
        <v>406</v>
      </c>
      <c r="I24" s="47" t="s">
        <v>418</v>
      </c>
      <c r="J24" s="38" t="s">
        <v>419</v>
      </c>
    </row>
    <row r="25" s="3" customFormat="1" ht="28" customHeight="1" spans="1:10">
      <c r="A25" s="36" t="s">
        <v>375</v>
      </c>
      <c r="B25" s="36" t="s">
        <v>298</v>
      </c>
      <c r="C25" s="37"/>
      <c r="D25" s="36" t="s">
        <v>375</v>
      </c>
      <c r="E25" s="36" t="s">
        <v>375</v>
      </c>
      <c r="F25" s="36" t="s">
        <v>375</v>
      </c>
      <c r="G25" s="36" t="s">
        <v>375</v>
      </c>
      <c r="H25" s="38" t="s">
        <v>375</v>
      </c>
      <c r="I25" s="47" t="s">
        <v>375</v>
      </c>
      <c r="J25" s="38" t="s">
        <v>375</v>
      </c>
    </row>
    <row r="26" s="3" customFormat="1" ht="22.5" spans="1:10">
      <c r="A26" s="36"/>
      <c r="B26" s="36"/>
      <c r="C26" s="37" t="s">
        <v>420</v>
      </c>
      <c r="D26" s="36" t="s">
        <v>310</v>
      </c>
      <c r="E26" s="36" t="s">
        <v>82</v>
      </c>
      <c r="F26" s="36" t="s">
        <v>300</v>
      </c>
      <c r="G26" s="36" t="s">
        <v>285</v>
      </c>
      <c r="H26" s="38" t="s">
        <v>421</v>
      </c>
      <c r="I26" s="47" t="s">
        <v>422</v>
      </c>
      <c r="J26" s="38" t="s">
        <v>423</v>
      </c>
    </row>
    <row r="27" s="3" customFormat="1" ht="13.5" spans="1:10">
      <c r="A27" s="36" t="s">
        <v>375</v>
      </c>
      <c r="B27" s="36" t="s">
        <v>302</v>
      </c>
      <c r="C27" s="37" t="s">
        <v>375</v>
      </c>
      <c r="D27" s="36" t="s">
        <v>375</v>
      </c>
      <c r="E27" s="36" t="s">
        <v>375</v>
      </c>
      <c r="F27" s="36" t="s">
        <v>375</v>
      </c>
      <c r="G27" s="36" t="s">
        <v>375</v>
      </c>
      <c r="H27" s="38" t="s">
        <v>375</v>
      </c>
      <c r="I27" s="47" t="s">
        <v>375</v>
      </c>
      <c r="J27" s="38" t="s">
        <v>375</v>
      </c>
    </row>
    <row r="28" s="3" customFormat="1" ht="13.5" spans="1:10">
      <c r="A28" s="36" t="s">
        <v>375</v>
      </c>
      <c r="B28" s="36" t="s">
        <v>375</v>
      </c>
      <c r="C28" s="37" t="s">
        <v>424</v>
      </c>
      <c r="D28" s="36" t="s">
        <v>283</v>
      </c>
      <c r="E28" s="39">
        <v>3798014.03</v>
      </c>
      <c r="F28" s="36" t="s">
        <v>305</v>
      </c>
      <c r="G28" s="36" t="s">
        <v>285</v>
      </c>
      <c r="H28" s="38" t="s">
        <v>406</v>
      </c>
      <c r="I28" s="47" t="s">
        <v>425</v>
      </c>
      <c r="J28" s="38" t="s">
        <v>426</v>
      </c>
    </row>
    <row r="29" s="3" customFormat="1" ht="13.5" spans="1:10">
      <c r="A29" s="36" t="s">
        <v>307</v>
      </c>
      <c r="B29" s="36" t="s">
        <v>375</v>
      </c>
      <c r="C29" s="37" t="s">
        <v>375</v>
      </c>
      <c r="D29" s="36" t="s">
        <v>375</v>
      </c>
      <c r="E29" s="36" t="s">
        <v>375</v>
      </c>
      <c r="F29" s="36" t="s">
        <v>375</v>
      </c>
      <c r="G29" s="36" t="s">
        <v>375</v>
      </c>
      <c r="H29" s="38" t="s">
        <v>375</v>
      </c>
      <c r="I29" s="47" t="s">
        <v>375</v>
      </c>
      <c r="J29" s="38" t="s">
        <v>375</v>
      </c>
    </row>
    <row r="30" s="3" customFormat="1" ht="33.75" spans="1:10">
      <c r="A30" s="36" t="s">
        <v>375</v>
      </c>
      <c r="B30" s="36" t="s">
        <v>427</v>
      </c>
      <c r="C30" s="37" t="s">
        <v>428</v>
      </c>
      <c r="D30" s="36" t="s">
        <v>292</v>
      </c>
      <c r="E30" s="36">
        <v>90</v>
      </c>
      <c r="F30" s="36" t="s">
        <v>289</v>
      </c>
      <c r="G30" s="36" t="s">
        <v>285</v>
      </c>
      <c r="H30" s="38" t="s">
        <v>406</v>
      </c>
      <c r="I30" s="47" t="s">
        <v>429</v>
      </c>
      <c r="J30" s="38" t="s">
        <v>430</v>
      </c>
    </row>
    <row r="31" s="3" customFormat="1" ht="19" customHeight="1" spans="1:10">
      <c r="A31" s="36" t="s">
        <v>375</v>
      </c>
      <c r="B31" s="36" t="s">
        <v>308</v>
      </c>
      <c r="C31" s="37" t="s">
        <v>375</v>
      </c>
      <c r="D31" s="36" t="s">
        <v>375</v>
      </c>
      <c r="E31" s="36" t="s">
        <v>375</v>
      </c>
      <c r="F31" s="36" t="s">
        <v>375</v>
      </c>
      <c r="G31" s="36" t="s">
        <v>375</v>
      </c>
      <c r="H31" s="38" t="s">
        <v>375</v>
      </c>
      <c r="I31" s="47" t="s">
        <v>375</v>
      </c>
      <c r="J31" s="38" t="s">
        <v>375</v>
      </c>
    </row>
    <row r="32" s="3" customFormat="1" ht="42" customHeight="1" spans="1:10">
      <c r="A32" s="36"/>
      <c r="B32" s="36"/>
      <c r="C32" s="37" t="s">
        <v>314</v>
      </c>
      <c r="D32" s="36" t="s">
        <v>283</v>
      </c>
      <c r="E32" s="36" t="s">
        <v>288</v>
      </c>
      <c r="F32" s="36" t="s">
        <v>289</v>
      </c>
      <c r="G32" s="36" t="s">
        <v>285</v>
      </c>
      <c r="H32" s="38" t="s">
        <v>406</v>
      </c>
      <c r="I32" s="47" t="s">
        <v>429</v>
      </c>
      <c r="J32" s="38" t="s">
        <v>431</v>
      </c>
    </row>
    <row r="33" s="3" customFormat="1" ht="41" customHeight="1" spans="1:10">
      <c r="A33" s="36"/>
      <c r="B33" s="36"/>
      <c r="C33" s="37" t="s">
        <v>309</v>
      </c>
      <c r="D33" s="36" t="s">
        <v>292</v>
      </c>
      <c r="E33" s="36" t="s">
        <v>319</v>
      </c>
      <c r="F33" s="36" t="s">
        <v>289</v>
      </c>
      <c r="G33" s="36" t="s">
        <v>285</v>
      </c>
      <c r="H33" s="38" t="s">
        <v>406</v>
      </c>
      <c r="I33" s="47" t="s">
        <v>432</v>
      </c>
      <c r="J33" s="38" t="s">
        <v>430</v>
      </c>
    </row>
    <row r="34" s="3" customFormat="1" ht="13.5" spans="1:10">
      <c r="A34" s="36" t="s">
        <v>317</v>
      </c>
      <c r="B34" s="36" t="s">
        <v>375</v>
      </c>
      <c r="C34" s="37" t="s">
        <v>375</v>
      </c>
      <c r="D34" s="36" t="s">
        <v>375</v>
      </c>
      <c r="E34" s="36" t="s">
        <v>375</v>
      </c>
      <c r="F34" s="36" t="s">
        <v>375</v>
      </c>
      <c r="G34" s="36" t="s">
        <v>375</v>
      </c>
      <c r="H34" s="38" t="s">
        <v>375</v>
      </c>
      <c r="I34" s="47" t="s">
        <v>375</v>
      </c>
      <c r="J34" s="38" t="s">
        <v>375</v>
      </c>
    </row>
    <row r="35" s="3" customFormat="1" ht="13.5" spans="1:10">
      <c r="A35" s="36" t="s">
        <v>375</v>
      </c>
      <c r="B35" s="36" t="s">
        <v>318</v>
      </c>
      <c r="C35" s="37" t="s">
        <v>375</v>
      </c>
      <c r="D35" s="36" t="s">
        <v>375</v>
      </c>
      <c r="E35" s="36" t="s">
        <v>375</v>
      </c>
      <c r="F35" s="36" t="s">
        <v>375</v>
      </c>
      <c r="G35" s="36" t="s">
        <v>375</v>
      </c>
      <c r="H35" s="38" t="s">
        <v>375</v>
      </c>
      <c r="I35" s="47" t="s">
        <v>375</v>
      </c>
      <c r="J35" s="38" t="s">
        <v>375</v>
      </c>
    </row>
    <row r="36" s="3" customFormat="1" ht="33.75" spans="1:10">
      <c r="A36" s="36"/>
      <c r="B36" s="36"/>
      <c r="C36" s="37" t="s">
        <v>433</v>
      </c>
      <c r="D36" s="36" t="s">
        <v>292</v>
      </c>
      <c r="E36" s="36" t="s">
        <v>417</v>
      </c>
      <c r="F36" s="36" t="s">
        <v>289</v>
      </c>
      <c r="G36" s="36" t="s">
        <v>285</v>
      </c>
      <c r="H36" s="38" t="s">
        <v>421</v>
      </c>
      <c r="I36" s="47" t="s">
        <v>434</v>
      </c>
      <c r="J36" s="38" t="s">
        <v>435</v>
      </c>
    </row>
    <row r="37" s="1" customFormat="1" customHeight="1" spans="1:10">
      <c r="A37" s="36" t="s">
        <v>375</v>
      </c>
      <c r="B37" s="36" t="s">
        <v>375</v>
      </c>
      <c r="C37" s="37" t="s">
        <v>436</v>
      </c>
      <c r="D37" s="36" t="s">
        <v>292</v>
      </c>
      <c r="E37" s="36" t="s">
        <v>437</v>
      </c>
      <c r="F37" s="36" t="s">
        <v>289</v>
      </c>
      <c r="G37" s="36" t="s">
        <v>285</v>
      </c>
      <c r="H37" s="38" t="s">
        <v>421</v>
      </c>
      <c r="I37" s="47" t="s">
        <v>430</v>
      </c>
      <c r="J37" s="47" t="s">
        <v>430</v>
      </c>
    </row>
    <row r="38" s="1" customFormat="1" customHeight="1" spans="1:10">
      <c r="A38" s="36" t="s">
        <v>375</v>
      </c>
      <c r="B38" s="36" t="s">
        <v>375</v>
      </c>
      <c r="C38" s="37" t="s">
        <v>438</v>
      </c>
      <c r="D38" s="36" t="s">
        <v>292</v>
      </c>
      <c r="E38" s="36" t="s">
        <v>437</v>
      </c>
      <c r="F38" s="36" t="s">
        <v>289</v>
      </c>
      <c r="G38" s="36" t="s">
        <v>285</v>
      </c>
      <c r="H38" s="38" t="s">
        <v>421</v>
      </c>
      <c r="I38" s="47" t="s">
        <v>430</v>
      </c>
      <c r="J38" s="47" t="s">
        <v>430</v>
      </c>
    </row>
    <row r="39" s="1" customFormat="1" customHeight="1" spans="1:10">
      <c r="A39" s="36" t="s">
        <v>317</v>
      </c>
      <c r="B39" s="36" t="s">
        <v>375</v>
      </c>
      <c r="C39" s="37" t="s">
        <v>375</v>
      </c>
      <c r="D39" s="36" t="s">
        <v>375</v>
      </c>
      <c r="E39" s="36" t="s">
        <v>375</v>
      </c>
      <c r="F39" s="36" t="s">
        <v>375</v>
      </c>
      <c r="G39" s="36" t="s">
        <v>375</v>
      </c>
      <c r="H39" s="38" t="s">
        <v>375</v>
      </c>
      <c r="I39" s="47" t="s">
        <v>375</v>
      </c>
      <c r="J39" s="38" t="s">
        <v>375</v>
      </c>
    </row>
    <row r="40" s="1" customFormat="1" customHeight="1" spans="1:10">
      <c r="A40" s="36" t="s">
        <v>375</v>
      </c>
      <c r="B40" s="36" t="s">
        <v>318</v>
      </c>
      <c r="C40" s="37" t="s">
        <v>375</v>
      </c>
      <c r="D40" s="36" t="s">
        <v>375</v>
      </c>
      <c r="E40" s="36" t="s">
        <v>375</v>
      </c>
      <c r="F40" s="36" t="s">
        <v>375</v>
      </c>
      <c r="G40" s="36" t="s">
        <v>375</v>
      </c>
      <c r="H40" s="38" t="s">
        <v>375</v>
      </c>
      <c r="I40" s="47" t="s">
        <v>375</v>
      </c>
      <c r="J40" s="38" t="s">
        <v>375</v>
      </c>
    </row>
    <row r="41" s="1" customFormat="1" ht="41" customHeight="1" spans="1:10">
      <c r="A41" s="36" t="s">
        <v>375</v>
      </c>
      <c r="B41" s="36" t="s">
        <v>375</v>
      </c>
      <c r="C41" s="37" t="s">
        <v>433</v>
      </c>
      <c r="D41" s="36" t="s">
        <v>292</v>
      </c>
      <c r="E41" s="36" t="s">
        <v>417</v>
      </c>
      <c r="F41" s="36" t="s">
        <v>289</v>
      </c>
      <c r="G41" s="36" t="s">
        <v>285</v>
      </c>
      <c r="H41" s="38" t="s">
        <v>406</v>
      </c>
      <c r="I41" s="47" t="s">
        <v>434</v>
      </c>
      <c r="J41" s="38" t="s">
        <v>435</v>
      </c>
    </row>
  </sheetData>
  <mergeCells count="2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钟静</cp:lastModifiedBy>
  <dcterms:created xsi:type="dcterms:W3CDTF">2025-02-24T07:09:00Z</dcterms:created>
  <dcterms:modified xsi:type="dcterms:W3CDTF">2025-02-25T08:45:47Z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1397F3025C844B00874A98EDE18F01F0</vt:lpwstr>
  </property>
  <property fmtid="{D5CDD505-2E9C-101B-9397-08002B2CF9AE}" pid="3" name="KSOProductBuildVer">
    <vt:lpwstr>2052-12.1.0.19302</vt:lpwstr>
  </property>
</Properties>
</file>