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tabRatio="819" firstSheet="28" activeTab="31"/>
  </bookViews>
  <sheets>
    <sheet name="1-1东川区一般公共预算收入情况表" sheetId="28" r:id="rId1"/>
    <sheet name="1-2东川区一般公共预算支出情况表" sheetId="29" r:id="rId2"/>
    <sheet name="1-3区本级一般公共预算收入情况表" sheetId="31" r:id="rId3"/>
    <sheet name="1-4区本级一般公共预算支出情况表（公开到项级）" sheetId="33" r:id="rId4"/>
    <sheet name="1-5区本级一般公共预算基本支出情况表（公开到款级）" sheetId="132" r:id="rId5"/>
    <sheet name="1-6区本级一般公共预算支出表(区对下转移支付项目)" sheetId="35" r:id="rId6"/>
    <sheet name="1-7东川区分地区税收返还和转移支付预算表" sheetId="36" r:id="rId7"/>
    <sheet name="1-8东川区区本级“三公”经费预算财政拨款情况统计表" sheetId="131" r:id="rId8"/>
    <sheet name="2-1东川区政府性基金预算收入情况表" sheetId="54" r:id="rId9"/>
    <sheet name="2-2东川区政府性基金预算支出情况表" sheetId="55" r:id="rId10"/>
    <sheet name="2-3区本级政府性基金预算收入情况表" sheetId="56" r:id="rId11"/>
    <sheet name="2-4区本级政府性基金预算支出情况表（公开到项级）" sheetId="57" r:id="rId12"/>
    <sheet name="2-5区本级政府性基金支出表(区对下转移支付)" sheetId="58" r:id="rId13"/>
    <sheet name="3-1国有资本经营收入预算情况表" sheetId="108" r:id="rId14"/>
    <sheet name="3-2区国有资本经营支出预算情况表" sheetId="109" r:id="rId15"/>
    <sheet name="3-3区本级国有资本经营收入预算情况表" sheetId="110" r:id="rId16"/>
    <sheet name="3-4区本级国有资本经营支出预算情况表（公开到项级）" sheetId="111" r:id="rId17"/>
    <sheet name="3-5 区国有资本经营预算转移支付表 （分地区）" sheetId="129" r:id="rId18"/>
    <sheet name="3-6 国有资本经营预算转移支付表（分项目）" sheetId="130" r:id="rId19"/>
    <sheet name="4-1区社会保险基金收入预算情况表" sheetId="113" r:id="rId20"/>
    <sheet name="4-2区社会保险基金支出预算情况表" sheetId="114" r:id="rId21"/>
    <sheet name="4-3区本级社会保险基金收入预算情况表" sheetId="133" r:id="rId22"/>
    <sheet name="4-4区本级社会保险基金支出预算情况表" sheetId="134" r:id="rId23"/>
    <sheet name="5-1   2024年地方政府债务限额及余额预算情况表" sheetId="119" r:id="rId24"/>
    <sheet name="5-2  2024年地方政府一般债务余额情况表" sheetId="120" r:id="rId25"/>
    <sheet name="5-3  本级2024年地方政府一般债务余额情况表" sheetId="135" r:id="rId26"/>
    <sheet name="5-4 2024年地方政府专项债务余额情况表" sheetId="122" r:id="rId27"/>
    <sheet name="5-5 本级2024年地方政府专项债务余额情况表（本级）" sheetId="123" r:id="rId28"/>
    <sheet name="5-6 地方政府债券发行及还本付息情况表" sheetId="124" r:id="rId29"/>
    <sheet name="5-7 2025年区本级政府专项债务限额和余额情况表" sheetId="125" r:id="rId30"/>
    <sheet name="5-8 2025年年初新增地方政府债券资金安排表" sheetId="126" r:id="rId31"/>
    <sheet name="6-1重大政策和重点项目绩效目标表" sheetId="127" r:id="rId32"/>
    <sheet name="6-2重点工作情况解释说明汇总表" sheetId="128" r:id="rId33"/>
  </sheets>
  <externalReferences>
    <externalReference r:id="rId34"/>
    <externalReference r:id="rId35"/>
  </externalReferences>
  <definedNames>
    <definedName name="_xlnm._FilterDatabase" localSheetId="0" hidden="1">'1-1东川区一般公共预算收入情况表'!$A$4:$F$41</definedName>
    <definedName name="_xlnm._FilterDatabase" localSheetId="1" hidden="1">'1-2东川区一般公共预算支出情况表'!$A$3:$F$40</definedName>
    <definedName name="_xlnm._FilterDatabase" localSheetId="2" hidden="1">'1-3区本级一般公共预算收入情况表'!$A$3:$F$41</definedName>
    <definedName name="_xlnm._FilterDatabase" localSheetId="3" hidden="1">'1-4区本级一般公共预算支出情况表（公开到项级）'!$A$3:$G$1298</definedName>
    <definedName name="_xlnm._FilterDatabase" localSheetId="4" hidden="1">'1-5区本级一般公共预算基本支出情况表（公开到款级）'!$A$3:$C$1298</definedName>
    <definedName name="_xlnm._FilterDatabase" localSheetId="5" hidden="1">'1-6区本级一般公共预算支出表(区对下转移支付项目)'!$A$3:$E$43</definedName>
    <definedName name="_xlnm._FilterDatabase" localSheetId="8" hidden="1">'2-1东川区政府性基金预算收入情况表'!$A$3:$F$38</definedName>
    <definedName name="_xlnm._FilterDatabase" localSheetId="9" hidden="1">'2-2东川区政府性基金预算支出情况表'!$A$3:$XEY$288</definedName>
    <definedName name="_xlnm._FilterDatabase" localSheetId="10" hidden="1">'2-3区本级政府性基金预算收入情况表'!$A$3:$F$38</definedName>
    <definedName name="_xlnm._FilterDatabase" localSheetId="11" hidden="1">'2-4区本级政府性基金预算支出情况表（公开到项级）'!$A$3:$G$291</definedName>
    <definedName name="_xlnm._FilterDatabase" localSheetId="13" hidden="1">'3-1国有资本经营收入预算情况表'!$A$3:$E$42</definedName>
    <definedName name="_xlnm._FilterDatabase" localSheetId="14" hidden="1">'3-2区国有资本经营支出预算情况表'!$A$3:$E$28</definedName>
    <definedName name="_xlnm._FilterDatabase" localSheetId="15" hidden="1">'3-3区本级国有资本经营收入预算情况表'!$A$3:$E$37</definedName>
    <definedName name="_xlnm._FilterDatabase" localSheetId="16" hidden="1">'3-4区本级国有资本经营支出预算情况表（公开到项级）'!$A$3:$E$22</definedName>
    <definedName name="_xlnm._FilterDatabase" localSheetId="19" hidden="1">'4-1区社会保险基金收入预算情况表'!$A$3:$E$54</definedName>
    <definedName name="_xlnm._FilterDatabase" localSheetId="20" hidden="1">'4-2区社会保险基金支出预算情况表'!$A$3:$E$47</definedName>
    <definedName name="_xlnm._FilterDatabase" localSheetId="21" hidden="1">'4-3区本级社会保险基金收入预算情况表'!$A$3:$E$54</definedName>
    <definedName name="_xlnm._FilterDatabase" localSheetId="22" hidden="1">'4-4区本级社会保险基金支出预算情况表'!$A$3:$E$47</definedName>
    <definedName name="_xlnm._FilterDatabase" localSheetId="31" hidden="1">'6-1重大政策和重点项目绩效目标表'!$A$5:$J$69</definedName>
    <definedName name="_xlnm._FilterDatabase" localSheetId="12" hidden="1">'2-5区本级政府性基金支出表(区对下转移支付)'!$A$3:$E$18</definedName>
    <definedName name="_lst_r_地方财政预算表2015年全省汇总_10_科目编码名称">[2]_ESList!$A$1:$A$27</definedName>
    <definedName name="_xlnm.Print_Area" localSheetId="0">'1-1东川区一般公共预算收入情况表'!$B$1:$E$41</definedName>
    <definedName name="_xlnm.Print_Area" localSheetId="1">'1-2东川区一般公共预算支出情况表'!$B$1:$E$39</definedName>
    <definedName name="_xlnm.Print_Area" localSheetId="2">'1-3区本级一般公共预算收入情况表'!$B$1:$E$41</definedName>
    <definedName name="_xlnm.Print_Area" localSheetId="3">'1-4区本级一般公共预算支出情况表（公开到项级）'!$B$1:$E$1298</definedName>
    <definedName name="_xlnm.Print_Area" localSheetId="5">'1-6区本级一般公共预算支出表(区对下转移支付项目)'!$A$1:$C$43</definedName>
    <definedName name="_xlnm.Print_Area" localSheetId="6">'1-7东川区分地区税收返还和转移支付预算表'!$A$1:$D$15</definedName>
    <definedName name="_xlnm.Print_Area" localSheetId="8">'2-1东川区政府性基金预算收入情况表'!$B$1:$E$38</definedName>
    <definedName name="_xlnm.Print_Area" localSheetId="9">'2-2东川区政府性基金预算支出情况表'!$B$1:$E$288</definedName>
    <definedName name="_xlnm.Print_Area" localSheetId="10">'2-3区本级政府性基金预算收入情况表'!$B$1:$E$38</definedName>
    <definedName name="_xlnm.Print_Area" localSheetId="11">'2-4区本级政府性基金预算支出情况表（公开到项级）'!$B$1:$E$291</definedName>
    <definedName name="_xlnm.Print_Area" localSheetId="12">'2-5区本级政府性基金支出表(区对下转移支付)'!$A$1:$D$15</definedName>
    <definedName name="_xlnm.Print_Titles" localSheetId="0">'1-1东川区一般公共预算收入情况表'!$2:$4</definedName>
    <definedName name="_xlnm.Print_Titles" localSheetId="1">'1-2东川区一般公共预算支出情况表'!$1:$3</definedName>
    <definedName name="_xlnm.Print_Titles" localSheetId="2">'1-3区本级一般公共预算收入情况表'!$1:$3</definedName>
    <definedName name="_xlnm.Print_Titles" localSheetId="3">'1-4区本级一般公共预算支出情况表（公开到项级）'!$1:$3</definedName>
    <definedName name="_xlnm.Print_Titles" localSheetId="5">'1-6区本级一般公共预算支出表(区对下转移支付项目)'!$1:$3</definedName>
    <definedName name="_xlnm.Print_Titles" localSheetId="6">'1-7东川区分地区税收返还和转移支付预算表'!$1:$3</definedName>
    <definedName name="_xlnm.Print_Titles" localSheetId="8">'2-1东川区政府性基金预算收入情况表'!$1:$3</definedName>
    <definedName name="_xlnm.Print_Titles" localSheetId="9">'2-2东川区政府性基金预算支出情况表'!$1:$3</definedName>
    <definedName name="_xlnm.Print_Titles" localSheetId="10">'2-3区本级政府性基金预算收入情况表'!$1:$3</definedName>
    <definedName name="_xlnm.Print_Titles" localSheetId="11">'2-4区本级政府性基金预算支出情况表（公开到项级）'!$1:$3</definedName>
    <definedName name="_xlnm.Print_Titles" localSheetId="12">'2-5区本级政府性基金支出表(区对下转移支付)'!$1:$3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'3-1国有资本经营收入预算情况表'!$A$1:$D$42</definedName>
    <definedName name="_xlnm.Print_Titles" localSheetId="13">'3-1国有资本经营收入预算情况表'!$1:$3</definedName>
    <definedName name="专项收入年初预算数" localSheetId="13">#REF!</definedName>
    <definedName name="专项收入全年预计数" localSheetId="13">#REF!</definedName>
    <definedName name="_xlnm.Print_Area" localSheetId="14">'3-2区国有资本经营支出预算情况表'!$A$1:$D$28</definedName>
    <definedName name="_xlnm.Print_Titles" localSheetId="14">'3-2区国有资本经营支出预算情况表'!$1:$3</definedName>
    <definedName name="专项收入年初预算数" localSheetId="14">#REF!</definedName>
    <definedName name="专项收入全年预计数" localSheetId="14">#REF!</definedName>
    <definedName name="_xlnm.Print_Area" localSheetId="15">'3-3区本级国有资本经营收入预算情况表'!$A$1:$D$37</definedName>
    <definedName name="_xlnm.Print_Titles" localSheetId="15">'3-3区本级国有资本经营收入预算情况表'!$1:$3</definedName>
    <definedName name="专项收入年初预算数" localSheetId="15">#REF!</definedName>
    <definedName name="专项收入全年预计数" localSheetId="15">#REF!</definedName>
    <definedName name="_xlnm.Print_Area" localSheetId="16">'3-4区本级国有资本经营支出预算情况表（公开到项级）'!$A$1:$D$22</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'4-1区社会保险基金收入预算情况表'!$A$1:$D$54</definedName>
    <definedName name="_xlnm.Print_Titles" localSheetId="19">'4-1区社会保险基金收入预算情况表'!$1:$3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'4-2区社会保险基金支出预算情况表'!$A$1:$D$47</definedName>
    <definedName name="专项收入年初预算数" localSheetId="20">#REF!</definedName>
    <definedName name="专项收入全年预计数" localSheetId="20">#REF!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'1-5区本级一般公共预算基本支出情况表（公开到款级）'!$A$1:$B$113</definedName>
    <definedName name="_xlnm.Print_Titles" localSheetId="4">'1-5区本级一般公共预算基本支出情况表（公开到款级）'!$1:$3</definedName>
    <definedName name="_xlnm.Print_Area" localSheetId="18">'3-6 国有资本经营预算转移支付表（分项目）'!$A$1:$B$12</definedName>
    <definedName name="_lst_r_地方财政预算表2015年全省汇总_10_科目编码名称" localSheetId="21">[1]_ESList!$A$1:$A$27</definedName>
    <definedName name="_xlnm.Print_Area" localSheetId="21">'4-3区本级社会保险基金收入预算情况表'!$A$1:$D$54</definedName>
    <definedName name="_xlnm.Print_Titles" localSheetId="21">'4-3区本级社会保险基金收入预算情况表'!$1:$3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'4-4区本级社会保险基金支出预算情况表'!$A$1:$D$47</definedName>
    <definedName name="专项收入年初预算数" localSheetId="22">#REF!</definedName>
    <definedName name="专项收入全年预计数" localSheetId="22">#REF!</definedName>
    <definedName name="专项收入年初预算数" localSheetId="25">#REF!</definedName>
    <definedName name="专项收入全年预计数" localSheetId="25">#REF!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<sst xmlns="http://schemas.openxmlformats.org/spreadsheetml/2006/main" count="3499" uniqueCount="2062">
  <si>
    <t>附件1</t>
  </si>
  <si>
    <t>1-1  2025年东川区一般公共预算收入情况表</t>
  </si>
  <si>
    <t>单位：万元</t>
  </si>
  <si>
    <t>科目编码</t>
  </si>
  <si>
    <t>项目</t>
  </si>
  <si>
    <t>2024年执行数</t>
  </si>
  <si>
    <t>2025年预算数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</si>
  <si>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</si>
  <si>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</si>
  <si>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</si>
  <si>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</si>
  <si>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</si>
  <si>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</si>
  <si>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</si>
  <si>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</si>
  <si>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</si>
  <si>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</si>
  <si>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</si>
  <si>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</si>
  <si>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</si>
  <si>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</si>
  <si>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</si>
  <si>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</si>
  <si>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</si>
  <si>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</si>
  <si>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</si>
  <si>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</si>
  <si>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</si>
  <si>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</si>
  <si>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</si>
  <si>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</si>
  <si>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</si>
  <si>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</si>
  <si>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</si>
  <si>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</si>
  <si>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</si>
  <si>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</si>
  <si>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</si>
  <si>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</si>
  <si>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</si>
  <si>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</si>
  <si>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</si>
  <si>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</si>
  <si>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</si>
  <si>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</si>
  <si>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</si>
  <si>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</si>
  <si>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</si>
  <si>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</si>
  <si>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</si>
  <si>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</si>
  <si>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</si>
  <si>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</si>
  <si>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</si>
  <si>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</si>
  <si>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</si>
  <si>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</si>
  <si>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</si>
  <si>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</si>
  <si>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</si>
  <si>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</si>
  <si>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</si>
  <si>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</si>
  <si>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</si>
  <si>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</si>
  <si>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</si>
  <si>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债务转贷收入</t>
  </si>
  <si>
    <t xml:space="preserve">   接受其他地区援助收入</t>
  </si>
  <si>
    <t xml:space="preserve">   动用预算稳定调节基金</t>
  </si>
  <si>
    <t>各项收入合计</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</si>
  <si>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</si>
  <si>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</si>
  <si>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</si>
  <si>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</si>
  <si>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</si>
  <si>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</si>
  <si>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</si>
  <si>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</si>
  <si>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</si>
  <si>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</si>
  <si>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</si>
  <si>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</si>
  <si>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</si>
  <si>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</si>
  <si>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</si>
  <si>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</si>
  <si>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</si>
  <si>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</si>
  <si>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</si>
  <si>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</si>
  <si>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</si>
  <si>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</si>
  <si>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</si>
  <si>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</si>
  <si>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</si>
  <si>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</si>
  <si>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</si>
  <si>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</si>
  <si>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</si>
  <si>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</si>
  <si>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</si>
  <si>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</si>
  <si>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</si>
  <si>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</si>
  <si>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</si>
  <si>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</si>
  <si>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</si>
  <si>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</si>
  <si>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</si>
  <si>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</si>
  <si>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</si>
  <si>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</si>
  <si>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</si>
  <si>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</si>
  <si>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</si>
  <si>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</si>
  <si>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</si>
  <si>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</si>
  <si>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</si>
  <si>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</si>
  <si>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全区一般公共预算支出</t>
  </si>
  <si>
    <t>转移性支出</t>
  </si>
  <si>
    <t xml:space="preserve">    上解支出</t>
  </si>
  <si>
    <t xml:space="preserve">    调出资金</t>
  </si>
  <si>
    <t xml:space="preserve">    安排预算稳定调节基金</t>
  </si>
  <si>
    <t xml:space="preserve">    补充预算周转金</t>
  </si>
  <si>
    <t>23021</t>
  </si>
  <si>
    <t xml:space="preserve">    区域间转移性支出</t>
  </si>
  <si>
    <t>地方政府一般债务还本支出</t>
  </si>
  <si>
    <t>年终结转</t>
  </si>
  <si>
    <t>各项支出合计</t>
  </si>
  <si>
    <t>1-3  2025年东川区区本级一般公共预算收入情况表</t>
  </si>
  <si>
    <t>2024年预算数</t>
  </si>
  <si>
    <t>比上年预算数增长%</t>
  </si>
  <si>
    <r>
      <rPr>
        <sz val="14"/>
        <rFont val="宋体"/>
        <charset val="134"/>
      </rPr>
      <t>10199</t>
    </r>
  </si>
  <si>
    <t>区本级一般公共预算收入</t>
  </si>
  <si>
    <t xml:space="preserve">   上解收入</t>
  </si>
  <si>
    <t>1-4  2025年东川区区本级一般公共预算支出情况表</t>
  </si>
  <si>
    <t>类-款-项</t>
  </si>
  <si>
    <t>一、一般公共服务支出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</si>
  <si>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</si>
  <si>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</si>
  <si>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</si>
  <si>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</si>
  <si>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</si>
  <si>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</si>
  <si>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</si>
  <si>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</si>
  <si>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</si>
  <si>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</si>
  <si>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</si>
  <si>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</si>
  <si>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</si>
  <si>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</si>
  <si>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</si>
  <si>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</si>
  <si>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</si>
  <si>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</si>
  <si>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</si>
  <si>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</si>
  <si>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</si>
  <si>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</si>
  <si>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</si>
  <si>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</si>
  <si>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</si>
  <si>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</si>
  <si>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</si>
  <si>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</si>
  <si>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</si>
  <si>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</si>
  <si>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</si>
  <si>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</si>
  <si>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</si>
  <si>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</si>
  <si>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</si>
  <si>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</si>
  <si>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</si>
  <si>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</si>
  <si>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</si>
  <si>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</si>
  <si>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</si>
  <si>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</si>
  <si>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</si>
  <si>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</si>
  <si>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</si>
  <si>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</si>
  <si>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</si>
  <si>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</si>
  <si>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</si>
  <si>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</si>
  <si>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</si>
  <si>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</si>
  <si>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</si>
  <si>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</si>
  <si>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</si>
  <si>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</si>
  <si>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</si>
  <si>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</si>
  <si>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</si>
  <si>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</si>
  <si>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</si>
  <si>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</si>
  <si>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</si>
  <si>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</si>
  <si>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</si>
  <si>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</si>
  <si>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</si>
  <si>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</si>
  <si>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</si>
  <si>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</si>
  <si>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</si>
  <si>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</si>
  <si>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</si>
  <si>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</si>
  <si>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</si>
  <si>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</si>
  <si>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</si>
  <si>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</si>
  <si>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</si>
  <si>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</si>
  <si>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</si>
  <si>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</si>
  <si>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</si>
  <si>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</si>
  <si>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</si>
  <si>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</si>
  <si>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</si>
  <si>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</si>
  <si>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</si>
  <si>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</si>
  <si>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</si>
  <si>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</si>
  <si>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</si>
  <si>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</si>
  <si>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</si>
  <si>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</si>
  <si>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</si>
  <si>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</si>
  <si>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</si>
  <si>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</si>
  <si>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</si>
  <si>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</si>
  <si>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</si>
  <si>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</si>
  <si>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</si>
  <si>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</si>
  <si>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</si>
  <si>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</si>
  <si>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</si>
  <si>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</si>
  <si>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</si>
  <si>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</si>
  <si>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</si>
  <si>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</si>
  <si>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</si>
  <si>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</si>
  <si>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</si>
  <si>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</si>
  <si>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</si>
  <si>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</si>
  <si>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</si>
  <si>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</si>
  <si>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</si>
  <si>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</si>
  <si>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</si>
  <si>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社会工作事务</t>
  </si>
  <si>
    <t xml:space="preserve">    行政运行</t>
  </si>
  <si>
    <t xml:space="preserve">    一般行政管理事务</t>
  </si>
  <si>
    <t xml:space="preserve">    机关服务</t>
  </si>
  <si>
    <t xml:space="preserve">    专项业务</t>
  </si>
  <si>
    <t xml:space="preserve">    事业运行</t>
  </si>
  <si>
    <t xml:space="preserve">    其他社会工作事务支出</t>
  </si>
  <si>
    <t>信访事务</t>
  </si>
  <si>
    <t xml:space="preserve">    信访业务</t>
  </si>
  <si>
    <t xml:space="preserve">    其他信访事务支出</t>
  </si>
  <si>
    <t xml:space="preserve">   其他一般公共服务支出</t>
  </si>
  <si>
    <t xml:space="preserve">     国家赔偿费用支出</t>
  </si>
  <si>
    <t xml:space="preserve">     其他一般公共服务支出</t>
  </si>
  <si>
    <t xml:space="preserve">   对外合作与交流</t>
  </si>
  <si>
    <t xml:space="preserve">   其他外交支出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</si>
  <si>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</si>
  <si>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</si>
  <si>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</si>
  <si>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</si>
  <si>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</si>
  <si>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</si>
  <si>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</si>
  <si>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</si>
  <si>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</si>
  <si>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</si>
  <si>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</si>
  <si>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</si>
  <si>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</si>
  <si>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</si>
  <si>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</si>
  <si>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</si>
  <si>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</si>
  <si>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</si>
  <si>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</si>
  <si>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</si>
  <si>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</si>
  <si>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</si>
  <si>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</si>
  <si>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</si>
  <si>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</si>
  <si>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</si>
  <si>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</si>
  <si>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</si>
  <si>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</si>
  <si>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</si>
  <si>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</si>
  <si>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</si>
  <si>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</si>
  <si>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</si>
  <si>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</si>
  <si>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</si>
  <si>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</si>
  <si>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</si>
  <si>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</si>
  <si>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</si>
  <si>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</si>
  <si>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</si>
  <si>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</si>
  <si>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</si>
  <si>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</si>
  <si>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</si>
  <si>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</si>
  <si>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</si>
  <si>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</si>
  <si>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</si>
  <si>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</si>
  <si>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</si>
  <si>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</si>
  <si>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</si>
  <si>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</si>
  <si>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</si>
  <si>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</si>
  <si>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</si>
  <si>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</si>
  <si>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</si>
  <si>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</si>
  <si>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</si>
  <si>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</si>
  <si>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</si>
  <si>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</si>
  <si>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</si>
  <si>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</si>
  <si>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</si>
  <si>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</si>
  <si>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</si>
  <si>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</si>
  <si>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</si>
  <si>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</si>
  <si>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</si>
  <si>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</si>
  <si>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</si>
  <si>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</si>
  <si>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</si>
  <si>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</si>
  <si>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</si>
  <si>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</si>
  <si>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</si>
  <si>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</si>
  <si>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</si>
  <si>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</si>
  <si>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</si>
  <si>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</si>
  <si>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</si>
  <si>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</si>
  <si>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</si>
  <si>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</si>
  <si>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</si>
  <si>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</si>
  <si>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</si>
  <si>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</si>
  <si>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</si>
  <si>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</si>
  <si>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</si>
  <si>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</si>
  <si>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</si>
  <si>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</si>
  <si>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</si>
  <si>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</si>
  <si>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</si>
  <si>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</si>
  <si>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</si>
  <si>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</si>
  <si>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</si>
  <si>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</si>
  <si>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</si>
  <si>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</si>
  <si>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</si>
  <si>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</si>
  <si>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</si>
  <si>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</si>
  <si>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</si>
  <si>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</si>
  <si>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</si>
  <si>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</si>
  <si>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</si>
  <si>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</si>
  <si>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</si>
  <si>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</si>
  <si>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</si>
  <si>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</si>
  <si>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</si>
  <si>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</si>
  <si>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</si>
  <si>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</si>
  <si>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</si>
  <si>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</si>
  <si>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</si>
  <si>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</si>
  <si>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</si>
  <si>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</si>
  <si>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</si>
  <si>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</si>
  <si>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</si>
  <si>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</si>
  <si>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</si>
  <si>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</si>
  <si>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</si>
  <si>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</si>
  <si>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</si>
  <si>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</si>
  <si>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</si>
  <si>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</si>
  <si>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</si>
  <si>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</si>
  <si>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</si>
  <si>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</si>
  <si>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</si>
  <si>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</si>
  <si>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</si>
  <si>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</si>
  <si>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</si>
  <si>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</si>
  <si>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</si>
  <si>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</si>
  <si>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</si>
  <si>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</si>
  <si>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</si>
  <si>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</si>
  <si>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</si>
  <si>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</si>
  <si>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</si>
  <si>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</si>
  <si>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</si>
  <si>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</si>
  <si>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</si>
  <si>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</si>
  <si>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</si>
  <si>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</si>
  <si>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</si>
  <si>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</si>
  <si>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</si>
  <si>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</si>
  <si>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</si>
  <si>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</si>
  <si>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</si>
  <si>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</si>
  <si>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</si>
  <si>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</si>
  <si>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</si>
  <si>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</si>
  <si>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</si>
  <si>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</si>
  <si>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</si>
  <si>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</si>
  <si>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</si>
  <si>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</si>
  <si>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</si>
  <si>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</si>
  <si>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</si>
  <si>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</si>
  <si>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</si>
  <si>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</si>
  <si>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</si>
  <si>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</si>
  <si>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</si>
  <si>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</si>
  <si>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</si>
  <si>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</si>
  <si>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</si>
  <si>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</si>
  <si>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</si>
  <si>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</si>
  <si>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</si>
  <si>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</si>
  <si>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</si>
  <si>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</si>
  <si>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</si>
  <si>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</si>
  <si>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</si>
  <si>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</si>
  <si>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</si>
  <si>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</si>
  <si>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</si>
  <si>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</si>
  <si>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</si>
  <si>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</si>
  <si>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</si>
  <si>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</si>
  <si>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</si>
  <si>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</si>
  <si>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</si>
  <si>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</si>
  <si>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</si>
  <si>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</si>
  <si>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</si>
  <si>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</si>
  <si>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</si>
  <si>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</si>
  <si>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</si>
  <si>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</si>
  <si>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</si>
  <si>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</si>
  <si>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</si>
  <si>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</si>
  <si>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</si>
  <si>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</si>
  <si>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</si>
  <si>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</si>
  <si>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</si>
  <si>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</si>
  <si>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</si>
  <si>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</si>
  <si>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</si>
  <si>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</si>
  <si>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</si>
  <si>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</si>
  <si>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</si>
  <si>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</si>
  <si>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</si>
  <si>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</si>
  <si>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</si>
  <si>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</si>
  <si>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</si>
  <si>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</si>
  <si>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</si>
  <si>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</si>
  <si>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</si>
  <si>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</si>
  <si>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</si>
  <si>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</si>
  <si>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</si>
  <si>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</si>
  <si>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</si>
  <si>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</si>
  <si>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</si>
  <si>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</si>
  <si>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</si>
  <si>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</si>
  <si>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</si>
  <si>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</si>
  <si>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</si>
  <si>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</si>
  <si>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</si>
  <si>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</si>
  <si>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</si>
  <si>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</si>
  <si>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</si>
  <si>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</si>
  <si>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</si>
  <si>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</si>
  <si>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</si>
  <si>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</si>
  <si>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</si>
  <si>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</si>
  <si>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</si>
  <si>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</si>
  <si>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</si>
  <si>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</si>
  <si>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</si>
  <si>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</si>
  <si>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</si>
  <si>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</si>
  <si>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</si>
  <si>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</si>
  <si>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</si>
  <si>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</si>
  <si>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</si>
  <si>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</si>
  <si>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</si>
  <si>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</si>
  <si>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</si>
  <si>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</si>
  <si>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</si>
  <si>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</si>
  <si>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</si>
  <si>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</si>
  <si>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</si>
  <si>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</si>
  <si>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2089999</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</si>
  <si>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</si>
  <si>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</si>
  <si>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</si>
  <si>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</si>
  <si>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</si>
  <si>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</si>
  <si>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</si>
  <si>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</si>
  <si>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</si>
  <si>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</si>
  <si>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</si>
  <si>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</si>
  <si>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</si>
  <si>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</si>
  <si>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</si>
  <si>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</si>
  <si>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</si>
  <si>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</si>
  <si>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</si>
  <si>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</si>
  <si>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</si>
  <si>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</si>
  <si>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</si>
  <si>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</si>
  <si>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</si>
  <si>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</si>
  <si>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</si>
  <si>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</si>
  <si>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</si>
  <si>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</si>
  <si>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</si>
  <si>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</si>
  <si>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</si>
  <si>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</si>
  <si>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</si>
  <si>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</si>
  <si>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</si>
  <si>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</si>
  <si>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</si>
  <si>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</si>
  <si>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</si>
  <si>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</si>
  <si>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</si>
  <si>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</si>
  <si>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</si>
  <si>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</si>
  <si>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</si>
  <si>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</si>
  <si>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</si>
  <si>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</si>
  <si>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</si>
  <si>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</si>
  <si>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</si>
  <si>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</si>
  <si>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</si>
  <si>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</si>
  <si>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</si>
  <si>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</si>
  <si>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</si>
  <si>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</si>
  <si>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</si>
  <si>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</si>
  <si>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</si>
  <si>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</si>
  <si>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其他中医药事务支出</t>
  </si>
  <si>
    <t xml:space="preserve">   疾病预防控制事务支出</t>
  </si>
  <si>
    <t xml:space="preserve">     其他疾病预防控制事务支出</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</si>
  <si>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</si>
  <si>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</si>
  <si>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</si>
  <si>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</si>
  <si>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</si>
  <si>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</si>
  <si>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</si>
  <si>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</si>
  <si>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</si>
  <si>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</si>
  <si>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</si>
  <si>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</si>
  <si>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</si>
  <si>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</si>
  <si>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</si>
  <si>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</si>
  <si>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</si>
  <si>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</si>
  <si>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</si>
  <si>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</si>
  <si>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</si>
  <si>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</si>
  <si>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</si>
  <si>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</si>
  <si>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</si>
  <si>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</si>
  <si>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</si>
  <si>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</si>
  <si>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</si>
  <si>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</si>
  <si>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</si>
  <si>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</si>
  <si>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</si>
  <si>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</si>
  <si>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</si>
  <si>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</si>
  <si>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</si>
  <si>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</si>
  <si>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</si>
  <si>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</si>
  <si>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</si>
  <si>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</si>
  <si>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</si>
  <si>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</si>
  <si>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</si>
  <si>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</si>
  <si>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</si>
  <si>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</si>
  <si>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</si>
  <si>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</si>
  <si>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</si>
  <si>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</si>
  <si>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</si>
  <si>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</si>
  <si>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</si>
  <si>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</si>
  <si>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</si>
  <si>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</si>
  <si>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</si>
  <si>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</si>
  <si>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</si>
  <si>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</si>
  <si>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</si>
  <si>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</si>
  <si>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</si>
  <si>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</si>
  <si>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</si>
  <si>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</si>
  <si>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</si>
  <si>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2119999</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</si>
  <si>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</si>
  <si>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</si>
  <si>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</si>
  <si>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</si>
  <si>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</si>
  <si>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</si>
  <si>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</si>
  <si>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</si>
  <si>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</si>
  <si>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</si>
  <si>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</si>
  <si>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</si>
  <si>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</si>
  <si>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</si>
  <si>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</si>
  <si>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</si>
  <si>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</si>
  <si>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</si>
  <si>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</si>
  <si>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</si>
  <si>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</si>
  <si>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</si>
  <si>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</si>
  <si>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</si>
  <si>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</si>
  <si>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</si>
  <si>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</si>
  <si>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</si>
  <si>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</si>
  <si>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</si>
  <si>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</si>
  <si>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</si>
  <si>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</si>
  <si>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</si>
  <si>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</si>
  <si>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</si>
  <si>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</si>
  <si>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</si>
  <si>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</si>
  <si>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</si>
  <si>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</si>
  <si>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</si>
  <si>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</si>
  <si>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</si>
  <si>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</si>
  <si>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</si>
  <si>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</si>
  <si>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</si>
  <si>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</si>
  <si>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</si>
  <si>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</si>
  <si>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</si>
  <si>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</si>
  <si>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</si>
  <si>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</si>
  <si>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</si>
  <si>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</si>
  <si>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</si>
  <si>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</si>
  <si>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2130238</t>
  </si>
  <si>
    <t xml:space="preserve">     退耕还林草原</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</si>
  <si>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</si>
  <si>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</si>
  <si>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</si>
  <si>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</si>
  <si>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</si>
  <si>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</si>
  <si>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</si>
  <si>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</si>
  <si>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</si>
  <si>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</si>
  <si>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</si>
  <si>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</si>
  <si>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</si>
  <si>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</si>
  <si>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</si>
  <si>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</si>
  <si>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</si>
  <si>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</si>
  <si>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</si>
  <si>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</si>
  <si>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</si>
  <si>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</si>
  <si>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</si>
  <si>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</si>
  <si>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</si>
  <si>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</si>
  <si>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</si>
  <si>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</si>
  <si>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</si>
  <si>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</si>
  <si>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</si>
  <si>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</si>
  <si>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</si>
  <si>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</si>
  <si>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</si>
  <si>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</si>
  <si>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</si>
  <si>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</si>
  <si>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</si>
  <si>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</si>
  <si>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</si>
  <si>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</si>
  <si>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</si>
  <si>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</si>
  <si>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</si>
  <si>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</si>
  <si>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</si>
  <si>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</si>
  <si>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</si>
  <si>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</si>
  <si>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</si>
  <si>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</si>
  <si>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</si>
  <si>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</si>
  <si>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</si>
  <si>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</si>
  <si>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</si>
  <si>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</si>
  <si>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</si>
  <si>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</si>
  <si>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</si>
  <si>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</si>
  <si>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</si>
  <si>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</si>
  <si>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</si>
  <si>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</si>
  <si>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</si>
  <si>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</si>
  <si>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</si>
  <si>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</si>
  <si>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</si>
  <si>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</si>
  <si>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</si>
  <si>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</si>
  <si>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</si>
  <si>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</si>
  <si>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</si>
  <si>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</si>
  <si>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</si>
  <si>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</si>
  <si>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</si>
  <si>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</si>
  <si>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</si>
  <si>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</si>
  <si>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</si>
  <si>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</si>
  <si>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</si>
  <si>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</si>
  <si>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</si>
  <si>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</si>
  <si>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</si>
  <si>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</si>
  <si>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</si>
  <si>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</si>
  <si>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</si>
  <si>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</si>
  <si>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</si>
  <si>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</si>
  <si>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</si>
  <si>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</si>
  <si>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</si>
  <si>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</si>
  <si>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</si>
  <si>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</si>
  <si>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</si>
  <si>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</si>
  <si>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</si>
  <si>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</si>
  <si>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</si>
  <si>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</si>
  <si>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</si>
  <si>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</si>
  <si>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</si>
  <si>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</si>
  <si>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</si>
  <si>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</si>
  <si>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</si>
  <si>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</si>
  <si>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</si>
  <si>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</si>
  <si>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</si>
  <si>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</si>
  <si>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</si>
  <si>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</si>
  <si>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</si>
  <si>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</si>
  <si>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</si>
  <si>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</si>
  <si>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</si>
  <si>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</si>
  <si>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</si>
  <si>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</si>
  <si>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</si>
  <si>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</si>
  <si>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</si>
  <si>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</si>
  <si>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</si>
  <si>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</si>
  <si>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</si>
  <si>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</si>
  <si>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</si>
  <si>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</si>
  <si>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</si>
  <si>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</si>
  <si>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</si>
  <si>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</si>
  <si>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</si>
  <si>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</si>
  <si>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</si>
  <si>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</si>
  <si>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</si>
  <si>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</si>
  <si>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</si>
  <si>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</si>
  <si>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</si>
  <si>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</si>
  <si>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</si>
  <si>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</si>
  <si>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</si>
  <si>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</si>
  <si>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</si>
  <si>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</si>
  <si>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</si>
  <si>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</si>
  <si>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</si>
  <si>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</si>
  <si>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</si>
  <si>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</si>
  <si>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</si>
  <si>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</si>
  <si>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</si>
  <si>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重点企业贷款贴息</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</si>
  <si>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</si>
  <si>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</si>
  <si>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</si>
  <si>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</si>
  <si>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</si>
  <si>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</si>
  <si>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</si>
  <si>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</si>
  <si>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</si>
  <si>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</si>
  <si>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</si>
  <si>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</si>
  <si>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</si>
  <si>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</si>
  <si>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</si>
  <si>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</si>
  <si>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</si>
  <si>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</si>
  <si>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</si>
  <si>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</si>
  <si>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</si>
  <si>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</si>
  <si>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</si>
  <si>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</si>
  <si>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</si>
  <si>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</si>
  <si>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</si>
  <si>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</si>
  <si>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</si>
  <si>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</si>
  <si>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</si>
  <si>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</si>
  <si>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</si>
  <si>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</si>
  <si>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</si>
  <si>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</si>
  <si>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</si>
  <si>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</si>
  <si>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</si>
  <si>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</si>
  <si>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</si>
  <si>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</si>
  <si>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</si>
  <si>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</si>
  <si>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</si>
  <si>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</si>
  <si>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</si>
  <si>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</si>
  <si>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</si>
  <si>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</si>
  <si>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</si>
  <si>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</si>
  <si>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</si>
  <si>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</si>
  <si>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</si>
  <si>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</si>
  <si>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</si>
  <si>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</si>
  <si>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</si>
  <si>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</si>
  <si>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</si>
  <si>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</si>
  <si>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</si>
  <si>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</si>
  <si>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</si>
  <si>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</si>
  <si>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</si>
  <si>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</si>
  <si>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</si>
  <si>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</si>
  <si>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</si>
  <si>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</si>
  <si>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</si>
  <si>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</si>
  <si>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</si>
  <si>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</si>
  <si>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</si>
  <si>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</si>
  <si>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</si>
  <si>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</si>
  <si>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</si>
  <si>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</si>
  <si>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</si>
  <si>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</si>
  <si>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</si>
  <si>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</si>
  <si>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</si>
  <si>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</si>
  <si>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</si>
  <si>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</si>
  <si>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</si>
  <si>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</si>
  <si>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</si>
  <si>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</si>
  <si>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</si>
  <si>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</si>
  <si>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</si>
  <si>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</si>
  <si>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</si>
  <si>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</si>
  <si>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</si>
  <si>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</si>
  <si>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</si>
  <si>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</si>
  <si>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</si>
  <si>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</si>
  <si>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</si>
  <si>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</si>
  <si>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</si>
  <si>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</si>
  <si>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</si>
  <si>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</si>
  <si>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</si>
  <si>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</si>
  <si>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</si>
  <si>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</si>
  <si>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</si>
  <si>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</si>
  <si>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</si>
  <si>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</si>
  <si>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</si>
  <si>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</si>
  <si>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</si>
  <si>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</si>
  <si>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</si>
  <si>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</si>
  <si>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</si>
  <si>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</si>
  <si>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</si>
  <si>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</si>
  <si>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</si>
  <si>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</si>
  <si>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</si>
  <si>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</si>
  <si>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</si>
  <si>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</si>
  <si>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</si>
  <si>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</si>
  <si>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</si>
  <si>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地方政府一般债务付息支出</t>
  </si>
  <si>
    <t>2320301</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</si>
  <si>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</si>
  <si>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</si>
  <si>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</si>
  <si>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</si>
  <si>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</si>
  <si>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2330301</t>
  </si>
  <si>
    <t xml:space="preserve">     地方政府一般债务发行费用支出</t>
  </si>
  <si>
    <t xml:space="preserve">   年初预留</t>
  </si>
  <si>
    <t xml:space="preserve">      年初预留</t>
  </si>
  <si>
    <t>2299999</t>
  </si>
  <si>
    <t xml:space="preserve">      其他支出</t>
  </si>
  <si>
    <t>区本级一般公共预算支出</t>
  </si>
  <si>
    <t>1-5  2025年东川区区本级一般公共预算政府预算经济分类表（基本支出）</t>
  </si>
  <si>
    <t>经济科目名称</t>
  </si>
  <si>
    <t>工资福利支出</t>
  </si>
  <si>
    <t xml:space="preserve">  基本工资</t>
  </si>
  <si>
    <t xml:space="preserve">  津贴补贴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</si>
  <si>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</si>
  <si>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</si>
  <si>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</si>
  <si>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</si>
  <si>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</si>
  <si>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</si>
  <si>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</si>
  <si>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</si>
  <si>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</si>
  <si>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</si>
  <si>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</si>
  <si>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</si>
  <si>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</si>
  <si>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</si>
  <si>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</si>
  <si>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</si>
  <si>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</si>
  <si>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</si>
  <si>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</si>
  <si>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</si>
  <si>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</si>
  <si>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</si>
  <si>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</si>
  <si>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</si>
  <si>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</si>
  <si>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</si>
  <si>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</si>
  <si>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</si>
  <si>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</si>
  <si>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</si>
  <si>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</si>
  <si>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</si>
  <si>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</si>
  <si>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</si>
  <si>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</si>
  <si>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</si>
  <si>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</si>
  <si>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</si>
  <si>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</si>
  <si>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</si>
  <si>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</si>
  <si>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</si>
  <si>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</si>
  <si>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</si>
  <si>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</si>
  <si>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</si>
  <si>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</si>
  <si>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</si>
  <si>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</si>
  <si>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</si>
  <si>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</si>
  <si>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债务利息及费用支出</t>
  </si>
  <si>
    <t xml:space="preserve">  国内债务付息</t>
  </si>
  <si>
    <t xml:space="preserve">  国外债务付息</t>
  </si>
  <si>
    <t xml:space="preserve">  国内债务发行费用</t>
  </si>
  <si>
    <t xml:space="preserve">  国外债务发行费用</t>
  </si>
  <si>
    <t>资本性支出（基本建设）</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</si>
  <si>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</si>
  <si>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</si>
  <si>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</si>
  <si>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</si>
  <si>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</si>
  <si>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</si>
  <si>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</si>
  <si>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公务用车购置</t>
  </si>
  <si>
    <t xml:space="preserve">  其他交通工具购置</t>
  </si>
  <si>
    <t xml:space="preserve">  文物和陈列品购置</t>
  </si>
  <si>
    <t xml:space="preserve">  无形资产购置</t>
  </si>
  <si>
    <t xml:space="preserve">  其他基本建设支出</t>
  </si>
  <si>
    <t>资本性支出</t>
  </si>
  <si>
    <t xml:space="preserve">  土地补偿</t>
  </si>
  <si>
    <t xml:space="preserve">  安置补助</t>
  </si>
  <si>
    <t xml:space="preserve">  地上附着物和青苗补偿</t>
  </si>
  <si>
    <t xml:space="preserve">  拆迁补偿</t>
  </si>
  <si>
    <t xml:space="preserve">  其他资本性支出</t>
  </si>
  <si>
    <t>对企业补助（基本建设）</t>
  </si>
  <si>
    <t xml:space="preserve">  资本金注入（基本建设）</t>
  </si>
  <si>
    <t xml:space="preserve">  其他对企业补助</t>
  </si>
  <si>
    <t>对企业补助</t>
  </si>
  <si>
    <t xml:space="preserve">  资本金注入</t>
  </si>
  <si>
    <t xml:space="preserve">  政府投资基金股权投资</t>
  </si>
  <si>
    <t xml:space="preserve">  费用补贴</t>
  </si>
  <si>
    <t xml:space="preserve">  利息补贴</t>
  </si>
  <si>
    <t xml:space="preserve">  其他资本性补助</t>
  </si>
  <si>
    <t>对社会保障基金补助</t>
  </si>
  <si>
    <t xml:space="preserve">  对社会保险基金补助</t>
  </si>
  <si>
    <t xml:space="preserve">  补充全国社会保障基金</t>
  </si>
  <si>
    <t xml:space="preserve">  对机关事业单位职业年金的补助</t>
  </si>
  <si>
    <t>其他支出</t>
  </si>
  <si>
    <t xml:space="preserve">  国家赔偿费用支出</t>
  </si>
  <si>
    <t xml:space="preserve">  对民间非营利组织和群众性自治组织补贴</t>
  </si>
  <si>
    <t xml:space="preserve">  经常性赠与</t>
  </si>
  <si>
    <t xml:space="preserve">  资本性赠与</t>
  </si>
  <si>
    <t xml:space="preserve">  其他支出</t>
  </si>
  <si>
    <t>支  出  合  计</t>
  </si>
  <si>
    <t>1-6  2025年东川区区本级一般公共预算支出表(区对下转移支付项目)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</si>
  <si>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</si>
  <si>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</si>
  <si>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</si>
  <si>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</si>
  <si>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</si>
  <si>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</si>
  <si>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</si>
  <si>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</si>
  <si>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</si>
  <si>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</si>
  <si>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</si>
  <si>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</si>
  <si>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</si>
  <si>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</si>
  <si>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</si>
  <si>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</si>
  <si>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</si>
  <si>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</si>
  <si>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</si>
  <si>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</si>
  <si>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</si>
  <si>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</si>
  <si>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</si>
  <si>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</si>
  <si>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备注：东川区实行乡财县管，对下无对下专项转移支付预算，此表以空表列示。</t>
  </si>
  <si>
    <t>1-7  2025年东川区分地区税收返还和转移支付预算表</t>
  </si>
  <si>
    <t>乡镇（街道）</t>
  </si>
  <si>
    <t>税收返还</t>
  </si>
  <si>
    <t>转移支付</t>
  </si>
  <si>
    <t>一、提前下达数</t>
  </si>
  <si>
    <t>铜都街道</t>
  </si>
  <si>
    <t xml:space="preserve"> </t>
  </si>
  <si>
    <t>碧谷街道</t>
  </si>
  <si>
    <t>汤丹镇</t>
  </si>
  <si>
    <t>阿旺镇</t>
  </si>
  <si>
    <t>拖布卡镇</t>
  </si>
  <si>
    <t>因民镇</t>
  </si>
  <si>
    <t>乌龙镇</t>
  </si>
  <si>
    <t>红土地镇</t>
  </si>
  <si>
    <t>舍块乡</t>
  </si>
  <si>
    <t>二、预算数</t>
  </si>
  <si>
    <t>备注：东川区实行乡财县管，对下无税收返还和转移支付预算，此表以空表列示。</t>
  </si>
  <si>
    <t>1-8  2025年东川区区本级“三公”经费预算财政拨款情况统计表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</si>
  <si>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</si>
  <si>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</si>
  <si>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</si>
  <si>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</si>
  <si>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</si>
  <si>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</si>
  <si>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</si>
  <si>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</si>
  <si>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2025年未安排因公出国(境)经费；2025年公务接待费与上年预算数一致；2025年区委办购置公车一辆、区政府办购置公车一辆、区委政法委购置公车一辆、应急管理局购置7辆综合救援大队公务用车，导致公务用车购置费较上年预算数增加192万元；2025年预算将司法部门公务用车运行费标准从1600元/人/车提高至2800元/人/车，将纪检监察部门公务用车运行费标准从1700元/人/车提高至4000元/人/车，同时因为以往年度“三公”经费取数只取基本支出，2025年预算开始将项目支出也纳入“三公”经费取数，导致公务用车运行费较上年预算数增加242万元。</t>
  </si>
  <si>
    <t>2-1 2025年东川区政府性基金预算收入情况表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</si>
  <si>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</si>
  <si>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</si>
  <si>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</si>
  <si>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</si>
  <si>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</si>
  <si>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</si>
  <si>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</si>
  <si>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</si>
  <si>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</si>
  <si>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</si>
  <si>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</si>
  <si>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</si>
  <si>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</si>
  <si>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</si>
  <si>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</si>
  <si>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</si>
  <si>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</si>
  <si>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</si>
  <si>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</si>
  <si>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</si>
  <si>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</si>
  <si>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</si>
  <si>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</si>
  <si>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</si>
  <si>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</si>
  <si>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</si>
  <si>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</si>
  <si>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</si>
  <si>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</si>
  <si>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</si>
  <si>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</si>
  <si>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</si>
  <si>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</si>
  <si>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</si>
  <si>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</si>
  <si>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</si>
  <si>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</si>
  <si>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</si>
  <si>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</si>
  <si>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</si>
  <si>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</si>
  <si>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</si>
  <si>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</si>
  <si>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</si>
  <si>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</si>
  <si>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</si>
  <si>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</si>
  <si>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</si>
  <si>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全区政府性基金预算收入</t>
  </si>
  <si>
    <t>地方政府专项债务收入</t>
  </si>
  <si>
    <t xml:space="preserve">  政府性基金转移收入</t>
  </si>
  <si>
    <t xml:space="preserve">     政府性基金补助收入</t>
  </si>
  <si>
    <t xml:space="preserve">     抗疫特别国债转移支付收入</t>
  </si>
  <si>
    <t>2-2 2025年东川区东川区政府性基金预算支出情况表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</si>
  <si>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</si>
  <si>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</si>
  <si>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</si>
  <si>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</si>
  <si>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</si>
  <si>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</si>
  <si>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</si>
  <si>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</si>
  <si>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</si>
  <si>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</si>
  <si>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</si>
  <si>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</si>
  <si>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</si>
  <si>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</si>
  <si>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</si>
  <si>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</si>
  <si>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</si>
  <si>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</si>
  <si>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</si>
  <si>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</si>
  <si>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</si>
  <si>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</si>
  <si>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</si>
  <si>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</si>
  <si>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</si>
  <si>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</si>
  <si>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</si>
  <si>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</si>
  <si>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</si>
  <si>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专项转移支付收入</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</si>
  <si>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</si>
  <si>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</si>
  <si>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</si>
  <si>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</si>
  <si>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</si>
  <si>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</si>
  <si>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</si>
  <si>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</si>
  <si>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</si>
  <si>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</si>
  <si>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</si>
  <si>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</si>
  <si>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</si>
  <si>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</si>
  <si>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</si>
  <si>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</si>
  <si>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</si>
  <si>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</si>
  <si>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</si>
  <si>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</si>
  <si>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</si>
  <si>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</si>
  <si>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</si>
  <si>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</si>
  <si>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</si>
  <si>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</si>
  <si>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</si>
  <si>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</si>
  <si>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</si>
  <si>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</si>
  <si>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</si>
  <si>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</si>
  <si>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</si>
  <si>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</si>
  <si>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</si>
  <si>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</si>
  <si>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</si>
  <si>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</si>
  <si>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</si>
  <si>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</si>
  <si>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</si>
  <si>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</si>
  <si>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</si>
  <si>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</si>
  <si>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</si>
  <si>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21298</t>
  </si>
  <si>
    <t xml:space="preserve">    超长期特别国债安排的支出</t>
  </si>
  <si>
    <t xml:space="preserve">      城乡社区公共设施</t>
  </si>
  <si>
    <t>2129899</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</si>
  <si>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</si>
  <si>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</si>
  <si>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</si>
  <si>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</si>
  <si>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</si>
  <si>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</si>
  <si>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</si>
  <si>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</si>
  <si>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</si>
  <si>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</si>
  <si>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</si>
  <si>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</si>
  <si>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</si>
  <si>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</si>
  <si>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</si>
  <si>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</si>
  <si>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</si>
  <si>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</si>
  <si>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21372</t>
  </si>
  <si>
    <t xml:space="preserve">  大中型水库移民后期扶持基金支出</t>
  </si>
  <si>
    <t>2137201</t>
  </si>
  <si>
    <t xml:space="preserve">     移民补助</t>
  </si>
  <si>
    <t>2137202</t>
  </si>
  <si>
    <t xml:space="preserve">     基础设施建设和经济发展</t>
  </si>
  <si>
    <t>2137299</t>
  </si>
  <si>
    <t xml:space="preserve">     其他大中型水库移民后期扶持基金支出</t>
  </si>
  <si>
    <t>21373</t>
  </si>
  <si>
    <t xml:space="preserve">  小型水库移民扶助基金安排的支出</t>
  </si>
  <si>
    <t>2137301</t>
  </si>
  <si>
    <t>2137302</t>
  </si>
  <si>
    <t>2137399</t>
  </si>
  <si>
    <t xml:space="preserve">     其他小型水库移民扶助基金支出</t>
  </si>
  <si>
    <t>21374</t>
  </si>
  <si>
    <t xml:space="preserve">   小型水库移民扶助基金对应专项债务收入安排的支出</t>
  </si>
  <si>
    <t>2137401</t>
  </si>
  <si>
    <t>2137499</t>
  </si>
  <si>
    <t xml:space="preserve">     其他小型水库移民扶助基金对应专项债务收入安排的支出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</si>
  <si>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</si>
  <si>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</si>
  <si>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</si>
  <si>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</si>
  <si>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</si>
  <si>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</si>
  <si>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</si>
  <si>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</si>
  <si>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</si>
  <si>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</si>
  <si>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</si>
  <si>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</si>
  <si>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</si>
  <si>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</si>
  <si>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</si>
  <si>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</si>
  <si>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</si>
  <si>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</si>
  <si>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</si>
  <si>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</si>
  <si>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</si>
  <si>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</si>
  <si>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</si>
  <si>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</si>
  <si>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</si>
  <si>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</si>
  <si>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</si>
  <si>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</si>
  <si>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</si>
  <si>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</si>
  <si>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</si>
  <si>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</si>
  <si>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</si>
  <si>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</si>
  <si>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</si>
  <si>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</si>
  <si>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</si>
  <si>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</si>
  <si>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</si>
  <si>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</si>
  <si>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</si>
  <si>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</si>
  <si>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</si>
  <si>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</si>
  <si>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</si>
  <si>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</si>
  <si>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</si>
  <si>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</si>
  <si>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</si>
  <si>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</si>
  <si>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</si>
  <si>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</si>
  <si>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</si>
  <si>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</si>
  <si>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</si>
  <si>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</si>
  <si>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</si>
  <si>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</si>
  <si>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</si>
  <si>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</si>
  <si>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</si>
  <si>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</si>
  <si>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</si>
  <si>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</si>
  <si>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</si>
  <si>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</si>
  <si>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</si>
  <si>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</si>
  <si>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</si>
  <si>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</si>
  <si>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</si>
  <si>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</si>
  <si>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</si>
  <si>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</si>
  <si>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</si>
  <si>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</si>
  <si>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</si>
  <si>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22998</t>
  </si>
  <si>
    <t xml:space="preserve">    超长期特别国债安排的其他支出</t>
  </si>
  <si>
    <t>九、债务付息支出</t>
  </si>
  <si>
    <t>23204</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</si>
  <si>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</si>
  <si>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</si>
  <si>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</si>
  <si>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</si>
  <si>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</si>
  <si>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</si>
  <si>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</si>
  <si>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</si>
  <si>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</si>
  <si>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</si>
  <si>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</si>
  <si>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</si>
  <si>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</si>
  <si>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</si>
  <si>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</si>
  <si>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</si>
  <si>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</si>
  <si>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</si>
  <si>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</si>
  <si>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</si>
  <si>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</si>
  <si>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</si>
  <si>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</si>
  <si>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</si>
  <si>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</si>
  <si>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</si>
  <si>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</si>
  <si>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</si>
  <si>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</si>
  <si>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</si>
  <si>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</si>
  <si>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</si>
  <si>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</si>
  <si>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</si>
  <si>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</si>
  <si>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</si>
  <si>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</si>
  <si>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</si>
  <si>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</si>
  <si>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</si>
  <si>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</si>
  <si>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</si>
  <si>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</si>
  <si>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</si>
  <si>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</si>
  <si>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</si>
  <si>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</si>
  <si>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</si>
  <si>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</si>
  <si>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</si>
  <si>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</si>
  <si>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</si>
  <si>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</si>
  <si>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</si>
  <si>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</si>
  <si>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</si>
  <si>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全区政府性基金支出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</si>
  <si>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</si>
  <si>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</si>
  <si>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</si>
  <si>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</si>
  <si>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</si>
  <si>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</si>
  <si>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</si>
  <si>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</si>
  <si>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</si>
  <si>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</si>
  <si>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</si>
  <si>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</si>
  <si>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</si>
  <si>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2025年东川区区本级政府性基金预算收入情况表</t>
  </si>
  <si>
    <t>区本级政府性基金预算收入</t>
  </si>
  <si>
    <t>是</t>
  </si>
  <si>
    <t xml:space="preserve">   政府性基金补助收入</t>
  </si>
  <si>
    <t>否</t>
  </si>
  <si>
    <t xml:space="preserve">     政府性基金上解收入</t>
  </si>
  <si>
    <t>2-4 2025年东川区区本级政府性基金预算支出情况表</t>
  </si>
  <si>
    <t>类</t>
  </si>
  <si>
    <t>区本级政府性基金支出</t>
  </si>
  <si>
    <t>2300401</t>
  </si>
  <si>
    <t xml:space="preserve">     政府性基金补助支出</t>
  </si>
  <si>
    <t>203308</t>
  </si>
  <si>
    <t>23011</t>
  </si>
  <si>
    <t xml:space="preserve">   地方政府专项债务转贷支出</t>
  </si>
  <si>
    <t>上年结转对应安排支出</t>
  </si>
  <si>
    <t>2-5  2025年东川区区本级政府性基金支出表(区对下转移支付)</t>
  </si>
  <si>
    <t>本年支出小计</t>
  </si>
  <si>
    <t>3-1  2025年东川区国有资本经营收入预算情况表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</si>
  <si>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</si>
  <si>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</si>
  <si>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</si>
  <si>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</si>
  <si>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</si>
  <si>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</si>
  <si>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</si>
  <si>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</si>
  <si>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</si>
  <si>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</si>
  <si>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</si>
  <si>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</si>
  <si>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</si>
  <si>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</si>
  <si>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</si>
  <si>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</si>
  <si>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</si>
  <si>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</si>
  <si>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</si>
  <si>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</si>
  <si>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</si>
  <si>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</si>
  <si>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</si>
  <si>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</si>
  <si>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</si>
  <si>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</si>
  <si>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</si>
  <si>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</si>
  <si>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</si>
  <si>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</si>
  <si>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</si>
  <si>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</si>
  <si>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</si>
  <si>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</si>
  <si>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</si>
  <si>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全区国有资本经营收入</t>
  </si>
  <si>
    <t>国有资本经营预算转移支付收入</t>
  </si>
  <si>
    <t xml:space="preserve">  上年结转</t>
  </si>
  <si>
    <t>账务调整收入</t>
  </si>
  <si>
    <t>3-2  2025年东川区国有资本经营支出预算情况表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</si>
  <si>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</si>
  <si>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</si>
  <si>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</si>
  <si>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</si>
  <si>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</si>
  <si>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</si>
  <si>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</si>
  <si>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</si>
  <si>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</si>
  <si>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</si>
  <si>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</si>
  <si>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</si>
  <si>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</si>
  <si>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</si>
  <si>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</si>
  <si>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</si>
  <si>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</si>
  <si>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</si>
  <si>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</si>
  <si>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全区国有资本经营支出</t>
  </si>
  <si>
    <t>国有资本经营预算转移支付</t>
  </si>
  <si>
    <t xml:space="preserve">  调出资金</t>
  </si>
  <si>
    <t>结转下年</t>
  </si>
  <si>
    <t>3-3  2025年东川区区本级国有资本经营收入预算情况表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</si>
  <si>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</si>
  <si>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</si>
  <si>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</si>
  <si>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</si>
  <si>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</si>
  <si>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</si>
  <si>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</si>
  <si>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</si>
  <si>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</si>
  <si>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区本级国有资本经营收入</t>
  </si>
  <si>
    <t>3-4  2025年东川区区本级国有资本经营支出预算情况表</t>
  </si>
  <si>
    <t>项   目</t>
  </si>
  <si>
    <t xml:space="preserve">    "三供一业"移交补助支出</t>
  </si>
  <si>
    <t xml:space="preserve">   其他金融国有资本经营预算支出</t>
  </si>
  <si>
    <t>区本级国有资本经营支出</t>
  </si>
  <si>
    <t>调出资金</t>
  </si>
  <si>
    <t>3-5  2025年东川区区本级国有资本经营预算转移支付表（分地区）</t>
  </si>
  <si>
    <t>地  区</t>
  </si>
  <si>
    <t>预算数</t>
  </si>
  <si>
    <t>合  计</t>
  </si>
  <si>
    <t>备注：东川区实行乡财县管，对下无转移支付预算，此表以空表列示。</t>
  </si>
  <si>
    <t>3-6  2025年东川区区本级国有资本经营预算转移支付表（分项目）</t>
  </si>
  <si>
    <t>项目名称</t>
  </si>
  <si>
    <t>4-1  2025年东川区社会保险基金收入预算情况表</t>
  </si>
  <si>
    <t>项     目</t>
  </si>
  <si>
    <t>一、企业职工基本养老保险基金收入</t>
  </si>
  <si>
    <t xml:space="preserve">    其中:基本养老保险费收入</t>
  </si>
  <si>
    <t xml:space="preserve">         财政补贴收入</t>
  </si>
  <si>
    <t xml:space="preserve">         利息收入</t>
  </si>
  <si>
    <t xml:space="preserve">         委托投资收益</t>
  </si>
  <si>
    <t xml:space="preserve">         转移收入</t>
  </si>
  <si>
    <t xml:space="preserve">         其他收入</t>
  </si>
  <si>
    <t xml:space="preserve">         全国统筹调剂资金收入（上级补助）</t>
  </si>
  <si>
    <t>二、机关事业单位基本养老保险基金收入</t>
  </si>
  <si>
    <t>三、失业保险基金收入</t>
  </si>
  <si>
    <t xml:space="preserve">    其中:失业保险费收入</t>
  </si>
  <si>
    <t>四、城镇职工基本医疗保险基金收入</t>
  </si>
  <si>
    <t xml:space="preserve">    其中:基本医疗保险费收入</t>
  </si>
  <si>
    <t>五、工伤保险基金收入</t>
  </si>
  <si>
    <t xml:space="preserve">    其中:工伤保险费收入</t>
  </si>
  <si>
    <t>六、城乡居民基本养老保险基金收入</t>
  </si>
  <si>
    <t xml:space="preserve">    其中:个人缴费收入</t>
  </si>
  <si>
    <t>七、居民基本医疗保险基金收入</t>
  </si>
  <si>
    <t xml:space="preserve">         专户利息收入</t>
  </si>
  <si>
    <t xml:space="preserve">         支出户利息收入</t>
  </si>
  <si>
    <t>收入小计</t>
  </si>
  <si>
    <t xml:space="preserve">  其中：保险费收入</t>
  </si>
  <si>
    <t xml:space="preserve">        利息收入</t>
  </si>
  <si>
    <t xml:space="preserve">        财政补贴收入</t>
  </si>
  <si>
    <t>上级补助收入</t>
  </si>
  <si>
    <t>下级上解收入</t>
  </si>
  <si>
    <t>收入合计</t>
  </si>
  <si>
    <t>4-2  2025年东川区社会保险基金支出预算情况表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</si>
  <si>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</si>
  <si>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</si>
  <si>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其中:基本养老金支出</t>
  </si>
  <si>
    <t xml:space="preserve">         丧葬补助金和抚恤金支出</t>
  </si>
  <si>
    <t xml:space="preserve">         转移支出</t>
  </si>
  <si>
    <t xml:space="preserve">         其他支出</t>
  </si>
  <si>
    <t xml:space="preserve">         全国统筹调剂资金支出</t>
  </si>
  <si>
    <t>二、机关事业单位基本养老保险基金支出</t>
  </si>
  <si>
    <t>三、失业保险基金支出</t>
  </si>
  <si>
    <t xml:space="preserve">    其中:失业保险金支出</t>
  </si>
  <si>
    <t xml:space="preserve">         基本医疗保险费支出</t>
  </si>
  <si>
    <t xml:space="preserve">         职业培训和职业介绍补贴支出</t>
  </si>
  <si>
    <t xml:space="preserve">         其他费用支出</t>
  </si>
  <si>
    <t xml:space="preserve">         稳岗返还支出</t>
  </si>
  <si>
    <t xml:space="preserve">         技能提升补贴支出</t>
  </si>
  <si>
    <t>四、城镇职工基本医疗保险基金支出</t>
  </si>
  <si>
    <t xml:space="preserve">    其中:基本医疗保险待遇支出</t>
  </si>
  <si>
    <t>五、工伤保险基金支出</t>
  </si>
  <si>
    <t xml:space="preserve">    其中:工伤保险待遇支出</t>
  </si>
  <si>
    <t xml:space="preserve">         劳动能力鉴定支出</t>
  </si>
  <si>
    <t xml:space="preserve">         工伤保险预防费用支出</t>
  </si>
  <si>
    <t>六、城乡居民基本养老保险基金支出</t>
  </si>
  <si>
    <t xml:space="preserve">    其中:基础养老金支出</t>
  </si>
  <si>
    <t xml:space="preserve">         个人账户养老金支出</t>
  </si>
  <si>
    <t xml:space="preserve">         丧葬补助金支出</t>
  </si>
  <si>
    <t>七、居民基本医疗保险基金支出</t>
  </si>
  <si>
    <t xml:space="preserve">         大病保险支出</t>
  </si>
  <si>
    <t>支出小计</t>
  </si>
  <si>
    <t xml:space="preserve">    其中：社会保险待遇支出</t>
  </si>
  <si>
    <t>补助下级支出</t>
  </si>
  <si>
    <t>上解上级支出</t>
  </si>
  <si>
    <t>支出合计</t>
  </si>
  <si>
    <t>4-3  2025年东川区区本级社会保险基金收入预算情况表</t>
  </si>
  <si>
    <t>4-2  2025年东川区区本级社会保险基金支出预算情况表</t>
  </si>
  <si>
    <t>5-1  东川区2024年地方政府债务限额及余额预算情况表</t>
  </si>
  <si>
    <t>单位：亿元</t>
  </si>
  <si>
    <t>地   区</t>
  </si>
  <si>
    <t>2024年债务限额</t>
  </si>
  <si>
    <t>2024年债务余额预计执行数</t>
  </si>
  <si>
    <t>一般债务</t>
  </si>
  <si>
    <t>专项债务</t>
  </si>
  <si>
    <t>公  式</t>
  </si>
  <si>
    <t>A=B+C</t>
  </si>
  <si>
    <t>B</t>
  </si>
  <si>
    <t>C</t>
  </si>
  <si>
    <t>D=E+F</t>
  </si>
  <si>
    <t>E</t>
  </si>
  <si>
    <t>F</t>
  </si>
  <si>
    <t>东川区合计</t>
  </si>
  <si>
    <t xml:space="preserve">  一、东川区本级</t>
  </si>
  <si>
    <t>二、东川区下级合计</t>
  </si>
  <si>
    <t xml:space="preserve">    （一）铜都街道</t>
  </si>
  <si>
    <t xml:space="preserve">    （二）碧谷街道</t>
  </si>
  <si>
    <t xml:space="preserve">    （三）汤丹镇</t>
  </si>
  <si>
    <t xml:space="preserve">    （四）阿旺镇</t>
  </si>
  <si>
    <t xml:space="preserve">    （五）拖布卡镇</t>
  </si>
  <si>
    <t xml:space="preserve">    （六）因民镇</t>
  </si>
  <si>
    <t xml:space="preserve">    （七）乌龙镇</t>
  </si>
  <si>
    <t xml:space="preserve">    （八）红土地镇</t>
  </si>
  <si>
    <t xml:space="preserve">    （九）舍块乡</t>
  </si>
  <si>
    <t>注：1.本表反映上一年度本地区、本级及分地区地方政府债务限额及余额预计执行数。</t>
  </si>
  <si>
    <t xml:space="preserve">    2.本表由县级以上地方各级财政部门在本级人民代表大会批准预算后二十日内公开。</t>
  </si>
  <si>
    <t>5-2  东川区2024年地方政府一般债务余额情况表</t>
  </si>
  <si>
    <t>项    目</t>
  </si>
  <si>
    <t>执行数</t>
  </si>
  <si>
    <t>一、2023年末地方政府一般债务余额实际数</t>
  </si>
  <si>
    <t>二、2024年末地方政府一般债务余额限额</t>
  </si>
  <si>
    <t>三、2024年地方政府一般债务发行额</t>
  </si>
  <si>
    <t xml:space="preserve">   中央转贷地方的国际金融组织和外国政府贷款</t>
  </si>
  <si>
    <t xml:space="preserve">   2024年地方政府一般债券发行额</t>
  </si>
  <si>
    <t>四、2024年地方政府一般债务还本额</t>
  </si>
  <si>
    <t>五、2024年末地方政府一般债务余额预计执行数</t>
  </si>
  <si>
    <t>六、2025年地方财政赤字</t>
  </si>
  <si>
    <t>七、2025年地方政府一般债务余额限额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</si>
  <si>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
    3.本表“四、2024年地方政府一般债务还本额”只包括地方政府一般债券还本和外贷还本，不包括按照财政部要求列支在
    “2310399地方政府其他一般债务还本支出”的置换存量隐性债务部分。</t>
  </si>
  <si>
    <t>5-3  东川区本级2024年地方政府一般债务余额情况表</t>
  </si>
  <si>
    <t>5-4  东川区2024年地方政府专项债务余额情况表</t>
  </si>
  <si>
    <t>一、2023年末地方政府专项债务余额实际数</t>
  </si>
  <si>
    <t>二、2024年末地方政府专项债务余额限额</t>
  </si>
  <si>
    <t>三、2024年地方政府专项债务发行额</t>
  </si>
  <si>
    <t>四、2024年地方政府专项债务还本额</t>
  </si>
  <si>
    <t>五、2024年末地方政府专项债务余额预计执行数</t>
  </si>
  <si>
    <t>六、2025年地方政府专项债务新增限额</t>
  </si>
  <si>
    <t>七、2024年末地方政府专项债务余额限额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</si>
  <si>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
    3.本表“四、2024年地方政府专项债务还本额”只包括地方政府专项债券还本额，不包括按照财政部要求列支在
     “2310499其他政府性基金债务还本支出”的置换存量隐性债务部分。</t>
  </si>
  <si>
    <t>5-5  东川区本级2024年地方政府专项债务余额情况表</t>
  </si>
  <si>
    <t>六、2024年地方政府专项债务新增限额</t>
  </si>
  <si>
    <t>七、2025年末地方政府专项债务余额限额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</si>
  <si>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
    3.本表“四、2024年地方政府专项债务还本额”只包括地方政府专项债券还本额，不包括按照财政部要求列支在
     “2310499其他政府性基金债务还本支出”的置换存量隐性债务部分。</t>
  </si>
  <si>
    <t>5-6  东川区地方政府债券发行及还本
付息情况表</t>
  </si>
  <si>
    <t>公式</t>
  </si>
  <si>
    <t>本地区</t>
  </si>
  <si>
    <t>本级</t>
  </si>
  <si>
    <t>一、2024年发行预计执行数</t>
  </si>
  <si>
    <t>A=B+D</t>
  </si>
  <si>
    <t>（一）一般债券</t>
  </si>
  <si>
    <t xml:space="preserve">   其中：再融资债券</t>
  </si>
  <si>
    <t>（二）专项债券</t>
  </si>
  <si>
    <t>D</t>
  </si>
  <si>
    <t>二、2024年还本预计执行数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</si>
  <si>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</si>
  <si>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</si>
  <si>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</si>
  <si>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</si>
  <si>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</si>
  <si>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</si>
  <si>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</si>
  <si>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</si>
  <si>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</si>
  <si>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</si>
  <si>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</si>
  <si>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</si>
  <si>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</si>
  <si>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</si>
  <si>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</si>
  <si>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</si>
  <si>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</si>
  <si>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</si>
  <si>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</si>
  <si>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</si>
  <si>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</si>
  <si>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东川区2025年地方政府债务限额提前下达情况表</t>
  </si>
  <si>
    <t>下级</t>
  </si>
  <si>
    <t>一、2024年地方政府债务限额</t>
  </si>
  <si>
    <t>其中： 一般债务限额</t>
  </si>
  <si>
    <t xml:space="preserve">       专项债务限额</t>
  </si>
  <si>
    <t>二、提前下达的2025年新增地方政府债务限额</t>
  </si>
  <si>
    <t>注：本表反映本地区及本级年初预算中列示提前下达的新增地方政府债务限额情况，由县级以上地方各级财政部门在本级人民代表大会批准预算后二十日内公开。</t>
  </si>
  <si>
    <t>5-8  东川区2025年年初新增地方政府债券资金安排表</t>
  </si>
  <si>
    <t>序号</t>
  </si>
  <si>
    <t>项目类型</t>
  </si>
  <si>
    <t>项目主管部门</t>
  </si>
  <si>
    <t>债券性质</t>
  </si>
  <si>
    <t>债券规模</t>
  </si>
  <si>
    <t>注：
1.本表反映本级当年提前下达的新增地方政府债券资金使用安排，由县级以上地方各级财政部门在本级人民代表大会批准预算后二十日内公开。
2.东川区2025年年初无新增地方政府债券资金，此表以空表列示。</t>
  </si>
  <si>
    <t>6-1   2025年省级重大政策和重点项目绩效目标表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</si>
  <si>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</si>
  <si>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</si>
  <si>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</si>
  <si>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</si>
  <si>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</si>
  <si>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</si>
  <si>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</si>
  <si>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</si>
  <si>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</si>
  <si>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</si>
  <si>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昆明市东川区财政局债务管理科：一般债券付息经费</t>
  </si>
  <si>
    <t>及时足额偿还到期政府债券利息，不发生逾期风险</t>
  </si>
  <si>
    <t>产出指标</t>
  </si>
  <si>
    <t>数量指标</t>
  </si>
  <si>
    <t>汇缴金额</t>
  </si>
  <si>
    <t>=</t>
  </si>
  <si>
    <t>到期应付利息</t>
  </si>
  <si>
    <t>元</t>
  </si>
  <si>
    <t>定量指标</t>
  </si>
  <si>
    <t>足额汇缴到期利息</t>
  </si>
  <si>
    <t>时效指标</t>
  </si>
  <si>
    <t>汇缴时间</t>
  </si>
  <si>
    <t>债券到期日前10天</t>
  </si>
  <si>
    <t>天</t>
  </si>
  <si>
    <t>定性指标</t>
  </si>
  <si>
    <t>债券到期日前10日按时汇缴利息</t>
  </si>
  <si>
    <t>效益指标</t>
  </si>
  <si>
    <t>社会效益</t>
  </si>
  <si>
    <t>不发生逾期</t>
  </si>
  <si>
    <t>不发生逾期风险</t>
  </si>
  <si>
    <t>满意度指标</t>
  </si>
  <si>
    <t>服务对象满意度</t>
  </si>
  <si>
    <t>满意度</t>
  </si>
  <si>
    <t>%</t>
  </si>
  <si>
    <t>维护政府信誉，不发生违约事件</t>
  </si>
  <si>
    <t>昆明市东川区发展和改革局：2025”三区“移民搬迁生活补助及医疗保险经费</t>
  </si>
  <si>
    <t>巩固和稳定东川区矿山采空区塌陷区地质灾害隐患区移民搬迁工作，对搬迁点移民实施生活补助及医疗补助，通过该项目2025年度实施，矿区生态大有改观，移民生活逐步提高，社会经济发展速度大幅提升。巩固和稳定东川区矿山采空区塌陷区地质灾害隐患区移民搬迁工作，通过该项目的逐年实施，矿区生态大有改观，移民生活逐步提高，医疗保障到位，社会得到稳定。</t>
  </si>
  <si>
    <t>补助人数</t>
  </si>
  <si>
    <t>≤</t>
  </si>
  <si>
    <t>1600人</t>
  </si>
  <si>
    <t>人</t>
  </si>
  <si>
    <t>反映移民搬迁享受生活补助人员数量。</t>
  </si>
  <si>
    <t>医保参保人数</t>
  </si>
  <si>
    <t>1892人</t>
  </si>
  <si>
    <t>反映移民搬迁医保参保人员数量。</t>
  </si>
  <si>
    <t>质量指标</t>
  </si>
  <si>
    <t>按月足额发放补助金</t>
  </si>
  <si>
    <t>100%</t>
  </si>
  <si>
    <t>完成时限</t>
  </si>
  <si>
    <t>2025年1-12月</t>
  </si>
  <si>
    <t>月</t>
  </si>
  <si>
    <t>反映完成时限。</t>
  </si>
  <si>
    <t>成本指标</t>
  </si>
  <si>
    <t>经济成本指标</t>
  </si>
  <si>
    <t>生活补助350元/人.月、医保费用400元/人.年</t>
  </si>
  <si>
    <t>反映移民搬迁生活补助发放及医疗保险经费缴纳所需成本。</t>
  </si>
  <si>
    <t>社会效益指标</t>
  </si>
  <si>
    <t>改善移民生活水平、健康水平</t>
  </si>
  <si>
    <t>有效改善</t>
  </si>
  <si>
    <t>可持续影响指标</t>
  </si>
  <si>
    <t>“三区”移民搬迁生活补助年度发放率</t>
  </si>
  <si>
    <t>≥</t>
  </si>
  <si>
    <t>95%</t>
  </si>
  <si>
    <t>反映移民搬迁生活补助发放率。</t>
  </si>
  <si>
    <t>服务对象满意度指标</t>
  </si>
  <si>
    <t>补助对象满意率</t>
  </si>
  <si>
    <t>反映服务对象满意程度。</t>
  </si>
  <si>
    <t>昆明市东川区卫生健康局：计划生育免优补奖励补助</t>
  </si>
  <si>
    <t>实施计划生育家庭奖励与扶助制度，及时足额发放2025年各项计划生育补助资金，缓解计划生育困难家庭在生产、生活、医疗和养老等方面的特殊困难，改善计划生育家庭生产生活状况，引导和帮助计划生育家庭发展生产，保障和改善民生，促进社会和谐稳定。</t>
  </si>
  <si>
    <t>扶助独生子女伤残家庭人数</t>
  </si>
  <si>
    <t>扶助独生子女死亡家庭人数</t>
  </si>
  <si>
    <t>特别扶助（其他家庭）人数</t>
  </si>
  <si>
    <t>城乡居民基本医疗保险个人参保费资助人数</t>
  </si>
  <si>
    <t>失独家庭一次性抚慰金符合户数</t>
  </si>
  <si>
    <t>户</t>
  </si>
  <si>
    <t>城乡部分独生子女全程教育奖学金奖励补助人数</t>
  </si>
  <si>
    <t>育儿补助人数</t>
  </si>
  <si>
    <t>一次性生育补贴人数</t>
  </si>
  <si>
    <t>特殊家庭生活补助人数</t>
  </si>
  <si>
    <t>低保独生子女家庭生活补助人数</t>
  </si>
  <si>
    <t>农村部分计划生育奖励扶助人数</t>
  </si>
  <si>
    <t>申报审核时限达标率</t>
  </si>
  <si>
    <t>资格申报审核及时性和合格率</t>
  </si>
  <si>
    <t>符合条件申报对象覆盖率</t>
  </si>
  <si>
    <t>应享受补助人员的覆盖率</t>
  </si>
  <si>
    <t>资金发放到位率</t>
  </si>
  <si>
    <t>资金按要求及时足额发放</t>
  </si>
  <si>
    <t>家庭发展能力</t>
  </si>
  <si>
    <t>逐步提高</t>
  </si>
  <si>
    <t>无</t>
  </si>
  <si>
    <t>政策实施效果</t>
  </si>
  <si>
    <t>社会稳定水平</t>
  </si>
  <si>
    <t>生育政策支持体系</t>
  </si>
  <si>
    <t>初步建立</t>
  </si>
  <si>
    <t>生育养育成本</t>
  </si>
  <si>
    <t>有所降低</t>
  </si>
  <si>
    <t>奖励扶助对象满意度</t>
  </si>
  <si>
    <t>项目实施满意度</t>
  </si>
  <si>
    <t>昆明市东川区住房和城乡建设局：东川区东起路生态廊道建设项目专项资金</t>
  </si>
  <si>
    <t>解决工程欠款240万元，化解政府债务，提高政府公信力。</t>
  </si>
  <si>
    <t>绿化建设面积</t>
  </si>
  <si>
    <t>亩</t>
  </si>
  <si>
    <t>生态廊道建设长度</t>
  </si>
  <si>
    <t>公里</t>
  </si>
  <si>
    <t>建设长度</t>
  </si>
  <si>
    <t>验收合格率</t>
  </si>
  <si>
    <t>完成东川区生态廊道验收合格率。</t>
  </si>
  <si>
    <t>2025年12月31日前</t>
  </si>
  <si>
    <t>年</t>
  </si>
  <si>
    <t>解决工程欠款</t>
  </si>
  <si>
    <t>提升城区居民生活环境质量,提升城市形象。</t>
  </si>
  <si>
    <t>逐步提升</t>
  </si>
  <si>
    <t>逐步提升居民生活环境，提升城市形象。</t>
  </si>
  <si>
    <t>公众满意度</t>
  </si>
  <si>
    <t>公众满意度调查</t>
  </si>
  <si>
    <t>昆明市东川区防震减灾局：东川区地震应急避难场所建设专项经费</t>
  </si>
  <si>
    <t>2025年继续进行东川区地震应急避难场所建设项目，勘选因民中学、汤丹中学、拖布卡学等3所学校作为东川区地震应急避难场所建设地点，拟改造建成1个Ⅱ类（因民中学）、2个Ⅲ类地震应急避难场所。项目建成后，合计有效避难面积37000平方米，可安置23000人地震应急避难。</t>
  </si>
  <si>
    <t>改造地震应急避难场所个数</t>
  </si>
  <si>
    <t>3</t>
  </si>
  <si>
    <t>个</t>
  </si>
  <si>
    <t>改造地震应急避难场所个数：因民中学、汤丹中学、拖布卡中学</t>
  </si>
  <si>
    <t>饮水工程</t>
  </si>
  <si>
    <t>1.00</t>
  </si>
  <si>
    <t>建设一个直饮水台及附属设施</t>
  </si>
  <si>
    <t>发电机</t>
  </si>
  <si>
    <t>6</t>
  </si>
  <si>
    <t>台</t>
  </si>
  <si>
    <t>SKW本田汽油发电机</t>
  </si>
  <si>
    <t>灭火器</t>
  </si>
  <si>
    <t>130</t>
  </si>
  <si>
    <t>支</t>
  </si>
  <si>
    <t>手提式灭火器</t>
  </si>
  <si>
    <t>垃圾桶</t>
  </si>
  <si>
    <t>30</t>
  </si>
  <si>
    <t>240L轮式垃圾储运桶</t>
  </si>
  <si>
    <t>应急照明灯组</t>
  </si>
  <si>
    <t>组</t>
  </si>
  <si>
    <t>4*200wLED灯，可升降</t>
  </si>
  <si>
    <t>标志牌</t>
  </si>
  <si>
    <t>59</t>
  </si>
  <si>
    <t>块</t>
  </si>
  <si>
    <t>各类标志牌</t>
  </si>
  <si>
    <t>帐篷</t>
  </si>
  <si>
    <t>10</t>
  </si>
  <si>
    <t>顶</t>
  </si>
  <si>
    <t>12平米救灾帐篷</t>
  </si>
  <si>
    <t>扩音器</t>
  </si>
  <si>
    <t>20</t>
  </si>
  <si>
    <t>手持扩音器</t>
  </si>
  <si>
    <t>有效避难面积</t>
  </si>
  <si>
    <t>37000</t>
  </si>
  <si>
    <t>平方米</t>
  </si>
  <si>
    <t>项目建成后避难场所有效避难面积</t>
  </si>
  <si>
    <t>可安置避难人数</t>
  </si>
  <si>
    <t>23000</t>
  </si>
  <si>
    <t>项目建成后可安置避难人数</t>
  </si>
  <si>
    <t>验收通过率</t>
  </si>
  <si>
    <t>100</t>
  </si>
  <si>
    <t>项目完成时限</t>
  </si>
  <si>
    <t>319341</t>
  </si>
  <si>
    <t>项目支出经济成本</t>
  </si>
  <si>
    <t>有效提升全区地震灾害避难安置水平</t>
  </si>
  <si>
    <t>90</t>
  </si>
  <si>
    <t>可持续影响</t>
  </si>
  <si>
    <t>提升项目学校地震应急避难保障水平</t>
  </si>
  <si>
    <t>80</t>
  </si>
  <si>
    <t>所在学校师生满意度</t>
  </si>
  <si>
    <t>项目所在学受访校师生满意度</t>
  </si>
  <si>
    <t>昆明市东川区自然资源局:东川区地质灾害应急处置项目专项资金</t>
  </si>
  <si>
    <t>2025年完成4个地质灾害隐患点应急处置项目建设（阿旺镇安乐村磨碑、红土地镇仓房村大麻栗冲沟、红土地镇发者村委会草海子、汤丹镇中山村法多罗），并验收完成资金支付178.11万元；支付2023年已实施完成的碧谷街道起嘎社区崩塌地质灾害应急治理工程尾款17.98万元。</t>
  </si>
  <si>
    <t>新建抗滑桩</t>
  </si>
  <si>
    <t>棵</t>
  </si>
  <si>
    <t>项目实施方案</t>
  </si>
  <si>
    <t>新建谷坊坝</t>
  </si>
  <si>
    <t>座</t>
  </si>
  <si>
    <t>新建排水沟</t>
  </si>
  <si>
    <t>米</t>
  </si>
  <si>
    <t>已完成削坡</t>
  </si>
  <si>
    <t>按照实施方案实施并通过验收</t>
  </si>
  <si>
    <t>项目完成时间</t>
  </si>
  <si>
    <t>完成项目建设并支付资金</t>
  </si>
  <si>
    <t>万元</t>
  </si>
  <si>
    <t>保护隐患区群众生命财产安全</t>
  </si>
  <si>
    <t>1053</t>
  </si>
  <si>
    <t>保护受威胁区1053人安全</t>
  </si>
  <si>
    <t>减少隐患区地质灾害发生频率</t>
  </si>
  <si>
    <t>减少地质灾害发生</t>
  </si>
  <si>
    <t>项目区群众满意度</t>
  </si>
  <si>
    <t>6-2  重点工作情况解释说明汇总表</t>
  </si>
  <si>
    <t>重点工作</t>
  </si>
  <si>
    <t>2025年工作重点及工作情况</t>
  </si>
  <si>
    <t>强化收入管理，稳固财政基础</t>
  </si>
  <si>
    <t>1.全力激发财源潜力。秉持“财源建设促发展，发展反哺财源增长”的理念，依托东川的资源优势与地方特色，聚焦税源企业培育、税费协同治理及国有“三资”改革等领域，力求取得实质性突破。
2.优化税收征管。加强对园区重点企业的税收监控与服务，扶持龙头企业壮大，优化产品结构，提升税收效益。同时，强化征管措施，确保财政收入应收尽收，通过算准、算细、算透，深度挖掘个体、超市以及涉矿等行业的收入潜力，对收入行业分类管理与评估分析，并加强执法检查，堵塞管理漏洞，提高征管效率与水平。
3.强化非税收入管理。将非税收入全额纳入财政预算管理，紧盯重点税源，对执收单位进行定期检查，强化动态监管，力促非税收入增长。
4.积极争取上级资源。紧跟中央预算内投资、专项债券等政策支持，积极申报项目，争取更多资金倾斜。加强与上级财政部门的沟通，争取在资金分配与政策扶持上获得更多支持。</t>
  </si>
  <si>
    <t>增进民生福祉，提升生活品质</t>
  </si>
  <si>
    <t>1.强化民生保障。坚持人民至上，保持民生支出占财政支出的比重达80%左右，健全基本公共服务体系，提高公共服务水平。保障“两会”关于做好就业、教育、医疗等民生事项和十件民生实事的资金需求，提升群众的获得感和幸福感。
2.改善民生质量。支持提高就业质量，落实落细稳就业和补贴政策；支持卫生事业发展，提高区人民医院差额补助比例；完善社会保障体系，大力推动健康养老服务体系建设，努力提高低保、特困人员、孤儿基本生活补贴和残疾人两项补贴保障水平；全力支持发展教育和文体事业，支持加快建设高质量教育体系，支持教育优先发展，推动文化旅游体育繁荣发展等。
3.升级城市功能。充分利用国家政策机遇，积极筹措资金支持城市建设和治理，‌加快城市污水管网、老旧小区改造等民生项目进度，完善城市配套设施。
4.全面推进乡村振兴。多渠道筹措资金，保持财政投入力度不减。支持壮大乡村特色产业，改善基础设施条件，持续巩固拓展脱贫攻坚成果。</t>
  </si>
  <si>
    <t>强化管理效能，防范财政风险</t>
  </si>
  <si>
    <t>1.加强“三保”风险防范。将基层“三保”摆在财政工作的最优先位置，落实财政承受能力评估，从源头上防范过高承诺、过度保障，确保“三保”支出在预算支出中的优先地位。实行全区库款统一调度管理，保障财政库款合理规模，防范财政支付风险。
2.强化债务风险管控。严格落实项目建设资金来源，严禁违法违规举债。完善地方政府债务常态化监测和风险评估预警机制，健全风险防控体系，坚决遏制新增隐性债务。加强地方政府债券资金管理，严格编制收支预算，纳入政府债务预算管理。加大对地方政府专项债券资金的监督检查力度和绩效评价，确保债券资金效益最大化。按照“谁举借、谁偿还、谁审批、谁负责”和“一个项目一个方案”的原则，制定债务化解计划，坚持分类施策、突出重点、有力有序化解存量债务。
3.强化财会监督。进一步加大财会监督力度，完善财会监督体系和工作机制，更好发挥财政监管作用，扎实开展财会监督专项行动，切实提升财会监督效能。
4.强化财政管理。推进财政法治体系建设，进一步细化预算编制管理，硬化预算约束，严格控制无预算超预算支出，严格控制预算追加，克服随意性、人为性、盲目性，持续提高预算编制的科学性。加大预决算公开力度，不断扩大公开范围，细化公开内容，拓展公开领域，完善公开机制，逐步建立全面规范、公开透明的现代预算管理制度。</t>
  </si>
  <si>
    <t>深化改革创新，打造硬核成果</t>
  </si>
  <si>
    <t>1.深化预算管理改革。遵循“事项优先，预算跟随”的原则，提升财政资金使用绩效。持续推进零基预算改革，通过“破基数、促统筹”，压减非重点、非刚性支出，整合低效重复的分散资金，腾出资金用于东川区最重要、最关心和人民群众最需要、最迫切的大事要事上。
2.深入实施预算绩效管理。健全预算绩效评价体系，建立更加完善的全过程绩效管理工作机制，严格绩效自评管理，规范重点评价管理，强化绩效评价结果运用，实施重点资金预算执行和绩效目标运行情况“双监控”，确保支出进度和绩效目标双优良。
3.持续开展国资国企改革。支持加快推进区属国有企业高质量发展改革，增强国有企业融资和经营能力，进一步强化监管制度建设，对企业经营目标、内部管理、党风廉政建设等进行综合评价，发挥激励导向和约束作用。加强国有资产监管，推动国有资产保值增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</si>
</sst>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3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quot;$&quot;\ #,##0.00_-;[Red]&quot;$&quot;\ #,##0.00\-"/>
    <numFmt numFmtId="179" formatCode="_(&quot;$&quot;* #,##0.00_);_(&quot;$&quot;* \(#,##0.00\);_(&quot;$&quot;* &quot;-&quot;??_);_(@_)"/>
    <numFmt numFmtId="180" formatCode="#,##0;\(#,##0\)"/>
    <numFmt numFmtId="181" formatCode="&quot;$&quot;#,##0.00_);[Red]\(&quot;$&quot;#,##0.00\)"/>
    <numFmt numFmtId="182" formatCode="_-* #,##0_-;\-* #,##0_-;_-* &quot;-&quot;_-;_-@_-"/>
    <numFmt numFmtId="183" formatCode="_-* #,##0.00_-;\-* #,##0.00_-;_-* &quot;-&quot;??_-;_-@_-"/>
    <numFmt numFmtId="184" formatCode="_-&quot;$&quot;\ * #,##0.00_-;_-&quot;$&quot;\ * #,##0.00\-;_-&quot;$&quot;\ * &quot;-&quot;??_-;_-@_-"/>
    <numFmt numFmtId="185" formatCode="\$#,##0.00;\(\$#,##0.00\)"/>
    <numFmt numFmtId="186" formatCode="\$#,##0;\(\$#,##0\)"/>
    <numFmt numFmtId="187" formatCode="#,##0.0_);\(#,##0.0\)"/>
    <numFmt numFmtId="188" formatCode="&quot;$&quot;#,##0_);[Red]\(&quot;$&quot;#,##0\)"/>
    <numFmt numFmtId="189" formatCode="&quot;$&quot;\ #,##0_-;[Red]&quot;$&quot;\ #,##0\-"/>
    <numFmt numFmtId="190" formatCode="#\ ??/??"/>
    <numFmt numFmtId="191" formatCode="_(&quot;$&quot;* #,##0_);_(&quot;$&quot;* \(#,##0\);_(&quot;$&quot;* &quot;-&quot;_);_(@_)"/>
    <numFmt numFmtId="192" formatCode="_(* #,##0_);_(* \(#,##0\);_(* &quot;-&quot;_);_(@_)"/>
    <numFmt numFmtId="193" formatCode="_(* #,##0.00_);_(* \(#,##0.00\);_(* &quot;-&quot;??_);_(@_)"/>
    <numFmt numFmtId="194" formatCode="#,##0.000000"/>
    <numFmt numFmtId="195" formatCode="_ * #,##0.0000_ ;_ * \-#,##0.0000_ ;_ * &quot;-&quot;????_ ;_ @_ "/>
    <numFmt numFmtId="196" formatCode="#,##0.00_);[Red]\(#,##0.00\)"/>
    <numFmt numFmtId="197" formatCode="0.0"/>
    <numFmt numFmtId="198" formatCode="#,##0_ ;[Red]\-#,##0\ "/>
    <numFmt numFmtId="199" formatCode="#,##0_ "/>
    <numFmt numFmtId="200" formatCode="0.0%"/>
    <numFmt numFmtId="201" formatCode="_ * #,##0_ ;_ * \-#,##0_ ;_ * &quot;-&quot;??_ ;_ @_ "/>
    <numFmt numFmtId="202" formatCode="0_ "/>
    <numFmt numFmtId="203" formatCode="0.00_ "/>
  </numFmts>
  <fonts count="131">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2"/>
      <color indexed="8"/>
      <name val="宋体"/>
      <charset val="134"/>
    </font>
    <font>
      <sz val="12"/>
      <color rgb="FF000000"/>
      <name val="宋体"/>
      <charset val="134"/>
    </font>
    <font>
      <sz val="12"/>
      <color theme="1"/>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sz val="9"/>
      <name val="SimSun"/>
      <charset val="134"/>
    </font>
    <font>
      <sz val="14"/>
      <color indexed="8"/>
      <name val="宋体"/>
      <charset val="134"/>
    </font>
    <font>
      <b/>
      <sz val="14"/>
      <name val="宋体"/>
      <charset val="134"/>
    </font>
    <font>
      <sz val="14"/>
      <name val="宋体"/>
      <charset val="134"/>
    </font>
    <font>
      <b/>
      <sz val="20"/>
      <name val="方正小标宋简体"/>
      <charset val="134"/>
    </font>
    <font>
      <sz val="14"/>
      <name val="MS Serif"/>
      <charset val="134"/>
    </font>
    <font>
      <sz val="14"/>
      <name val="宋体"/>
      <charset val="134"/>
      <scheme val="minor"/>
    </font>
    <font>
      <sz val="11"/>
      <name val="宋体"/>
      <charset val="134"/>
    </font>
    <font>
      <sz val="14"/>
      <name val="Times New Roman"/>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sz val="18"/>
      <color indexed="8"/>
      <name val="方正小标宋简体"/>
      <charset val="134"/>
    </font>
    <font>
      <sz val="20"/>
      <color theme="1"/>
      <name val="方正小标宋简体"/>
      <charset val="134"/>
    </font>
    <font>
      <b/>
      <sz val="14"/>
      <name val="黑体"/>
      <charset val="134"/>
    </font>
    <font>
      <sz val="14"/>
      <color indexed="9"/>
      <name val="宋体"/>
      <charset val="134"/>
    </font>
    <font>
      <sz val="12"/>
      <name val="仿宋_GB2312"/>
      <charset val="134"/>
    </font>
    <font>
      <sz val="20"/>
      <color theme="1"/>
      <name val="方正小标宋_GBK"/>
      <charset val="134"/>
    </font>
    <font>
      <sz val="14"/>
      <name val="Arial"/>
      <charset val="134"/>
    </font>
    <font>
      <b/>
      <sz val="18"/>
      <color indexed="8"/>
      <name val="方正小标宋简体"/>
      <charset val="134"/>
    </font>
    <font>
      <b/>
      <sz val="14"/>
      <name val="Arial"/>
      <charset val="134"/>
    </font>
    <font>
      <b/>
      <sz val="14"/>
      <color theme="1"/>
      <name val="宋体"/>
      <charset val="134"/>
    </font>
    <font>
      <sz val="11"/>
      <name val="Arial"/>
      <charset val="134"/>
    </font>
    <font>
      <sz val="14"/>
      <color indexed="10"/>
      <name val="宋体"/>
      <charset val="134"/>
    </font>
    <font>
      <sz val="12"/>
      <color rgb="FFFF0000"/>
      <name val="宋体"/>
      <charset val="134"/>
    </font>
    <font>
      <sz val="1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Geneva"/>
      <charset val="134"/>
    </font>
    <font>
      <sz val="10"/>
      <name val="楷体"/>
      <charset val="134"/>
    </font>
    <font>
      <sz val="11"/>
      <color indexed="9"/>
      <name val="宋体"/>
      <charset val="134"/>
    </font>
    <font>
      <sz val="12"/>
      <color indexed="9"/>
      <name val="宋体"/>
      <charset val="134"/>
    </font>
    <font>
      <b/>
      <sz val="11"/>
      <color indexed="8"/>
      <name val="宋体"/>
      <charset val="134"/>
    </font>
    <font>
      <sz val="8"/>
      <name val="Times New Roman"/>
      <charset val="134"/>
    </font>
    <font>
      <sz val="11"/>
      <color indexed="17"/>
      <name val="宋体"/>
      <charset val="134"/>
    </font>
    <font>
      <sz val="10"/>
      <name val="Arial"/>
      <charset val="134"/>
    </font>
    <font>
      <sz val="8"/>
      <name val="Arial"/>
      <charset val="134"/>
    </font>
    <font>
      <sz val="12"/>
      <color indexed="16"/>
      <name val="宋体"/>
      <charset val="134"/>
    </font>
    <font>
      <sz val="12"/>
      <name val="Times New Roman"/>
      <charset val="134"/>
    </font>
    <font>
      <b/>
      <sz val="15"/>
      <color indexed="56"/>
      <name val="宋体"/>
      <charset val="134"/>
    </font>
    <font>
      <sz val="11"/>
      <color indexed="20"/>
      <name val="宋体"/>
      <charset val="134"/>
    </font>
    <font>
      <b/>
      <sz val="10"/>
      <name val="MS Sans Serif"/>
      <charset val="134"/>
    </font>
    <font>
      <sz val="12"/>
      <color indexed="17"/>
      <name val="宋体"/>
      <charset val="134"/>
    </font>
    <font>
      <sz val="10"/>
      <name val="Helv"/>
      <charset val="134"/>
    </font>
    <font>
      <u/>
      <sz val="12"/>
      <color indexed="12"/>
      <name val="宋体"/>
      <charset val="134"/>
    </font>
    <font>
      <b/>
      <sz val="13"/>
      <color indexed="56"/>
      <name val="宋体"/>
      <charset val="134"/>
    </font>
    <font>
      <sz val="10"/>
      <name val="仿宋_GB2312"/>
      <charset val="134"/>
    </font>
    <font>
      <sz val="11"/>
      <color indexed="60"/>
      <name val="宋体"/>
      <charset val="134"/>
    </font>
    <font>
      <b/>
      <sz val="11"/>
      <color indexed="63"/>
      <name val="宋体"/>
      <charset val="134"/>
    </font>
    <font>
      <b/>
      <sz val="11"/>
      <color indexed="56"/>
      <name val="宋体"/>
      <charset val="134"/>
    </font>
    <font>
      <b/>
      <sz val="12"/>
      <name val="Arial"/>
      <charset val="134"/>
    </font>
    <font>
      <b/>
      <sz val="18"/>
      <color indexed="56"/>
      <name val="宋体"/>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10"/>
      <color indexed="8"/>
      <name val="MS Sans Serif"/>
      <charset val="134"/>
    </font>
    <font>
      <b/>
      <sz val="11"/>
      <color indexed="54"/>
      <name val="宋体"/>
      <charset val="134"/>
    </font>
    <font>
      <b/>
      <sz val="18"/>
      <color indexed="54"/>
      <name val="宋体"/>
      <charset val="134"/>
    </font>
    <font>
      <b/>
      <sz val="14"/>
      <name val="楷体"/>
      <charset val="134"/>
    </font>
    <font>
      <b/>
      <sz val="18"/>
      <color indexed="62"/>
      <name val="宋体"/>
      <charset val="134"/>
    </font>
    <font>
      <i/>
      <sz val="11"/>
      <color indexed="23"/>
      <name val="宋体"/>
      <charset val="134"/>
    </font>
    <font>
      <sz val="12"/>
      <color indexed="20"/>
      <name val="宋体"/>
      <charset val="134"/>
    </font>
    <font>
      <sz val="11"/>
      <color indexed="52"/>
      <name val="宋体"/>
      <charset val="134"/>
    </font>
    <font>
      <b/>
      <sz val="11"/>
      <color indexed="9"/>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
      <sz val="9"/>
      <name val="微软雅黑"/>
      <charset val="134"/>
    </font>
    <font>
      <sz val="11"/>
      <color theme="1"/>
      <name val="宋体"/>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9"/>
        <bgColor indexed="64"/>
      </patternFill>
    </fill>
    <fill>
      <patternFill patternType="solid">
        <fgColor indexed="42"/>
        <bgColor indexed="64"/>
      </patternFill>
    </fill>
    <fill>
      <patternFill patternType="solid">
        <fgColor indexed="54"/>
        <bgColor indexed="64"/>
      </patternFill>
    </fill>
    <fill>
      <patternFill patternType="solid">
        <fgColor indexed="22"/>
        <bgColor indexed="64"/>
      </patternFill>
    </fill>
    <fill>
      <patternFill patternType="solid">
        <fgColor indexed="26"/>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theme="1"/>
      </top>
      <bottom/>
      <diagonal/>
    </border>
    <border>
      <left/>
      <right style="thin">
        <color auto="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right style="thin">
        <color auto="1"/>
      </right>
      <top/>
      <bottom/>
      <diagonal/>
    </border>
    <border>
      <left style="thin">
        <color theme="1"/>
      </left>
      <right style="thin">
        <color theme="1"/>
      </right>
      <top/>
      <bottom/>
      <diagonal/>
    </border>
    <border>
      <left/>
      <right style="thin">
        <color auto="1"/>
      </right>
      <top style="thin">
        <color theme="1"/>
      </top>
      <bottom/>
      <diagonal/>
    </border>
    <border>
      <left/>
      <right style="thin">
        <color theme="1"/>
      </right>
      <top style="thin">
        <color theme="1"/>
      </top>
      <bottom style="thin">
        <color theme="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thick">
        <color indexed="62"/>
      </bottom>
      <diagonal/>
    </border>
    <border>
      <left/>
      <right/>
      <top/>
      <bottom style="medium">
        <color auto="1"/>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233">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8"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 fillId="4" borderId="22" applyNumberFormat="0" applyFon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23" applyNumberFormat="0" applyFill="0" applyAlignment="0" applyProtection="0">
      <alignment vertical="center"/>
    </xf>
    <xf numFmtId="0" fontId="62" fillId="0" borderId="23" applyNumberFormat="0" applyFill="0" applyAlignment="0" applyProtection="0">
      <alignment vertical="center"/>
    </xf>
    <xf numFmtId="0" fontId="63" fillId="0" borderId="24" applyNumberFormat="0" applyFill="0" applyAlignment="0" applyProtection="0">
      <alignment vertical="center"/>
    </xf>
    <xf numFmtId="0" fontId="63" fillId="0" borderId="0" applyNumberFormat="0" applyFill="0" applyBorder="0" applyAlignment="0" applyProtection="0">
      <alignment vertical="center"/>
    </xf>
    <xf numFmtId="0" fontId="64" fillId="5" borderId="25" applyNumberFormat="0" applyAlignment="0" applyProtection="0">
      <alignment vertical="center"/>
    </xf>
    <xf numFmtId="0" fontId="65" fillId="6" borderId="26" applyNumberFormat="0" applyAlignment="0" applyProtection="0">
      <alignment vertical="center"/>
    </xf>
    <xf numFmtId="0" fontId="66" fillId="6" borderId="25" applyNumberFormat="0" applyAlignment="0" applyProtection="0">
      <alignment vertical="center"/>
    </xf>
    <xf numFmtId="0" fontId="67" fillId="7" borderId="27" applyNumberFormat="0" applyAlignment="0" applyProtection="0">
      <alignment vertical="center"/>
    </xf>
    <xf numFmtId="0" fontId="68" fillId="0" borderId="28" applyNumberFormat="0" applyFill="0" applyAlignment="0" applyProtection="0">
      <alignment vertical="center"/>
    </xf>
    <xf numFmtId="0" fontId="69" fillId="0" borderId="29" applyNumberFormat="0" applyFill="0" applyAlignment="0" applyProtection="0">
      <alignment vertical="center"/>
    </xf>
    <xf numFmtId="0" fontId="70" fillId="8" borderId="0" applyNumberFormat="0" applyBorder="0" applyAlignment="0" applyProtection="0">
      <alignment vertical="center"/>
    </xf>
    <xf numFmtId="0" fontId="71" fillId="9" borderId="0" applyNumberFormat="0" applyBorder="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4" fillId="12" borderId="0" applyNumberFormat="0" applyBorder="0" applyAlignment="0" applyProtection="0">
      <alignment vertical="center"/>
    </xf>
    <xf numFmtId="0" fontId="74" fillId="13" borderId="0" applyNumberFormat="0" applyBorder="0" applyAlignment="0" applyProtection="0">
      <alignment vertical="center"/>
    </xf>
    <xf numFmtId="0" fontId="73" fillId="14" borderId="0" applyNumberFormat="0" applyBorder="0" applyAlignment="0" applyProtection="0">
      <alignment vertical="center"/>
    </xf>
    <xf numFmtId="0" fontId="73" fillId="15" borderId="0" applyNumberFormat="0" applyBorder="0" applyAlignment="0" applyProtection="0">
      <alignment vertical="center"/>
    </xf>
    <xf numFmtId="0" fontId="74" fillId="16" borderId="0" applyNumberFormat="0" applyBorder="0" applyAlignment="0" applyProtection="0">
      <alignment vertical="center"/>
    </xf>
    <xf numFmtId="0" fontId="74" fillId="17" borderId="0" applyNumberFormat="0" applyBorder="0" applyAlignment="0" applyProtection="0">
      <alignment vertical="center"/>
    </xf>
    <xf numFmtId="0" fontId="73" fillId="18" borderId="0" applyNumberFormat="0" applyBorder="0" applyAlignment="0" applyProtection="0">
      <alignment vertical="center"/>
    </xf>
    <xf numFmtId="0" fontId="73" fillId="19" borderId="0" applyNumberFormat="0" applyBorder="0" applyAlignment="0" applyProtection="0">
      <alignment vertical="center"/>
    </xf>
    <xf numFmtId="0" fontId="74" fillId="20" borderId="0" applyNumberFormat="0" applyBorder="0" applyAlignment="0" applyProtection="0">
      <alignment vertical="center"/>
    </xf>
    <xf numFmtId="0" fontId="74" fillId="21" borderId="0" applyNumberFormat="0" applyBorder="0" applyAlignment="0" applyProtection="0">
      <alignment vertical="center"/>
    </xf>
    <xf numFmtId="0" fontId="73" fillId="22" borderId="0" applyNumberFormat="0" applyBorder="0" applyAlignment="0" applyProtection="0">
      <alignment vertical="center"/>
    </xf>
    <xf numFmtId="0" fontId="73" fillId="23" borderId="0" applyNumberFormat="0" applyBorder="0" applyAlignment="0" applyProtection="0">
      <alignment vertical="center"/>
    </xf>
    <xf numFmtId="0" fontId="74" fillId="24" borderId="0" applyNumberFormat="0" applyBorder="0" applyAlignment="0" applyProtection="0">
      <alignment vertical="center"/>
    </xf>
    <xf numFmtId="0" fontId="74" fillId="25" borderId="0" applyNumberFormat="0" applyBorder="0" applyAlignment="0" applyProtection="0">
      <alignment vertical="center"/>
    </xf>
    <xf numFmtId="0" fontId="73" fillId="26" borderId="0" applyNumberFormat="0" applyBorder="0" applyAlignment="0" applyProtection="0">
      <alignment vertical="center"/>
    </xf>
    <xf numFmtId="0" fontId="73" fillId="27" borderId="0" applyNumberFormat="0" applyBorder="0" applyAlignment="0" applyProtection="0">
      <alignment vertical="center"/>
    </xf>
    <xf numFmtId="0" fontId="74" fillId="28" borderId="0" applyNumberFormat="0" applyBorder="0" applyAlignment="0" applyProtection="0">
      <alignment vertical="center"/>
    </xf>
    <xf numFmtId="0" fontId="74" fillId="29" borderId="0" applyNumberFormat="0" applyBorder="0" applyAlignment="0" applyProtection="0">
      <alignment vertical="center"/>
    </xf>
    <xf numFmtId="0" fontId="73" fillId="30" borderId="0" applyNumberFormat="0" applyBorder="0" applyAlignment="0" applyProtection="0">
      <alignment vertical="center"/>
    </xf>
    <xf numFmtId="0" fontId="73" fillId="31" borderId="0" applyNumberFormat="0" applyBorder="0" applyAlignment="0" applyProtection="0">
      <alignment vertical="center"/>
    </xf>
    <xf numFmtId="0" fontId="74" fillId="32" borderId="0" applyNumberFormat="0" applyBorder="0" applyAlignment="0" applyProtection="0">
      <alignment vertical="center"/>
    </xf>
    <xf numFmtId="0" fontId="74" fillId="33" borderId="0" applyNumberFormat="0" applyBorder="0" applyAlignment="0" applyProtection="0">
      <alignment vertical="center"/>
    </xf>
    <xf numFmtId="0" fontId="73" fillId="34" borderId="0" applyNumberFormat="0" applyBorder="0" applyAlignment="0" applyProtection="0">
      <alignment vertical="center"/>
    </xf>
    <xf numFmtId="0" fontId="75" fillId="0" borderId="0">
      <alignment vertical="center"/>
    </xf>
    <xf numFmtId="0" fontId="76" fillId="0" borderId="17" applyNumberFormat="0" applyFill="0" applyProtection="0">
      <alignment horizontal="center" vertical="center"/>
    </xf>
    <xf numFmtId="0" fontId="77" fillId="35" borderId="0" applyNumberFormat="0" applyBorder="0" applyAlignment="0" applyProtection="0">
      <alignment vertical="center"/>
    </xf>
    <xf numFmtId="0" fontId="78" fillId="36" borderId="0" applyNumberFormat="0" applyBorder="0" applyAlignment="0" applyProtection="0">
      <alignment vertical="center"/>
    </xf>
    <xf numFmtId="0" fontId="79" fillId="0" borderId="30" applyNumberFormat="0" applyFill="0" applyAlignment="0" applyProtection="0">
      <alignment vertical="center"/>
    </xf>
    <xf numFmtId="0" fontId="80" fillId="0" borderId="0">
      <alignment horizontal="center" vertical="center" wrapText="1"/>
      <protection locked="0"/>
    </xf>
    <xf numFmtId="0" fontId="81" fillId="37" borderId="0" applyNumberFormat="0" applyBorder="0" applyAlignment="0" applyProtection="0">
      <alignment vertical="center"/>
    </xf>
    <xf numFmtId="0" fontId="78" fillId="38" borderId="0" applyNumberFormat="0" applyBorder="0" applyAlignment="0" applyProtection="0">
      <alignment vertical="center"/>
    </xf>
    <xf numFmtId="0" fontId="11" fillId="39" borderId="0" applyNumberFormat="0" applyBorder="0" applyAlignment="0" applyProtection="0">
      <alignment vertical="center"/>
    </xf>
    <xf numFmtId="0" fontId="11" fillId="40" borderId="0" applyNumberFormat="0" applyBorder="0" applyAlignment="0" applyProtection="0">
      <alignment vertical="center"/>
    </xf>
    <xf numFmtId="0" fontId="78" fillId="41" borderId="0" applyNumberFormat="0" applyBorder="0" applyAlignment="0" applyProtection="0">
      <alignment vertical="center"/>
    </xf>
    <xf numFmtId="176" fontId="82" fillId="0" borderId="17" applyFill="0" applyProtection="0">
      <alignment horizontal="right" vertical="center"/>
    </xf>
    <xf numFmtId="0" fontId="77" fillId="41" borderId="0" applyNumberFormat="0" applyBorder="0" applyAlignment="0" applyProtection="0">
      <alignment vertical="center"/>
    </xf>
    <xf numFmtId="0" fontId="78" fillId="42" borderId="0" applyNumberFormat="0" applyBorder="0" applyAlignment="0" applyProtection="0">
      <alignment vertical="center"/>
    </xf>
    <xf numFmtId="0" fontId="81" fillId="43" borderId="0" applyNumberFormat="0" applyBorder="0" applyAlignment="0" applyProtection="0">
      <alignment vertical="center"/>
    </xf>
    <xf numFmtId="0" fontId="83" fillId="40" borderId="1" applyNumberFormat="0" applyBorder="0" applyAlignment="0" applyProtection="0">
      <alignment vertical="center"/>
    </xf>
    <xf numFmtId="0" fontId="77" fillId="44" borderId="0" applyNumberFormat="0" applyBorder="0" applyAlignment="0" applyProtection="0">
      <alignment vertical="center"/>
    </xf>
    <xf numFmtId="0" fontId="84" fillId="45" borderId="0" applyNumberFormat="0" applyBorder="0" applyAlignment="0" applyProtection="0">
      <alignment vertical="center"/>
    </xf>
    <xf numFmtId="0" fontId="85" fillId="0" borderId="0">
      <alignment vertical="center"/>
    </xf>
    <xf numFmtId="0" fontId="77" fillId="46" borderId="0" applyNumberFormat="0" applyBorder="0" applyAlignment="0" applyProtection="0">
      <alignment vertical="center"/>
    </xf>
    <xf numFmtId="0" fontId="78" fillId="47" borderId="0" applyNumberFormat="0" applyBorder="0" applyAlignment="0" applyProtection="0">
      <alignment vertical="center"/>
    </xf>
    <xf numFmtId="0" fontId="77" fillId="45" borderId="0" applyNumberFormat="0" applyBorder="0" applyAlignment="0" applyProtection="0">
      <alignment vertical="center"/>
    </xf>
    <xf numFmtId="0" fontId="86" fillId="0" borderId="31" applyNumberFormat="0" applyFill="0" applyAlignment="0" applyProtection="0">
      <alignment vertical="center"/>
    </xf>
    <xf numFmtId="0" fontId="87" fillId="45" borderId="0" applyNumberFormat="0" applyBorder="0" applyAlignment="0" applyProtection="0">
      <alignment vertical="center"/>
    </xf>
    <xf numFmtId="0" fontId="0" fillId="47" borderId="0" applyNumberFormat="0" applyBorder="0" applyAlignment="0" applyProtection="0">
      <alignment vertical="center"/>
    </xf>
    <xf numFmtId="0" fontId="88" fillId="0" borderId="32">
      <alignment horizontal="center" vertical="center"/>
    </xf>
    <xf numFmtId="0" fontId="0" fillId="37" borderId="0" applyNumberFormat="0" applyBorder="0" applyAlignment="0" applyProtection="0">
      <alignment vertical="center"/>
    </xf>
    <xf numFmtId="0" fontId="82" fillId="0" borderId="4" applyNumberFormat="0" applyFill="0" applyProtection="0">
      <alignment horizontal="right" vertical="center"/>
    </xf>
    <xf numFmtId="0" fontId="89" fillId="37"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77" fillId="39" borderId="0" applyNumberFormat="0" applyBorder="0" applyAlignment="0" applyProtection="0">
      <alignment vertical="center"/>
    </xf>
    <xf numFmtId="0" fontId="90" fillId="0" borderId="0">
      <alignment vertical="center"/>
    </xf>
    <xf numFmtId="49" fontId="8" fillId="0" borderId="0" applyFont="0" applyFill="0" applyBorder="0" applyAlignment="0" applyProtection="0">
      <alignment vertical="center"/>
    </xf>
    <xf numFmtId="0" fontId="91" fillId="0" borderId="0" applyNumberFormat="0" applyFill="0" applyBorder="0" applyAlignment="0" applyProtection="0">
      <alignment vertical="top"/>
      <protection locked="0"/>
    </xf>
    <xf numFmtId="10" fontId="8" fillId="0" borderId="0" applyFont="0" applyFill="0" applyBorder="0" applyAlignment="0" applyProtection="0">
      <alignment vertical="center"/>
    </xf>
    <xf numFmtId="0" fontId="92" fillId="0" borderId="33" applyNumberFormat="0" applyFill="0" applyAlignment="0" applyProtection="0">
      <alignment vertical="center"/>
    </xf>
    <xf numFmtId="0" fontId="77" fillId="48" borderId="0" applyNumberFormat="0" applyBorder="0" applyAlignment="0" applyProtection="0">
      <alignment vertical="center"/>
    </xf>
    <xf numFmtId="0" fontId="0" fillId="49" borderId="0" applyNumberFormat="0" applyBorder="0" applyAlignment="0" applyProtection="0">
      <alignment vertical="center"/>
    </xf>
    <xf numFmtId="0" fontId="11" fillId="49" borderId="0" applyNumberFormat="0" applyBorder="0" applyAlignment="0" applyProtection="0">
      <alignment vertical="center"/>
    </xf>
    <xf numFmtId="0" fontId="0" fillId="45" borderId="0" applyNumberFormat="0" applyBorder="0" applyAlignment="0" applyProtection="0">
      <alignment vertical="center"/>
    </xf>
    <xf numFmtId="0" fontId="77" fillId="50" borderId="0" applyNumberFormat="0" applyBorder="0" applyAlignment="0" applyProtection="0">
      <alignment vertical="center"/>
    </xf>
    <xf numFmtId="0" fontId="0" fillId="40" borderId="0" applyNumberFormat="0" applyBorder="0" applyAlignment="0" applyProtection="0">
      <alignment vertical="center"/>
    </xf>
    <xf numFmtId="0" fontId="0" fillId="43" borderId="0" applyNumberFormat="0" applyBorder="0" applyAlignment="0" applyProtection="0">
      <alignment vertical="center"/>
    </xf>
    <xf numFmtId="177" fontId="8" fillId="0" borderId="0" applyFont="0" applyFill="0" applyBorder="0" applyAlignment="0" applyProtection="0">
      <alignment vertical="center"/>
    </xf>
    <xf numFmtId="0" fontId="0" fillId="51" borderId="0" applyNumberFormat="0" applyBorder="0" applyAlignment="0" applyProtection="0">
      <alignment vertical="center"/>
    </xf>
    <xf numFmtId="0" fontId="78" fillId="50" borderId="0" applyNumberFormat="0" applyBorder="0" applyAlignment="0" applyProtection="0">
      <alignment vertical="center"/>
    </xf>
    <xf numFmtId="0" fontId="0" fillId="3" borderId="0" applyNumberFormat="0" applyBorder="0" applyAlignment="0" applyProtection="0">
      <alignment vertical="center"/>
    </xf>
    <xf numFmtId="0" fontId="0" fillId="50" borderId="0" applyNumberFormat="0" applyBorder="0" applyAlignment="0" applyProtection="0">
      <alignment vertical="center"/>
    </xf>
    <xf numFmtId="0" fontId="0" fillId="52" borderId="0" applyNumberFormat="0" applyBorder="0" applyAlignment="0" applyProtection="0">
      <alignment vertical="center"/>
    </xf>
    <xf numFmtId="0" fontId="93" fillId="0" borderId="1">
      <alignment horizontal="left" vertical="center"/>
    </xf>
    <xf numFmtId="0" fontId="0" fillId="46" borderId="0" applyNumberFormat="0" applyBorder="0" applyAlignment="0" applyProtection="0">
      <alignment vertical="center"/>
    </xf>
    <xf numFmtId="0" fontId="0" fillId="53" borderId="0" applyNumberFormat="0" applyBorder="0" applyAlignment="0" applyProtection="0">
      <alignment vertical="center"/>
    </xf>
    <xf numFmtId="0" fontId="0" fillId="39" borderId="0" applyNumberFormat="0" applyBorder="0" applyAlignment="0" applyProtection="0">
      <alignment vertical="center"/>
    </xf>
    <xf numFmtId="0" fontId="77" fillId="54" borderId="0" applyNumberFormat="0" applyBorder="0" applyAlignment="0" applyProtection="0">
      <alignment vertical="center"/>
    </xf>
    <xf numFmtId="0" fontId="94" fillId="52" borderId="0" applyNumberFormat="0" applyBorder="0" applyAlignment="0" applyProtection="0">
      <alignment vertical="center"/>
    </xf>
    <xf numFmtId="0" fontId="78" fillId="55" borderId="0" applyNumberFormat="0" applyBorder="0" applyAlignment="0" applyProtection="0">
      <alignment vertical="center"/>
    </xf>
    <xf numFmtId="0" fontId="0" fillId="56" borderId="0" applyNumberFormat="0" applyBorder="0" applyAlignment="0" applyProtection="0">
      <alignment vertical="center"/>
    </xf>
    <xf numFmtId="0" fontId="77" fillId="52" borderId="0" applyNumberFormat="0" applyBorder="0" applyAlignment="0" applyProtection="0">
      <alignment vertical="center"/>
    </xf>
    <xf numFmtId="0" fontId="95" fillId="39" borderId="34" applyNumberFormat="0" applyAlignment="0" applyProtection="0">
      <alignment vertical="center"/>
    </xf>
    <xf numFmtId="0" fontId="96" fillId="0" borderId="35" applyNumberFormat="0" applyFill="0" applyAlignment="0" applyProtection="0">
      <alignment vertical="center"/>
    </xf>
    <xf numFmtId="0" fontId="77" fillId="57" borderId="0" applyNumberFormat="0" applyBorder="0" applyAlignment="0" applyProtection="0">
      <alignment vertical="center"/>
    </xf>
    <xf numFmtId="0" fontId="8" fillId="0" borderId="0">
      <alignment vertical="center"/>
    </xf>
    <xf numFmtId="0" fontId="0" fillId="40" borderId="36" applyNumberFormat="0" applyFont="0" applyAlignment="0" applyProtection="0">
      <alignment vertical="center"/>
    </xf>
    <xf numFmtId="0" fontId="77" fillId="53" borderId="0" applyNumberFormat="0" applyBorder="0" applyAlignment="0" applyProtection="0">
      <alignment vertical="center"/>
    </xf>
    <xf numFmtId="0" fontId="82" fillId="0" borderId="0" applyProtection="0">
      <alignment vertical="center"/>
    </xf>
    <xf numFmtId="0" fontId="77" fillId="36" borderId="0" applyNumberFormat="0" applyBorder="0" applyAlignment="0" applyProtection="0">
      <alignment vertical="center"/>
    </xf>
    <xf numFmtId="0" fontId="8" fillId="0" borderId="0" applyNumberFormat="0" applyFill="0" applyBorder="0" applyAlignment="0" applyProtection="0">
      <alignment vertical="center"/>
    </xf>
    <xf numFmtId="0" fontId="77" fillId="38" borderId="0" applyNumberFormat="0" applyBorder="0" applyAlignment="0" applyProtection="0">
      <alignment vertical="center"/>
    </xf>
    <xf numFmtId="0" fontId="97" fillId="0" borderId="21">
      <alignment horizontal="left" vertical="center"/>
    </xf>
    <xf numFmtId="0" fontId="90" fillId="0" borderId="0">
      <alignment vertical="center"/>
      <protection locked="0"/>
    </xf>
    <xf numFmtId="0" fontId="11" fillId="43" borderId="0" applyNumberFormat="0" applyBorder="0" applyAlignment="0" applyProtection="0">
      <alignment vertical="center"/>
    </xf>
    <xf numFmtId="0" fontId="98" fillId="0" borderId="0" applyNumberFormat="0" applyFill="0" applyBorder="0" applyAlignment="0" applyProtection="0">
      <alignment vertical="center"/>
    </xf>
    <xf numFmtId="15" fontId="99" fillId="0" borderId="0">
      <alignment vertical="center"/>
    </xf>
    <xf numFmtId="0" fontId="100" fillId="58" borderId="3">
      <alignment vertical="center"/>
      <protection locked="0"/>
    </xf>
    <xf numFmtId="0" fontId="87" fillId="51" borderId="0" applyNumberFormat="0" applyBorder="0" applyAlignment="0" applyProtection="0">
      <alignment vertical="center"/>
    </xf>
    <xf numFmtId="0" fontId="97" fillId="0" borderId="37" applyNumberFormat="0" applyAlignment="0" applyProtection="0">
      <alignment horizontal="left" vertical="center"/>
    </xf>
    <xf numFmtId="0" fontId="101" fillId="50" borderId="38" applyNumberFormat="0" applyAlignment="0" applyProtection="0">
      <alignment vertical="center"/>
    </xf>
    <xf numFmtId="0" fontId="102" fillId="0" borderId="0">
      <alignment vertical="center"/>
    </xf>
    <xf numFmtId="0" fontId="8" fillId="0" borderId="0" applyFont="0" applyFill="0" applyBorder="0" applyAlignment="0" applyProtection="0">
      <alignment vertical="center"/>
    </xf>
    <xf numFmtId="0" fontId="11" fillId="37" borderId="0" applyNumberFormat="0" applyBorder="0" applyAlignment="0" applyProtection="0">
      <alignment vertical="center"/>
    </xf>
    <xf numFmtId="178" fontId="8" fillId="0" borderId="0" applyFont="0" applyFill="0" applyBorder="0" applyAlignment="0" applyProtection="0">
      <alignment vertical="center"/>
    </xf>
    <xf numFmtId="0" fontId="78" fillId="39" borderId="0" applyNumberFormat="0" applyBorder="0" applyAlignment="0" applyProtection="0">
      <alignment vertical="center"/>
    </xf>
    <xf numFmtId="179" fontId="8" fillId="0" borderId="0" applyFont="0" applyFill="0" applyBorder="0" applyAlignment="0" applyProtection="0">
      <alignment vertical="center"/>
    </xf>
    <xf numFmtId="180" fontId="103" fillId="0" borderId="0">
      <alignment vertical="center"/>
    </xf>
    <xf numFmtId="181" fontId="8" fillId="0" borderId="0" applyFont="0" applyFill="0" applyBorder="0" applyAlignment="0" applyProtection="0">
      <alignment vertical="center"/>
    </xf>
    <xf numFmtId="0" fontId="104" fillId="59" borderId="0" applyNumberFormat="0" applyBorder="0" applyAlignment="0" applyProtection="0">
      <alignment vertical="center"/>
    </xf>
    <xf numFmtId="0" fontId="11" fillId="50" borderId="0" applyNumberFormat="0" applyBorder="0" applyAlignment="0" applyProtection="0">
      <alignment vertical="center"/>
    </xf>
    <xf numFmtId="0" fontId="82" fillId="0" borderId="4" applyNumberFormat="0" applyFill="0" applyProtection="0">
      <alignment horizontal="left" vertical="center"/>
    </xf>
    <xf numFmtId="0" fontId="8" fillId="60" borderId="0" applyNumberFormat="0" applyFont="0" applyBorder="0" applyAlignment="0" applyProtection="0">
      <alignment vertical="center"/>
    </xf>
    <xf numFmtId="0" fontId="103" fillId="0" borderId="0">
      <alignment vertical="center"/>
    </xf>
    <xf numFmtId="0" fontId="105" fillId="0" borderId="39" applyNumberFormat="0" applyFill="0" applyAlignment="0" applyProtection="0">
      <alignment vertical="center"/>
    </xf>
    <xf numFmtId="0" fontId="106" fillId="50" borderId="40">
      <alignment horizontal="left" vertical="center"/>
      <protection locked="0" hidden="1"/>
    </xf>
    <xf numFmtId="182" fontId="8" fillId="0" borderId="0" applyFont="0" applyFill="0" applyBorder="0" applyAlignment="0" applyProtection="0">
      <alignment vertical="center"/>
    </xf>
    <xf numFmtId="0" fontId="79" fillId="0" borderId="41" applyNumberFormat="0" applyFill="0" applyAlignment="0" applyProtection="0">
      <alignment vertical="center"/>
    </xf>
    <xf numFmtId="0" fontId="88" fillId="0" borderId="0" applyNumberFormat="0" applyFill="0" applyBorder="0" applyAlignment="0" applyProtection="0">
      <alignment vertical="center"/>
    </xf>
    <xf numFmtId="183" fontId="8" fillId="0" borderId="0" applyFont="0" applyFill="0" applyBorder="0" applyAlignment="0" applyProtection="0">
      <alignment vertical="center"/>
    </xf>
    <xf numFmtId="184" fontId="8" fillId="0" borderId="0" applyFont="0" applyFill="0" applyBorder="0" applyAlignment="0" applyProtection="0">
      <alignment vertical="center"/>
    </xf>
    <xf numFmtId="0" fontId="107" fillId="0" borderId="0" applyNumberFormat="0" applyFill="0" applyBorder="0" applyAlignment="0" applyProtection="0">
      <alignment vertical="center"/>
    </xf>
    <xf numFmtId="185" fontId="103" fillId="0" borderId="0">
      <alignment vertical="center"/>
    </xf>
    <xf numFmtId="186" fontId="103" fillId="0" borderId="0">
      <alignment vertical="center"/>
    </xf>
    <xf numFmtId="0" fontId="83" fillId="39" borderId="0" applyNumberFormat="0" applyBorder="0" applyAlignment="0" applyProtection="0">
      <alignment vertical="center"/>
    </xf>
    <xf numFmtId="0" fontId="108" fillId="0" borderId="42" applyNumberFormat="0" applyFill="0" applyAlignment="0" applyProtection="0">
      <alignment vertical="center"/>
    </xf>
    <xf numFmtId="187" fontId="109" fillId="61" borderId="0">
      <alignment vertical="center"/>
    </xf>
    <xf numFmtId="187" fontId="110" fillId="62" borderId="0">
      <alignment vertical="center"/>
    </xf>
    <xf numFmtId="38" fontId="8" fillId="0" borderId="0" applyFont="0" applyFill="0" applyBorder="0" applyAlignment="0" applyProtection="0">
      <alignment vertical="center"/>
    </xf>
    <xf numFmtId="40" fontId="8" fillId="0" borderId="0" applyFont="0" applyFill="0" applyBorder="0" applyAlignment="0" applyProtection="0">
      <alignment vertical="center"/>
    </xf>
    <xf numFmtId="188" fontId="8" fillId="0" borderId="0" applyFont="0" applyFill="0" applyBorder="0" applyAlignment="0" applyProtection="0">
      <alignment vertical="center"/>
    </xf>
    <xf numFmtId="40" fontId="111" fillId="56" borderId="40">
      <alignment horizontal="centerContinuous" vertical="center"/>
    </xf>
    <xf numFmtId="1" fontId="82" fillId="0" borderId="17" applyFill="0" applyProtection="0">
      <alignment horizontal="center" vertical="center"/>
    </xf>
    <xf numFmtId="37" fontId="112" fillId="0" borderId="0">
      <alignment vertical="center"/>
    </xf>
    <xf numFmtId="189" fontId="82" fillId="0" borderId="0">
      <alignment vertical="center"/>
    </xf>
    <xf numFmtId="14" fontId="80" fillId="0" borderId="0">
      <alignment horizontal="center" vertical="center" wrapText="1"/>
      <protection locked="0"/>
    </xf>
    <xf numFmtId="3" fontId="8" fillId="0" borderId="0" applyFont="0" applyFill="0" applyBorder="0" applyAlignment="0" applyProtection="0">
      <alignment vertical="center"/>
    </xf>
    <xf numFmtId="190" fontId="8" fillId="0" borderId="0" applyFont="0" applyFill="0" applyProtection="0">
      <alignment vertical="center"/>
    </xf>
    <xf numFmtId="15" fontId="8" fillId="0" borderId="0" applyFont="0" applyFill="0" applyBorder="0" applyAlignment="0" applyProtection="0">
      <alignment vertical="center"/>
    </xf>
    <xf numFmtId="4" fontId="8" fillId="0" borderId="0" applyFont="0" applyFill="0" applyBorder="0" applyAlignment="0" applyProtection="0">
      <alignment vertical="center"/>
    </xf>
    <xf numFmtId="0" fontId="8" fillId="0" borderId="0">
      <alignment vertical="center"/>
    </xf>
    <xf numFmtId="0" fontId="113" fillId="0" borderId="0">
      <alignment vertical="center"/>
    </xf>
    <xf numFmtId="0" fontId="8" fillId="0" borderId="0" applyProtection="0"/>
    <xf numFmtId="0" fontId="8" fillId="0" borderId="0">
      <alignment vertical="center"/>
    </xf>
    <xf numFmtId="0" fontId="8" fillId="0" borderId="0">
      <alignment vertical="center"/>
    </xf>
    <xf numFmtId="0" fontId="114" fillId="0" borderId="43" applyNumberFormat="0" applyFill="0" applyAlignment="0" applyProtection="0">
      <alignment vertical="center"/>
    </xf>
    <xf numFmtId="191" fontId="8" fillId="0" borderId="0" applyFont="0" applyFill="0" applyBorder="0" applyAlignment="0" applyProtection="0">
      <alignment vertical="center"/>
    </xf>
    <xf numFmtId="0" fontId="114"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6" fillId="0" borderId="4" applyNumberFormat="0" applyFill="0" applyProtection="0">
      <alignment horizontal="center" vertical="center"/>
    </xf>
    <xf numFmtId="0" fontId="117"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9" fillId="51" borderId="0" applyNumberFormat="0" applyBorder="0" applyAlignment="0" applyProtection="0">
      <alignment vertical="center"/>
    </xf>
    <xf numFmtId="0" fontId="119" fillId="45" borderId="0" applyNumberFormat="0" applyBorder="0" applyAlignment="0" applyProtection="0">
      <alignment vertical="center"/>
    </xf>
    <xf numFmtId="0" fontId="0" fillId="0" borderId="0">
      <alignment vertical="center"/>
    </xf>
    <xf numFmtId="0" fontId="99" fillId="0" borderId="0">
      <alignment vertical="center"/>
    </xf>
    <xf numFmtId="0" fontId="8" fillId="0" borderId="0">
      <alignment vertical="center"/>
    </xf>
    <xf numFmtId="0" fontId="8" fillId="0" borderId="0">
      <alignment vertical="center"/>
    </xf>
    <xf numFmtId="0" fontId="120" fillId="0" borderId="44" applyNumberFormat="0" applyFill="0" applyAlignment="0" applyProtection="0">
      <alignment vertical="center"/>
    </xf>
    <xf numFmtId="0" fontId="0" fillId="0" borderId="0">
      <alignment vertical="center"/>
    </xf>
    <xf numFmtId="0" fontId="121" fillId="42" borderId="45" applyNumberFormat="0" applyAlignment="0" applyProtection="0">
      <alignment vertical="center"/>
    </xf>
    <xf numFmtId="0" fontId="0"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77" fillId="6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2" fillId="0" borderId="0">
      <alignment vertical="center"/>
    </xf>
    <xf numFmtId="0" fontId="8" fillId="0" borderId="0">
      <alignment vertical="center"/>
    </xf>
    <xf numFmtId="0" fontId="0" fillId="0" borderId="0">
      <alignment vertical="center"/>
    </xf>
    <xf numFmtId="0" fontId="6" fillId="0" borderId="0" applyAlignment="0"/>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2" fillId="39" borderId="38" applyNumberFormat="0" applyAlignment="0" applyProtection="0">
      <alignment vertical="center"/>
    </xf>
    <xf numFmtId="0" fontId="8" fillId="0" borderId="0">
      <alignment vertical="center"/>
    </xf>
    <xf numFmtId="0" fontId="6" fillId="0" borderId="0">
      <alignment vertical="center"/>
    </xf>
    <xf numFmtId="0" fontId="6" fillId="0" borderId="0">
      <alignment vertical="center"/>
    </xf>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5" fillId="0" borderId="0" applyNumberFormat="0" applyFill="0" applyBorder="0" applyAlignment="0" applyProtection="0">
      <alignment vertical="center"/>
    </xf>
    <xf numFmtId="0" fontId="89" fillId="43" borderId="0" applyNumberFormat="0" applyBorder="0" applyAlignment="0" applyProtection="0">
      <alignment vertical="center"/>
    </xf>
    <xf numFmtId="0" fontId="126" fillId="0" borderId="0" applyNumberFormat="0" applyFill="0" applyBorder="0" applyAlignment="0" applyProtection="0">
      <alignment vertical="top"/>
      <protection locked="0"/>
    </xf>
    <xf numFmtId="0" fontId="127" fillId="0" borderId="0" applyNumberFormat="0" applyFill="0" applyBorder="0" applyAlignment="0" applyProtection="0">
      <alignment vertical="center"/>
    </xf>
    <xf numFmtId="4" fontId="0" fillId="0" borderId="0" applyFont="0" applyFill="0" applyBorder="0" applyAlignment="0" applyProtection="0">
      <alignment vertical="center"/>
    </xf>
    <xf numFmtId="0" fontId="76" fillId="0" borderId="17" applyNumberFormat="0" applyFill="0" applyProtection="0">
      <alignment horizontal="left" vertical="center"/>
    </xf>
    <xf numFmtId="192" fontId="0" fillId="0" borderId="0" applyFont="0" applyFill="0" applyBorder="0" applyAlignment="0" applyProtection="0">
      <alignment vertical="center"/>
    </xf>
    <xf numFmtId="41" fontId="0" fillId="0" borderId="0" applyFont="0" applyFill="0" applyBorder="0" applyAlignment="0" applyProtection="0">
      <alignment vertical="center"/>
    </xf>
    <xf numFmtId="193" fontId="0" fillId="0" borderId="0" applyFont="0" applyFill="0" applyBorder="0" applyAlignment="0" applyProtection="0">
      <alignment vertical="center"/>
    </xf>
    <xf numFmtId="0" fontId="104" fillId="64" borderId="0" applyNumberFormat="0" applyBorder="0" applyAlignment="0" applyProtection="0">
      <alignment vertical="center"/>
    </xf>
    <xf numFmtId="0" fontId="104" fillId="65" borderId="0" applyNumberFormat="0" applyBorder="0" applyAlignment="0" applyProtection="0">
      <alignment vertical="center"/>
    </xf>
    <xf numFmtId="0" fontId="77" fillId="66" borderId="0" applyNumberFormat="0" applyBorder="0" applyAlignment="0" applyProtection="0">
      <alignment vertical="center"/>
    </xf>
    <xf numFmtId="0" fontId="77" fillId="56" borderId="0" applyNumberFormat="0" applyBorder="0" applyAlignment="0" applyProtection="0">
      <alignment vertical="center"/>
    </xf>
    <xf numFmtId="0" fontId="77" fillId="67" borderId="0" applyNumberFormat="0" applyBorder="0" applyAlignment="0" applyProtection="0">
      <alignment vertical="center"/>
    </xf>
    <xf numFmtId="0" fontId="77" fillId="68" borderId="0" applyNumberFormat="0" applyBorder="0" applyAlignment="0" applyProtection="0">
      <alignment vertical="center"/>
    </xf>
    <xf numFmtId="0" fontId="128" fillId="0" borderId="0">
      <alignment vertical="center"/>
    </xf>
    <xf numFmtId="0" fontId="129" fillId="0" borderId="0">
      <alignment vertical="top"/>
      <protection locked="0"/>
    </xf>
    <xf numFmtId="43" fontId="0" fillId="0" borderId="0" applyFont="0" applyFill="0" applyBorder="0" applyAlignment="0" applyProtection="0">
      <alignment vertical="center"/>
    </xf>
    <xf numFmtId="0" fontId="8" fillId="0" borderId="0">
      <alignment vertical="center"/>
    </xf>
    <xf numFmtId="0" fontId="130" fillId="0" borderId="0">
      <alignment vertical="center"/>
    </xf>
  </cellStyleXfs>
  <cellXfs count="467">
    <xf numFmtId="0" fontId="0" fillId="0" borderId="0" xfId="0" applyAlignment="1"/>
    <xf numFmtId="0" fontId="1" fillId="0" borderId="0" xfId="0" applyFont="1" applyFill="1" applyBorder="1" applyAlignment="1">
      <alignment vertical="center"/>
    </xf>
    <xf numFmtId="0" fontId="2" fillId="0" borderId="0" xfId="204" applyFont="1" applyFill="1" applyBorder="1" applyAlignment="1">
      <alignment horizontal="center" vertical="center"/>
    </xf>
    <xf numFmtId="0" fontId="3" fillId="0" borderId="1" xfId="204"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204" applyFont="1" applyFill="1" applyBorder="1" applyAlignment="1">
      <alignment horizontal="center" vertical="center" wrapText="1"/>
    </xf>
    <xf numFmtId="0" fontId="1" fillId="0" borderId="1" xfId="0" applyFont="1" applyFill="1" applyBorder="1" applyAlignment="1">
      <alignment vertical="center" wrapText="1"/>
    </xf>
    <xf numFmtId="0" fontId="6" fillId="0" borderId="0" xfId="110" applyFont="1" applyFill="1" applyBorder="1" applyAlignment="1">
      <alignment vertical="center"/>
    </xf>
    <xf numFmtId="0" fontId="7" fillId="0" borderId="0" xfId="110" applyFont="1" applyFill="1" applyBorder="1" applyAlignment="1">
      <alignment vertical="center"/>
    </xf>
    <xf numFmtId="0" fontId="8" fillId="0" borderId="0" xfId="110" applyFont="1" applyFill="1" applyBorder="1" applyAlignment="1">
      <alignment vertical="center"/>
    </xf>
    <xf numFmtId="0" fontId="8" fillId="0" borderId="0" xfId="0" applyFont="1" applyFill="1" applyBorder="1" applyAlignment="1">
      <alignment vertical="center"/>
    </xf>
    <xf numFmtId="0" fontId="9" fillId="0" borderId="0" xfId="110" applyNumberFormat="1" applyFont="1" applyFill="1" applyBorder="1" applyAlignment="1" applyProtection="1">
      <alignment horizontal="center" vertical="center"/>
    </xf>
    <xf numFmtId="0" fontId="0" fillId="0" borderId="0" xfId="110" applyNumberFormat="1" applyFont="1" applyFill="1" applyBorder="1" applyAlignment="1" applyProtection="1">
      <alignment horizontal="left" vertical="center"/>
    </xf>
    <xf numFmtId="0" fontId="10" fillId="0" borderId="1" xfId="197" applyFont="1" applyFill="1" applyBorder="1" applyAlignment="1">
      <alignment horizontal="center" vertical="center" wrapText="1"/>
    </xf>
    <xf numFmtId="0" fontId="11" fillId="0" borderId="1" xfId="197" applyFont="1" applyFill="1" applyBorder="1" applyAlignment="1">
      <alignment horizontal="center" vertical="center" wrapText="1"/>
    </xf>
    <xf numFmtId="0" fontId="11" fillId="0" borderId="2" xfId="197" applyFont="1" applyFill="1" applyBorder="1" applyAlignment="1">
      <alignment vertical="center" wrapText="1"/>
    </xf>
    <xf numFmtId="0" fontId="11" fillId="0" borderId="2" xfId="197" applyFont="1" applyFill="1" applyBorder="1" applyAlignment="1">
      <alignment horizontal="left" vertical="center" wrapText="1"/>
    </xf>
    <xf numFmtId="0" fontId="11" fillId="0" borderId="2" xfId="197" applyFont="1" applyFill="1" applyBorder="1" applyAlignment="1">
      <alignment horizontal="center" vertical="center" wrapText="1"/>
    </xf>
    <xf numFmtId="0" fontId="11" fillId="0" borderId="1" xfId="197" applyFont="1" applyFill="1" applyBorder="1" applyAlignment="1">
      <alignment horizontal="left" vertical="center" wrapText="1" indent="1"/>
    </xf>
    <xf numFmtId="0" fontId="11" fillId="0" borderId="1" xfId="197" applyFont="1" applyFill="1" applyBorder="1" applyAlignment="1">
      <alignment horizontal="left" vertical="center" wrapText="1"/>
    </xf>
    <xf numFmtId="49" fontId="12" fillId="0" borderId="1" xfId="197" applyNumberFormat="1" applyFont="1" applyFill="1" applyBorder="1" applyAlignment="1">
      <alignment horizontal="center" vertical="center" wrapText="1"/>
    </xf>
    <xf numFmtId="0" fontId="11" fillId="0" borderId="3" xfId="197" applyFont="1" applyFill="1" applyBorder="1" applyAlignment="1">
      <alignment vertical="center" wrapText="1"/>
    </xf>
    <xf numFmtId="0" fontId="11" fillId="0" borderId="3" xfId="197" applyFont="1" applyFill="1" applyBorder="1" applyAlignment="1">
      <alignment horizontal="left" vertical="center" wrapText="1"/>
    </xf>
    <xf numFmtId="0" fontId="11" fillId="0" borderId="4" xfId="197" applyFont="1" applyFill="1" applyBorder="1" applyAlignment="1">
      <alignment horizontal="center" vertical="center" wrapText="1"/>
    </xf>
    <xf numFmtId="0" fontId="11" fillId="0" borderId="4" xfId="197" applyFont="1" applyFill="1" applyBorder="1" applyAlignment="1">
      <alignment vertical="center" wrapText="1"/>
    </xf>
    <xf numFmtId="0" fontId="11" fillId="0" borderId="4" xfId="197" applyFont="1" applyFill="1" applyBorder="1" applyAlignment="1">
      <alignment horizontal="left" vertical="center" wrapText="1"/>
    </xf>
    <xf numFmtId="0" fontId="11" fillId="0" borderId="5" xfId="197" applyFont="1" applyFill="1" applyBorder="1" applyAlignment="1">
      <alignment horizontal="left" vertical="center" wrapText="1"/>
    </xf>
    <xf numFmtId="0" fontId="8" fillId="0" borderId="1" xfId="110" applyNumberFormat="1" applyFont="1" applyFill="1" applyBorder="1" applyAlignment="1">
      <alignment horizontal="center" vertical="center" wrapText="1"/>
    </xf>
    <xf numFmtId="0" fontId="8" fillId="0" borderId="6" xfId="110" applyNumberFormat="1" applyFont="1" applyFill="1" applyBorder="1" applyAlignment="1">
      <alignment horizontal="left" vertical="center" wrapText="1"/>
    </xf>
    <xf numFmtId="49" fontId="11" fillId="0" borderId="1" xfId="231" applyNumberFormat="1" applyFont="1" applyFill="1" applyBorder="1" applyAlignment="1">
      <alignment horizontal="left" vertical="center" wrapText="1"/>
    </xf>
    <xf numFmtId="49" fontId="11" fillId="0" borderId="1" xfId="231" applyNumberFormat="1" applyFont="1" applyFill="1" applyBorder="1" applyAlignment="1">
      <alignment horizontal="center" vertical="center" wrapText="1"/>
    </xf>
    <xf numFmtId="0" fontId="11" fillId="0" borderId="7" xfId="197" applyFont="1" applyFill="1" applyBorder="1" applyAlignment="1">
      <alignment horizontal="left" vertical="center" wrapText="1"/>
    </xf>
    <xf numFmtId="0" fontId="8" fillId="0" borderId="1" xfId="110" applyFont="1" applyFill="1" applyBorder="1" applyAlignment="1">
      <alignment horizontal="center" vertical="center"/>
    </xf>
    <xf numFmtId="49" fontId="11" fillId="0" borderId="6" xfId="231" applyNumberFormat="1" applyFont="1" applyFill="1" applyBorder="1" applyAlignment="1">
      <alignment horizontal="left" vertical="center" wrapText="1"/>
    </xf>
    <xf numFmtId="49" fontId="12" fillId="0" borderId="1" xfId="231" applyNumberFormat="1" applyFont="1" applyFill="1" applyBorder="1" applyAlignment="1">
      <alignment horizontal="center" vertical="center" wrapText="1"/>
    </xf>
    <xf numFmtId="0" fontId="8" fillId="0" borderId="1" xfId="110" applyNumberFormat="1" applyFont="1" applyFill="1" applyBorder="1" applyAlignment="1">
      <alignment horizontal="left" vertical="center" wrapText="1"/>
    </xf>
    <xf numFmtId="0" fontId="11" fillId="0" borderId="8" xfId="197" applyFont="1" applyFill="1" applyBorder="1" applyAlignment="1">
      <alignment horizontal="left" vertical="center" wrapText="1"/>
    </xf>
    <xf numFmtId="0" fontId="11" fillId="0" borderId="1" xfId="197" applyFont="1" applyFill="1" applyBorder="1" applyAlignment="1">
      <alignment vertical="center" wrapText="1"/>
    </xf>
    <xf numFmtId="0" fontId="8" fillId="0" borderId="2" xfId="110" applyFont="1" applyFill="1" applyBorder="1" applyAlignment="1">
      <alignment horizontal="left" vertical="center" wrapText="1"/>
    </xf>
    <xf numFmtId="0" fontId="8" fillId="0" borderId="3" xfId="110" applyFont="1" applyFill="1" applyBorder="1" applyAlignment="1">
      <alignment horizontal="left" vertical="center" wrapText="1"/>
    </xf>
    <xf numFmtId="0" fontId="11" fillId="0" borderId="3" xfId="197" applyFont="1" applyFill="1" applyBorder="1" applyAlignment="1">
      <alignment horizontal="center" vertical="center" wrapText="1"/>
    </xf>
    <xf numFmtId="0" fontId="8" fillId="0" borderId="1" xfId="110" applyFont="1" applyFill="1" applyBorder="1" applyAlignment="1">
      <alignment horizontal="left" vertical="center" wrapText="1"/>
    </xf>
    <xf numFmtId="49" fontId="11" fillId="0" borderId="1" xfId="197" applyNumberFormat="1" applyFont="1" applyFill="1" applyBorder="1" applyAlignment="1">
      <alignment horizontal="left" vertical="center" wrapText="1"/>
    </xf>
    <xf numFmtId="0" fontId="11" fillId="0" borderId="1" xfId="197" applyNumberFormat="1" applyFont="1" applyFill="1" applyBorder="1" applyAlignment="1" applyProtection="1">
      <alignment horizontal="center" vertical="center" wrapText="1"/>
    </xf>
    <xf numFmtId="9" fontId="11" fillId="0" borderId="1" xfId="197" applyNumberFormat="1" applyFont="1" applyFill="1" applyBorder="1" applyAlignment="1">
      <alignment horizontal="center" vertical="center" wrapText="1"/>
    </xf>
    <xf numFmtId="0" fontId="8" fillId="0" borderId="4" xfId="110" applyFont="1" applyFill="1" applyBorder="1" applyAlignment="1">
      <alignment horizontal="left" vertical="center" wrapText="1"/>
    </xf>
    <xf numFmtId="49" fontId="13" fillId="0" borderId="1" xfId="232" applyNumberFormat="1" applyFont="1" applyBorder="1" applyAlignment="1">
      <alignment horizontal="left" vertical="center" wrapText="1"/>
    </xf>
    <xf numFmtId="49" fontId="8" fillId="0" borderId="1" xfId="232" applyNumberFormat="1" applyFont="1" applyBorder="1" applyAlignment="1">
      <alignment horizontal="center" vertical="center"/>
    </xf>
    <xf numFmtId="49" fontId="8" fillId="0" borderId="1" xfId="232" applyNumberFormat="1" applyFont="1" applyBorder="1" applyAlignment="1">
      <alignment horizontal="left" vertical="center"/>
    </xf>
    <xf numFmtId="49" fontId="8" fillId="0" borderId="9" xfId="232" applyNumberFormat="1" applyFont="1" applyFill="1" applyBorder="1" applyAlignment="1">
      <alignment horizontal="left" vertical="center" wrapText="1"/>
    </xf>
    <xf numFmtId="0" fontId="11" fillId="0" borderId="10" xfId="197" applyFont="1" applyFill="1" applyBorder="1" applyAlignment="1">
      <alignment horizontal="center" vertical="center" wrapText="1"/>
    </xf>
    <xf numFmtId="49" fontId="8" fillId="0" borderId="11" xfId="232" applyNumberFormat="1" applyFont="1" applyFill="1" applyBorder="1" applyAlignment="1">
      <alignment horizontal="center" vertical="center" wrapText="1"/>
    </xf>
    <xf numFmtId="49" fontId="8" fillId="0" borderId="12" xfId="232" applyNumberFormat="1" applyFont="1" applyFill="1" applyBorder="1" applyAlignment="1">
      <alignment horizontal="center" vertical="center" wrapText="1"/>
    </xf>
    <xf numFmtId="49" fontId="8" fillId="0" borderId="3" xfId="232" applyNumberFormat="1" applyFont="1" applyFill="1" applyBorder="1" applyAlignment="1">
      <alignment horizontal="left" vertical="center" wrapText="1"/>
    </xf>
    <xf numFmtId="0" fontId="11" fillId="0" borderId="13" xfId="197" applyFont="1" applyFill="1" applyBorder="1" applyAlignment="1">
      <alignment horizontal="center" vertical="center" wrapText="1"/>
    </xf>
    <xf numFmtId="49" fontId="8" fillId="0" borderId="14" xfId="232" applyNumberFormat="1" applyFont="1" applyFill="1" applyBorder="1" applyAlignment="1">
      <alignment horizontal="center" vertical="center" wrapText="1"/>
    </xf>
    <xf numFmtId="49" fontId="13" fillId="0" borderId="1" xfId="232" applyNumberFormat="1" applyFont="1" applyFill="1" applyBorder="1" applyAlignment="1">
      <alignment horizontal="center" vertical="center" wrapText="1"/>
    </xf>
    <xf numFmtId="49" fontId="8" fillId="0" borderId="1" xfId="232" applyNumberFormat="1" applyFont="1" applyFill="1" applyBorder="1" applyAlignment="1">
      <alignment horizontal="center" vertical="center"/>
    </xf>
    <xf numFmtId="49" fontId="8" fillId="0" borderId="12" xfId="232" applyNumberFormat="1" applyFont="1" applyFill="1" applyBorder="1" applyAlignment="1">
      <alignment horizontal="center" vertical="center"/>
    </xf>
    <xf numFmtId="49" fontId="8" fillId="0" borderId="12" xfId="232"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49" fontId="8" fillId="0" borderId="1" xfId="232" applyNumberFormat="1" applyFont="1" applyBorder="1" applyAlignment="1">
      <alignment horizontal="left" vertical="center" wrapText="1"/>
    </xf>
    <xf numFmtId="0" fontId="8" fillId="0" borderId="12" xfId="232" applyNumberFormat="1" applyFont="1" applyFill="1" applyBorder="1" applyAlignment="1">
      <alignment horizontal="center" vertical="center" wrapText="1"/>
    </xf>
    <xf numFmtId="49" fontId="8" fillId="0" borderId="15" xfId="232" applyNumberFormat="1" applyFont="1" applyFill="1" applyBorder="1" applyAlignment="1">
      <alignment horizontal="center" vertical="center" wrapText="1"/>
    </xf>
    <xf numFmtId="49" fontId="8" fillId="0" borderId="16" xfId="232" applyNumberFormat="1" applyFont="1" applyFill="1" applyBorder="1" applyAlignment="1">
      <alignment horizontal="center" vertical="center" wrapText="1"/>
    </xf>
    <xf numFmtId="49" fontId="8" fillId="0" borderId="17" xfId="232" applyNumberFormat="1" applyFont="1" applyFill="1" applyBorder="1" applyAlignment="1">
      <alignment horizontal="center" vertical="center" wrapText="1"/>
    </xf>
    <xf numFmtId="49" fontId="8" fillId="0" borderId="4" xfId="232" applyNumberFormat="1" applyFont="1" applyFill="1" applyBorder="1" applyAlignment="1">
      <alignment horizontal="left"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94" fontId="20" fillId="0" borderId="1" xfId="0" applyNumberFormat="1" applyFont="1" applyFill="1" applyBorder="1" applyAlignment="1">
      <alignment horizontal="left" vertical="center" wrapText="1"/>
    </xf>
    <xf numFmtId="194" fontId="20"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19" fillId="0" borderId="1" xfId="0" applyFont="1" applyFill="1" applyBorder="1" applyAlignment="1">
      <alignment vertical="center"/>
    </xf>
    <xf numFmtId="4" fontId="20" fillId="0" borderId="1" xfId="0" applyNumberFormat="1" applyFont="1" applyFill="1" applyBorder="1" applyAlignment="1">
      <alignment horizontal="right" vertical="center" wrapText="1"/>
    </xf>
    <xf numFmtId="194"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xf>
    <xf numFmtId="0" fontId="19" fillId="0" borderId="1" xfId="0" applyFont="1" applyFill="1" applyBorder="1" applyAlignment="1">
      <alignment horizontal="left" vertical="center"/>
    </xf>
    <xf numFmtId="0" fontId="18"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1" fillId="0" borderId="0" xfId="0" applyFont="1" applyFill="1" applyBorder="1" applyAlignment="1">
      <alignment vertical="center" wrapText="1"/>
    </xf>
    <xf numFmtId="0" fontId="18" fillId="0" borderId="0" xfId="0" applyFont="1" applyFill="1" applyBorder="1" applyAlignment="1">
      <alignment vertical="center" wrapText="1"/>
    </xf>
    <xf numFmtId="0" fontId="20" fillId="0" borderId="0" xfId="0" applyFont="1" applyFill="1" applyBorder="1" applyAlignment="1">
      <alignment vertical="center" wrapText="1"/>
    </xf>
    <xf numFmtId="0" fontId="20" fillId="0" borderId="1" xfId="0" applyFont="1" applyFill="1" applyBorder="1" applyAlignment="1">
      <alignment vertical="center" wrapText="1"/>
    </xf>
    <xf numFmtId="4" fontId="20" fillId="0" borderId="1" xfId="0" applyNumberFormat="1" applyFont="1" applyFill="1" applyBorder="1" applyAlignment="1">
      <alignmen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18" fillId="0" borderId="0" xfId="0" applyFont="1" applyFill="1" applyBorder="1" applyAlignment="1">
      <alignment horizontal="right" vertical="center" wrapText="1"/>
    </xf>
    <xf numFmtId="0" fontId="23" fillId="0" borderId="0" xfId="0" applyFont="1" applyFill="1" applyBorder="1" applyAlignment="1">
      <alignment vertical="center"/>
    </xf>
    <xf numFmtId="0" fontId="11" fillId="0" borderId="0" xfId="0" applyFont="1" applyFill="1" applyBorder="1" applyAlignment="1">
      <alignment vertical="center"/>
    </xf>
    <xf numFmtId="0" fontId="24"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4" fontId="25" fillId="0" borderId="1" xfId="0" applyNumberFormat="1" applyFont="1" applyFill="1" applyBorder="1" applyAlignment="1">
      <alignment vertical="center" wrapText="1"/>
    </xf>
    <xf numFmtId="0" fontId="2" fillId="0" borderId="0" xfId="183" applyNumberFormat="1" applyFont="1" applyFill="1" applyAlignment="1" applyProtection="1">
      <alignment horizontal="center" vertical="center" wrapText="1"/>
    </xf>
    <xf numFmtId="0" fontId="24" fillId="0" borderId="1" xfId="0" applyFont="1" applyFill="1" applyBorder="1" applyAlignment="1">
      <alignment vertical="center" wrapText="1"/>
    </xf>
    <xf numFmtId="195" fontId="25" fillId="0" borderId="1" xfId="0" applyNumberFormat="1" applyFont="1" applyFill="1" applyBorder="1" applyAlignment="1">
      <alignment vertical="center" wrapText="1"/>
    </xf>
    <xf numFmtId="0" fontId="25" fillId="0" borderId="1" xfId="0" applyFont="1" applyFill="1" applyBorder="1" applyAlignment="1">
      <alignment horizontal="center" vertical="center" wrapText="1"/>
    </xf>
    <xf numFmtId="41" fontId="25" fillId="0" borderId="1" xfId="0" applyNumberFormat="1" applyFont="1" applyFill="1" applyBorder="1" applyAlignment="1">
      <alignment vertical="center" wrapText="1"/>
    </xf>
    <xf numFmtId="0" fontId="8" fillId="0" borderId="0" xfId="190" applyFill="1" applyAlignment="1"/>
    <xf numFmtId="0" fontId="26" fillId="0" borderId="0" xfId="190" applyNumberFormat="1" applyFont="1" applyFill="1" applyAlignment="1" applyProtection="1">
      <alignment horizontal="center" vertical="center" wrapText="1"/>
    </xf>
    <xf numFmtId="0" fontId="23" fillId="0" borderId="0" xfId="169" applyFont="1" applyFill="1" applyAlignment="1" applyProtection="1">
      <alignment horizontal="left" vertical="center"/>
    </xf>
    <xf numFmtId="0" fontId="27" fillId="0" borderId="0" xfId="169" applyFont="1" applyFill="1" applyAlignment="1"/>
    <xf numFmtId="196" fontId="27" fillId="0" borderId="0" xfId="169" applyNumberFormat="1" applyFont="1" applyFill="1" applyAlignment="1"/>
    <xf numFmtId="197" fontId="28" fillId="0" borderId="0" xfId="169" applyNumberFormat="1" applyFont="1" applyFill="1" applyBorder="1" applyAlignment="1" applyProtection="1">
      <alignment horizontal="right" vertical="center"/>
    </xf>
    <xf numFmtId="2" fontId="24" fillId="0" borderId="1" xfId="193" applyNumberFormat="1" applyFont="1" applyFill="1" applyBorder="1" applyAlignment="1" applyProtection="1">
      <alignment horizontal="center" vertical="center" wrapText="1"/>
    </xf>
    <xf numFmtId="198" fontId="24" fillId="0" borderId="1" xfId="205" applyNumberFormat="1" applyFont="1" applyFill="1" applyBorder="1" applyAlignment="1">
      <alignment horizontal="center" vertical="center" wrapText="1"/>
    </xf>
    <xf numFmtId="0" fontId="8" fillId="0" borderId="0" xfId="190" applyFill="1" applyAlignment="1">
      <alignment horizontal="center" vertical="center"/>
    </xf>
    <xf numFmtId="49" fontId="24" fillId="0" borderId="1" xfId="194" applyNumberFormat="1" applyFont="1" applyFill="1" applyBorder="1" applyAlignment="1" applyProtection="1">
      <alignment horizontal="left" vertical="center"/>
    </xf>
    <xf numFmtId="199" fontId="24" fillId="0" borderId="1" xfId="1" applyNumberFormat="1" applyFont="1" applyFill="1" applyBorder="1" applyAlignment="1">
      <alignment horizontal="right" vertical="center" wrapText="1"/>
    </xf>
    <xf numFmtId="200" fontId="24" fillId="0" borderId="1" xfId="3" applyNumberFormat="1" applyFont="1" applyFill="1" applyBorder="1" applyAlignment="1" applyProtection="1">
      <alignment vertical="center" wrapText="1"/>
      <protection locked="0"/>
    </xf>
    <xf numFmtId="0" fontId="29" fillId="0" borderId="0" xfId="204" applyFont="1" applyFill="1" applyAlignment="1">
      <alignment horizontal="center" vertical="center"/>
    </xf>
    <xf numFmtId="49" fontId="25" fillId="0" borderId="1" xfId="194" applyNumberFormat="1" applyFont="1" applyFill="1" applyBorder="1" applyAlignment="1" applyProtection="1">
      <alignment horizontal="left" vertical="center"/>
    </xf>
    <xf numFmtId="199" fontId="25" fillId="0" borderId="1" xfId="1" applyNumberFormat="1" applyFont="1" applyFill="1" applyBorder="1" applyAlignment="1">
      <alignment horizontal="right" vertical="center" wrapText="1"/>
    </xf>
    <xf numFmtId="200" fontId="25" fillId="0" borderId="1" xfId="3" applyNumberFormat="1" applyFont="1" applyFill="1" applyBorder="1" applyAlignment="1" applyProtection="1">
      <alignment vertical="center" wrapText="1"/>
      <protection locked="0"/>
    </xf>
    <xf numFmtId="49" fontId="24" fillId="0" borderId="1" xfId="194" applyNumberFormat="1" applyFont="1" applyFill="1" applyBorder="1" applyAlignment="1" applyProtection="1">
      <alignment horizontal="left" vertical="center" wrapText="1"/>
    </xf>
    <xf numFmtId="199" fontId="28" fillId="0" borderId="1" xfId="1" applyNumberFormat="1" applyFont="1" applyFill="1" applyBorder="1" applyAlignment="1" applyProtection="1">
      <alignment vertical="center" wrapText="1"/>
    </xf>
    <xf numFmtId="199" fontId="25" fillId="0" borderId="1" xfId="1" applyNumberFormat="1" applyFont="1" applyFill="1" applyBorder="1" applyAlignment="1" applyProtection="1">
      <alignment horizontal="right" vertical="center" wrapText="1"/>
    </xf>
    <xf numFmtId="49" fontId="24" fillId="0" borderId="1" xfId="185" applyNumberFormat="1" applyFont="1" applyFill="1" applyBorder="1" applyAlignment="1" applyProtection="1">
      <alignment horizontal="distributed" vertical="center"/>
    </xf>
    <xf numFmtId="49" fontId="24" fillId="0" borderId="1" xfId="185" applyNumberFormat="1" applyFont="1" applyFill="1" applyBorder="1" applyAlignment="1" applyProtection="1">
      <alignment horizontal="left" vertical="center" wrapText="1"/>
    </xf>
    <xf numFmtId="49" fontId="24" fillId="0" borderId="1" xfId="185" applyNumberFormat="1" applyFont="1" applyFill="1" applyBorder="1" applyAlignment="1" applyProtection="1">
      <alignment horizontal="left" vertical="center"/>
    </xf>
    <xf numFmtId="199" fontId="8" fillId="0" borderId="0" xfId="190" applyNumberFormat="1" applyFill="1" applyAlignment="1"/>
    <xf numFmtId="0" fontId="8" fillId="0" borderId="0" xfId="190" applyFill="1" applyAlignment="1">
      <alignment vertical="center"/>
    </xf>
    <xf numFmtId="0" fontId="0" fillId="0" borderId="0" xfId="0" applyFill="1" applyAlignment="1"/>
    <xf numFmtId="0" fontId="25" fillId="0" borderId="0" xfId="190" applyFont="1" applyFill="1" applyAlignment="1" applyProtection="1">
      <alignment horizontal="left" vertical="center"/>
    </xf>
    <xf numFmtId="4" fontId="25" fillId="0" borderId="0" xfId="190" applyNumberFormat="1" applyFont="1" applyFill="1" applyAlignment="1" applyProtection="1">
      <alignment horizontal="right" vertical="center"/>
    </xf>
    <xf numFmtId="196" fontId="30" fillId="0" borderId="0" xfId="190" applyNumberFormat="1" applyFont="1" applyFill="1" applyAlignment="1">
      <alignment vertical="center"/>
    </xf>
    <xf numFmtId="0" fontId="25" fillId="0" borderId="0" xfId="190" applyFont="1" applyFill="1" applyAlignment="1">
      <alignment horizontal="right" vertical="center"/>
    </xf>
    <xf numFmtId="0" fontId="24" fillId="0" borderId="1" xfId="189" applyNumberFormat="1" applyFont="1" applyFill="1" applyBorder="1" applyAlignment="1" applyProtection="1">
      <alignment horizontal="center" vertical="center"/>
    </xf>
    <xf numFmtId="49" fontId="24" fillId="0" borderId="1" xfId="191" applyNumberFormat="1" applyFont="1" applyFill="1" applyBorder="1" applyAlignment="1" applyProtection="1">
      <alignment vertical="center"/>
    </xf>
    <xf numFmtId="199" fontId="24" fillId="0" borderId="1" xfId="200" applyNumberFormat="1" applyFont="1" applyFill="1" applyBorder="1" applyAlignment="1">
      <alignment horizontal="right" vertical="center" wrapText="1"/>
    </xf>
    <xf numFmtId="0" fontId="29" fillId="0" borderId="0" xfId="204" applyFont="1" applyFill="1">
      <alignment vertical="center"/>
    </xf>
    <xf numFmtId="49" fontId="25" fillId="0" borderId="1" xfId="191" applyNumberFormat="1" applyFont="1" applyFill="1" applyBorder="1" applyAlignment="1" applyProtection="1">
      <alignment vertical="center"/>
    </xf>
    <xf numFmtId="199" fontId="25" fillId="0" borderId="1" xfId="200" applyNumberFormat="1" applyFont="1" applyFill="1" applyBorder="1" applyAlignment="1">
      <alignment horizontal="right" vertical="center" wrapText="1"/>
    </xf>
    <xf numFmtId="199" fontId="25" fillId="0" borderId="1" xfId="180" applyNumberFormat="1" applyFont="1" applyFill="1" applyBorder="1" applyAlignment="1">
      <alignment horizontal="right" vertical="center" wrapText="1"/>
    </xf>
    <xf numFmtId="199" fontId="24" fillId="0" borderId="1" xfId="180" applyNumberFormat="1" applyFont="1" applyFill="1" applyBorder="1" applyAlignment="1">
      <alignment horizontal="right" vertical="center" wrapText="1"/>
    </xf>
    <xf numFmtId="49" fontId="24" fillId="0" borderId="1" xfId="185" applyNumberFormat="1" applyFont="1" applyFill="1" applyBorder="1" applyAlignment="1" applyProtection="1">
      <alignment vertical="center"/>
    </xf>
    <xf numFmtId="0" fontId="8" fillId="0" borderId="0" xfId="205">
      <alignment vertical="center"/>
    </xf>
    <xf numFmtId="0" fontId="7" fillId="0" borderId="0" xfId="205" applyFont="1" applyAlignment="1">
      <alignment horizontal="center" vertical="center" wrapText="1"/>
    </xf>
    <xf numFmtId="0" fontId="8" fillId="0" borderId="0" xfId="205" applyFill="1">
      <alignment vertical="center"/>
    </xf>
    <xf numFmtId="0" fontId="1" fillId="0" borderId="0" xfId="0" applyFont="1" applyFill="1" applyAlignment="1">
      <alignment vertical="center"/>
    </xf>
    <xf numFmtId="0" fontId="31" fillId="0" borderId="0" xfId="196" applyFont="1" applyAlignment="1">
      <alignment horizontal="center" vertical="center" shrinkToFit="1"/>
    </xf>
    <xf numFmtId="0" fontId="9" fillId="0" borderId="0" xfId="196" applyFont="1" applyAlignment="1">
      <alignment horizontal="center" vertical="center" shrinkToFit="1"/>
    </xf>
    <xf numFmtId="0" fontId="23" fillId="0" borderId="0" xfId="196" applyFont="1" applyBorder="1" applyAlignment="1">
      <alignment horizontal="left" vertical="center" wrapText="1"/>
    </xf>
    <xf numFmtId="0" fontId="23" fillId="0" borderId="0" xfId="0" applyFont="1" applyFill="1" applyAlignment="1">
      <alignment horizontal="right"/>
    </xf>
    <xf numFmtId="0" fontId="24" fillId="0" borderId="1" xfId="208" applyFont="1" applyBorder="1" applyAlignment="1">
      <alignment horizontal="center" vertical="center"/>
    </xf>
    <xf numFmtId="49" fontId="24" fillId="0" borderId="1" xfId="0" applyNumberFormat="1" applyFont="1" applyFill="1" applyBorder="1" applyAlignment="1" applyProtection="1">
      <alignment vertical="center" wrapText="1"/>
    </xf>
    <xf numFmtId="199" fontId="25" fillId="0" borderId="1" xfId="1" applyNumberFormat="1" applyFont="1" applyBorder="1" applyAlignment="1">
      <alignment horizontal="right" vertical="center" wrapText="1"/>
    </xf>
    <xf numFmtId="0" fontId="23"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32" fillId="0" borderId="1" xfId="205" applyFont="1" applyFill="1" applyBorder="1">
      <alignment vertical="center"/>
    </xf>
    <xf numFmtId="0" fontId="8" fillId="0" borderId="0" xfId="205" applyAlignment="1">
      <alignment horizontal="left" vertical="center"/>
    </xf>
    <xf numFmtId="0" fontId="23" fillId="0" borderId="1"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6" xfId="0" applyFont="1" applyFill="1" applyBorder="1" applyAlignment="1">
      <alignment horizontal="left" vertical="center"/>
    </xf>
    <xf numFmtId="0" fontId="9" fillId="0" borderId="0" xfId="195" applyFont="1" applyFill="1" applyAlignment="1">
      <alignment horizontal="center" vertical="center" shrinkToFit="1"/>
    </xf>
    <xf numFmtId="0" fontId="23" fillId="0" borderId="0" xfId="195" applyFont="1" applyFill="1" applyAlignment="1">
      <alignment horizontal="left" vertical="center" wrapText="1"/>
    </xf>
    <xf numFmtId="198" fontId="25" fillId="0" borderId="0" xfId="206" applyNumberFormat="1" applyFont="1" applyFill="1" applyBorder="1" applyAlignment="1">
      <alignment horizontal="right" vertical="center"/>
    </xf>
    <xf numFmtId="0" fontId="24" fillId="0" borderId="1" xfId="206" applyFont="1" applyFill="1" applyBorder="1" applyAlignment="1">
      <alignment horizontal="center" vertical="center"/>
    </xf>
    <xf numFmtId="0" fontId="0" fillId="0" borderId="0" xfId="0" applyFont="1" applyAlignment="1"/>
    <xf numFmtId="199" fontId="24" fillId="0" borderId="1" xfId="205" applyNumberFormat="1" applyFont="1" applyFill="1" applyBorder="1" applyAlignment="1">
      <alignment horizontal="right" vertical="center" wrapText="1"/>
    </xf>
    <xf numFmtId="0" fontId="29" fillId="0" borderId="0" xfId="204" applyFont="1">
      <alignment vertical="center"/>
    </xf>
    <xf numFmtId="0" fontId="25" fillId="0" borderId="1" xfId="165" applyNumberFormat="1" applyFont="1" applyFill="1" applyBorder="1" applyAlignment="1">
      <alignment horizontal="left" vertical="center" wrapText="1"/>
    </xf>
    <xf numFmtId="199" fontId="25" fillId="0" borderId="1" xfId="205" applyNumberFormat="1" applyFont="1" applyFill="1" applyBorder="1" applyAlignment="1">
      <alignment horizontal="right" vertical="center" wrapText="1"/>
    </xf>
    <xf numFmtId="49" fontId="25" fillId="0" borderId="1" xfId="0" applyNumberFormat="1" applyFont="1" applyFill="1" applyBorder="1" applyAlignment="1" applyProtection="1">
      <alignment vertical="center" wrapText="1"/>
    </xf>
    <xf numFmtId="0" fontId="24" fillId="0" borderId="1" xfId="205" applyFont="1" applyFill="1" applyBorder="1" applyAlignment="1">
      <alignment horizontal="distributed" vertical="center" wrapText="1"/>
    </xf>
    <xf numFmtId="0" fontId="24" fillId="0" borderId="1" xfId="165" applyNumberFormat="1" applyFont="1" applyFill="1" applyBorder="1" applyAlignment="1">
      <alignment horizontal="left" vertical="center" wrapText="1"/>
    </xf>
    <xf numFmtId="0" fontId="25" fillId="0" borderId="1" xfId="165" applyNumberFormat="1" applyFont="1" applyFill="1" applyBorder="1" applyAlignment="1">
      <alignment horizontal="left" vertical="center" wrapText="1" indent="1"/>
    </xf>
    <xf numFmtId="199" fontId="23" fillId="0" borderId="1" xfId="0" applyNumberFormat="1" applyFont="1" applyFill="1" applyBorder="1" applyAlignment="1">
      <alignment horizontal="right" vertical="center" wrapText="1"/>
    </xf>
    <xf numFmtId="0" fontId="24" fillId="0" borderId="1" xfId="205" applyFont="1" applyFill="1" applyBorder="1" applyAlignment="1">
      <alignment horizontal="left" vertical="center" wrapText="1"/>
    </xf>
    <xf numFmtId="199" fontId="10" fillId="0" borderId="1" xfId="0" applyNumberFormat="1" applyFont="1" applyFill="1" applyBorder="1" applyAlignment="1">
      <alignment horizontal="right" vertical="center" wrapText="1"/>
    </xf>
    <xf numFmtId="41" fontId="0" fillId="0" borderId="0" xfId="0" applyNumberFormat="1" applyAlignment="1"/>
    <xf numFmtId="199" fontId="0" fillId="0" borderId="0" xfId="0" applyNumberFormat="1" applyAlignment="1"/>
    <xf numFmtId="0" fontId="8" fillId="0" borderId="0" xfId="165" applyAlignment="1"/>
    <xf numFmtId="0" fontId="33" fillId="2" borderId="0" xfId="165" applyFont="1" applyFill="1" applyAlignment="1"/>
    <xf numFmtId="0" fontId="34" fillId="0" borderId="0" xfId="195" applyFont="1" applyFill="1" applyAlignment="1">
      <alignment horizontal="center" vertical="center" shrinkToFit="1"/>
    </xf>
    <xf numFmtId="0" fontId="8" fillId="0" borderId="0" xfId="165" applyFill="1" applyAlignment="1"/>
    <xf numFmtId="0" fontId="35" fillId="0" borderId="0" xfId="195" applyFont="1" applyFill="1" applyAlignment="1">
      <alignment horizontal="left" vertical="center" wrapText="1"/>
    </xf>
    <xf numFmtId="0" fontId="25" fillId="0" borderId="0" xfId="165" applyFont="1" applyFill="1" applyAlignment="1">
      <alignment horizontal="right" vertical="center"/>
    </xf>
    <xf numFmtId="0" fontId="24" fillId="0" borderId="1" xfId="165" applyFont="1" applyFill="1" applyBorder="1" applyAlignment="1">
      <alignment horizontal="center" vertical="center" wrapText="1"/>
    </xf>
    <xf numFmtId="0" fontId="28" fillId="0" borderId="1" xfId="0" applyFont="1" applyFill="1" applyBorder="1" applyAlignment="1" applyProtection="1">
      <alignment horizontal="right" vertical="center"/>
      <protection locked="0"/>
    </xf>
    <xf numFmtId="0" fontId="28" fillId="0" borderId="1" xfId="0" applyNumberFormat="1" applyFont="1" applyFill="1" applyBorder="1" applyAlignment="1" applyProtection="1">
      <alignment horizontal="right" vertical="center"/>
    </xf>
    <xf numFmtId="3" fontId="28" fillId="0" borderId="1" xfId="0" applyNumberFormat="1" applyFont="1" applyFill="1" applyBorder="1" applyAlignment="1" applyProtection="1">
      <alignment horizontal="right" vertical="center" wrapText="1"/>
      <protection locked="0"/>
    </xf>
    <xf numFmtId="4" fontId="36" fillId="0" borderId="1" xfId="229" applyNumberFormat="1" applyFont="1" applyFill="1" applyBorder="1" applyAlignment="1" applyProtection="1">
      <alignment horizontal="right" vertical="center"/>
    </xf>
    <xf numFmtId="4" fontId="37" fillId="0" borderId="1" xfId="229" applyNumberFormat="1" applyFont="1" applyFill="1" applyBorder="1" applyAlignment="1" applyProtection="1">
      <alignment horizontal="right" vertical="center"/>
    </xf>
    <xf numFmtId="199" fontId="24" fillId="0" borderId="1" xfId="195" applyNumberFormat="1" applyFont="1" applyFill="1" applyBorder="1" applyAlignment="1">
      <alignment horizontal="right" vertical="center" wrapText="1"/>
    </xf>
    <xf numFmtId="199" fontId="25" fillId="0" borderId="1" xfId="195" applyNumberFormat="1" applyFont="1" applyFill="1" applyBorder="1" applyAlignment="1">
      <alignment horizontal="right" vertical="center" wrapText="1"/>
    </xf>
    <xf numFmtId="199" fontId="25" fillId="0" borderId="1" xfId="221" applyNumberFormat="1" applyFont="1" applyFill="1" applyBorder="1" applyAlignment="1">
      <alignment horizontal="right" vertical="center" wrapText="1"/>
    </xf>
    <xf numFmtId="199" fontId="24" fillId="0" borderId="1" xfId="221" applyNumberFormat="1" applyFont="1" applyFill="1" applyBorder="1" applyAlignment="1">
      <alignment horizontal="right" vertical="center" wrapText="1"/>
    </xf>
    <xf numFmtId="0" fontId="10" fillId="0" borderId="1" xfId="0" applyFont="1" applyFill="1" applyBorder="1" applyAlignment="1">
      <alignment horizontal="distributed" vertical="center" wrapText="1"/>
    </xf>
    <xf numFmtId="0" fontId="24" fillId="0" borderId="1" xfId="206" applyFont="1" applyFill="1" applyBorder="1" applyAlignment="1">
      <alignment horizontal="left" vertical="center" wrapText="1"/>
    </xf>
    <xf numFmtId="0" fontId="25" fillId="0" borderId="1" xfId="182" applyNumberFormat="1" applyFont="1" applyFill="1" applyBorder="1" applyAlignment="1">
      <alignment horizontal="left" vertical="center" wrapText="1" indent="2"/>
    </xf>
    <xf numFmtId="0" fontId="25" fillId="0" borderId="1" xfId="182" applyNumberFormat="1" applyFont="1" applyFill="1" applyBorder="1" applyAlignment="1">
      <alignment horizontal="left" vertical="center" wrapText="1" indent="1"/>
    </xf>
    <xf numFmtId="199" fontId="25" fillId="0" borderId="1" xfId="0" applyNumberFormat="1" applyFont="1" applyFill="1" applyBorder="1" applyAlignment="1">
      <alignment horizontal="right" vertical="center" wrapText="1"/>
    </xf>
    <xf numFmtId="49" fontId="24" fillId="0" borderId="1" xfId="0" applyNumberFormat="1" applyFont="1" applyFill="1" applyBorder="1" applyAlignment="1" applyProtection="1">
      <alignment horizontal="center" vertical="center" wrapText="1"/>
    </xf>
    <xf numFmtId="41" fontId="8" fillId="0" borderId="0" xfId="165" applyNumberFormat="1" applyAlignment="1"/>
    <xf numFmtId="199" fontId="8" fillId="0" borderId="0" xfId="165" applyNumberFormat="1" applyAlignment="1"/>
    <xf numFmtId="0" fontId="25" fillId="0" borderId="0" xfId="165" applyFont="1" applyFill="1" applyAlignment="1"/>
    <xf numFmtId="0" fontId="38" fillId="0" borderId="0" xfId="195" applyFont="1" applyFill="1" applyAlignment="1">
      <alignment vertical="center" shrinkToFit="1"/>
    </xf>
    <xf numFmtId="198" fontId="8" fillId="0" borderId="0" xfId="206" applyNumberFormat="1" applyFont="1" applyFill="1" applyBorder="1" applyAlignment="1">
      <alignment vertical="center"/>
    </xf>
    <xf numFmtId="0" fontId="24" fillId="0" borderId="1" xfId="206" applyFont="1" applyFill="1" applyBorder="1" applyAlignment="1">
      <alignment horizontal="distributed" vertical="center" wrapText="1" indent="3"/>
    </xf>
    <xf numFmtId="41" fontId="10" fillId="0" borderId="1" xfId="0" applyNumberFormat="1" applyFont="1" applyFill="1" applyBorder="1" applyAlignment="1">
      <alignment horizontal="right" vertical="center" wrapText="1"/>
    </xf>
    <xf numFmtId="0" fontId="8" fillId="0" borderId="0" xfId="168" applyFill="1" applyAlignment="1"/>
    <xf numFmtId="41" fontId="25" fillId="0" borderId="1" xfId="205" applyNumberFormat="1" applyFont="1" applyFill="1" applyBorder="1" applyAlignment="1">
      <alignment horizontal="right" vertical="center" wrapText="1"/>
    </xf>
    <xf numFmtId="200" fontId="23" fillId="0" borderId="1" xfId="0" applyNumberFormat="1" applyFont="1" applyFill="1" applyBorder="1" applyAlignment="1">
      <alignment horizontal="right" vertical="center" wrapText="1"/>
    </xf>
    <xf numFmtId="41" fontId="24" fillId="0" borderId="1" xfId="205" applyNumberFormat="1" applyFont="1" applyFill="1" applyBorder="1" applyAlignment="1">
      <alignment horizontal="right" vertical="center" wrapText="1"/>
    </xf>
    <xf numFmtId="0" fontId="25" fillId="0" borderId="1" xfId="182" applyNumberFormat="1" applyFont="1" applyFill="1" applyBorder="1" applyAlignment="1">
      <alignment horizontal="left" vertical="center" wrapText="1"/>
    </xf>
    <xf numFmtId="200" fontId="10" fillId="0" borderId="1" xfId="0" applyNumberFormat="1" applyFont="1" applyFill="1" applyBorder="1" applyAlignment="1">
      <alignment horizontal="right" vertical="center" wrapText="1"/>
    </xf>
    <xf numFmtId="0" fontId="24" fillId="0" borderId="1" xfId="182" applyNumberFormat="1" applyFont="1" applyFill="1" applyBorder="1" applyAlignment="1">
      <alignment horizontal="left" vertical="center" wrapText="1"/>
    </xf>
    <xf numFmtId="41" fontId="8" fillId="0" borderId="0" xfId="165" applyNumberFormat="1" applyFill="1" applyAlignment="1"/>
    <xf numFmtId="197" fontId="25" fillId="0" borderId="0" xfId="183" applyNumberFormat="1" applyFont="1" applyFill="1" applyBorder="1" applyAlignment="1" applyProtection="1">
      <alignment horizontal="left" vertical="center"/>
    </xf>
    <xf numFmtId="0" fontId="25" fillId="0" borderId="0" xfId="165" applyFont="1" applyFill="1" applyBorder="1" applyAlignment="1">
      <alignment vertical="center"/>
    </xf>
    <xf numFmtId="0" fontId="25" fillId="0" borderId="0" xfId="165" applyFont="1" applyFill="1" applyAlignment="1">
      <alignment vertical="center"/>
    </xf>
    <xf numFmtId="197" fontId="27" fillId="0" borderId="0" xfId="183" applyNumberFormat="1" applyFont="1" applyFill="1" applyBorder="1" applyAlignment="1" applyProtection="1">
      <alignment horizontal="right" vertical="center"/>
    </xf>
    <xf numFmtId="198" fontId="24" fillId="0" borderId="1" xfId="205" applyNumberFormat="1" applyFont="1" applyBorder="1" applyAlignment="1">
      <alignment horizontal="center" vertical="center" wrapText="1"/>
    </xf>
    <xf numFmtId="41" fontId="24" fillId="0" borderId="1" xfId="221" applyNumberFormat="1" applyFont="1" applyFill="1" applyBorder="1" applyAlignment="1">
      <alignment horizontal="right" vertical="center" wrapText="1"/>
    </xf>
    <xf numFmtId="0" fontId="39" fillId="3" borderId="0" xfId="204" applyFont="1" applyFill="1">
      <alignment vertical="center"/>
    </xf>
    <xf numFmtId="41" fontId="25" fillId="0" borderId="1" xfId="221" applyNumberFormat="1" applyFont="1" applyFill="1" applyBorder="1" applyAlignment="1">
      <alignment horizontal="right" vertical="center" wrapText="1"/>
    </xf>
    <xf numFmtId="41" fontId="40" fillId="0" borderId="1" xfId="0" applyNumberFormat="1" applyFont="1" applyFill="1" applyBorder="1" applyAlignment="1">
      <alignment horizontal="right" vertical="center" wrapText="1"/>
    </xf>
    <xf numFmtId="41" fontId="28" fillId="0" borderId="1" xfId="0"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23" fillId="0" borderId="1" xfId="0" applyNumberFormat="1" applyFont="1" applyFill="1" applyBorder="1" applyAlignment="1">
      <alignment horizontal="right" vertical="center" wrapText="1"/>
    </xf>
    <xf numFmtId="200" fontId="25" fillId="0" borderId="1" xfId="3" applyNumberFormat="1" applyFont="1" applyFill="1" applyBorder="1" applyAlignment="1">
      <alignment horizontal="right" vertical="center" wrapText="1"/>
    </xf>
    <xf numFmtId="41" fontId="25" fillId="0" borderId="1" xfId="195"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24" fillId="0" borderId="1" xfId="195" applyNumberFormat="1" applyFont="1" applyFill="1" applyBorder="1" applyAlignment="1">
      <alignment horizontal="right" vertical="center" wrapText="1"/>
    </xf>
    <xf numFmtId="0" fontId="10" fillId="0" borderId="1" xfId="0" applyFont="1" applyBorder="1" applyAlignment="1">
      <alignment horizontal="distributed" vertical="center" wrapText="1"/>
    </xf>
    <xf numFmtId="49" fontId="25" fillId="0" borderId="1" xfId="0" applyNumberFormat="1" applyFont="1" applyFill="1" applyBorder="1" applyAlignment="1" applyProtection="1">
      <alignment horizontal="center" vertical="center" wrapText="1"/>
    </xf>
    <xf numFmtId="200" fontId="24" fillId="0" borderId="1" xfId="3" applyNumberFormat="1" applyFont="1" applyFill="1" applyBorder="1" applyAlignment="1">
      <alignment horizontal="right" vertical="center" wrapText="1"/>
    </xf>
    <xf numFmtId="0" fontId="41" fillId="0" borderId="0" xfId="0" applyFont="1" applyAlignment="1"/>
    <xf numFmtId="0" fontId="42" fillId="0" borderId="0" xfId="185" applyFont="1" applyFill="1" applyAlignment="1">
      <alignment horizontal="center" vertical="center"/>
    </xf>
    <xf numFmtId="0" fontId="41" fillId="0" borderId="0" xfId="0" applyFont="1" applyFill="1" applyAlignment="1"/>
    <xf numFmtId="0" fontId="23" fillId="0" borderId="0" xfId="185" applyFont="1" applyFill="1" applyAlignment="1">
      <alignment horizontal="left" vertical="center"/>
    </xf>
    <xf numFmtId="0" fontId="23" fillId="0" borderId="0" xfId="0" applyFont="1" applyFill="1" applyAlignment="1">
      <alignment vertical="center"/>
    </xf>
    <xf numFmtId="0" fontId="23" fillId="0" borderId="0" xfId="185" applyFont="1" applyFill="1" applyAlignment="1">
      <alignment horizontal="right" vertical="center"/>
    </xf>
    <xf numFmtId="199" fontId="8" fillId="0" borderId="0" xfId="165" applyNumberFormat="1" applyFont="1" applyFill="1" applyAlignment="1">
      <alignment horizontal="center" vertical="center" wrapText="1"/>
    </xf>
    <xf numFmtId="0" fontId="23" fillId="0" borderId="1" xfId="0" applyFont="1" applyFill="1" applyBorder="1" applyAlignment="1">
      <alignment horizontal="left" vertical="center" wrapText="1"/>
    </xf>
    <xf numFmtId="199" fontId="25" fillId="0" borderId="1" xfId="0" applyNumberFormat="1" applyFont="1" applyFill="1" applyBorder="1" applyAlignment="1">
      <alignment vertical="center" wrapText="1"/>
    </xf>
    <xf numFmtId="0" fontId="23" fillId="0" borderId="1" xfId="0" applyFont="1" applyBorder="1" applyAlignment="1">
      <alignment horizontal="left" vertical="center" wrapText="1"/>
    </xf>
    <xf numFmtId="0" fontId="29" fillId="3" borderId="0" xfId="204" applyFont="1" applyFill="1" applyAlignment="1">
      <alignment horizontal="center" vertical="center"/>
    </xf>
    <xf numFmtId="0" fontId="10" fillId="0" borderId="1" xfId="0" applyFont="1" applyFill="1" applyBorder="1" applyAlignment="1">
      <alignment horizontal="center" vertical="center" wrapText="1"/>
    </xf>
    <xf numFmtId="199" fontId="24" fillId="0" borderId="1" xfId="0" applyNumberFormat="1" applyFont="1" applyFill="1" applyBorder="1" applyAlignment="1">
      <alignment vertical="center" wrapText="1"/>
    </xf>
    <xf numFmtId="0" fontId="8" fillId="0" borderId="0" xfId="205" applyFill="1" applyProtection="1">
      <alignment vertical="center"/>
    </xf>
    <xf numFmtId="0" fontId="29" fillId="0" borderId="0" xfId="205" applyFont="1" applyFill="1" applyProtection="1">
      <alignment vertical="center"/>
    </xf>
    <xf numFmtId="0" fontId="32" fillId="0" borderId="0" xfId="205" applyFont="1" applyFill="1" applyAlignment="1" applyProtection="1">
      <alignment horizontal="center" vertical="center"/>
    </xf>
    <xf numFmtId="0" fontId="32" fillId="0" borderId="0" xfId="205" applyFont="1" applyFill="1" applyProtection="1">
      <alignment vertical="center"/>
    </xf>
    <xf numFmtId="198" fontId="8" fillId="0" borderId="0" xfId="205" applyNumberFormat="1" applyFill="1" applyProtection="1">
      <alignment vertical="center"/>
    </xf>
    <xf numFmtId="199" fontId="8" fillId="0" borderId="0" xfId="165" applyNumberFormat="1" applyFill="1" applyAlignment="1" applyProtection="1"/>
    <xf numFmtId="0" fontId="43" fillId="0" borderId="0" xfId="0" applyFont="1" applyFill="1" applyAlignment="1">
      <alignment horizontal="center" vertical="center"/>
    </xf>
    <xf numFmtId="0" fontId="25" fillId="0" borderId="0" xfId="205" applyFont="1" applyFill="1" applyProtection="1">
      <alignment vertical="center"/>
    </xf>
    <xf numFmtId="198" fontId="25" fillId="0" borderId="0" xfId="205" applyNumberFormat="1" applyFont="1" applyFill="1" applyBorder="1" applyAlignment="1" applyProtection="1">
      <alignment horizontal="right" vertical="center"/>
    </xf>
    <xf numFmtId="199" fontId="29" fillId="0" borderId="0" xfId="165" applyNumberFormat="1" applyFont="1" applyFill="1" applyAlignment="1" applyProtection="1"/>
    <xf numFmtId="198" fontId="24" fillId="0" borderId="18" xfId="205" applyNumberFormat="1" applyFont="1" applyFill="1" applyBorder="1" applyAlignment="1" applyProtection="1">
      <alignment horizontal="center" vertical="center" wrapText="1"/>
    </xf>
    <xf numFmtId="0" fontId="24" fillId="0" borderId="1" xfId="205" applyFont="1" applyFill="1" applyBorder="1" applyAlignment="1" applyProtection="1">
      <alignment horizontal="distributed" vertical="center" wrapText="1" indent="3"/>
    </xf>
    <xf numFmtId="198" fontId="24" fillId="0" borderId="1" xfId="205" applyNumberFormat="1" applyFont="1" applyFill="1" applyBorder="1" applyAlignment="1" applyProtection="1">
      <alignment horizontal="center" vertical="center" wrapText="1"/>
    </xf>
    <xf numFmtId="0" fontId="32" fillId="0" borderId="0" xfId="205" applyFont="1" applyFill="1" applyAlignment="1" applyProtection="1">
      <alignment horizontal="center" vertical="center" wrapText="1"/>
    </xf>
    <xf numFmtId="0" fontId="10" fillId="0" borderId="19" xfId="0" applyFont="1" applyFill="1" applyBorder="1" applyAlignment="1" applyProtection="1">
      <alignment horizontal="left" vertical="center"/>
    </xf>
    <xf numFmtId="49" fontId="10" fillId="0" borderId="1" xfId="0" applyNumberFormat="1"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xf>
    <xf numFmtId="0" fontId="29" fillId="0" borderId="0" xfId="204" applyFont="1" applyFill="1" applyProtection="1">
      <alignment vertical="center"/>
    </xf>
    <xf numFmtId="0" fontId="23" fillId="0" borderId="19" xfId="0" applyFont="1" applyFill="1" applyBorder="1" applyAlignment="1" applyProtection="1">
      <alignment horizontal="left" vertical="center"/>
    </xf>
    <xf numFmtId="49" fontId="23" fillId="0" borderId="1" xfId="0" applyNumberFormat="1" applyFont="1" applyFill="1" applyBorder="1" applyAlignment="1" applyProtection="1">
      <alignment horizontal="left" vertical="center" wrapText="1"/>
    </xf>
    <xf numFmtId="3" fontId="23" fillId="0" borderId="1" xfId="0" applyNumberFormat="1" applyFont="1" applyFill="1" applyBorder="1" applyAlignment="1" applyProtection="1">
      <alignment horizontal="right" vertical="center"/>
      <protection locked="0"/>
    </xf>
    <xf numFmtId="3" fontId="23" fillId="0" borderId="1" xfId="0" applyNumberFormat="1" applyFont="1" applyFill="1" applyBorder="1" applyAlignment="1" applyProtection="1">
      <alignment horizontal="right" vertical="center"/>
    </xf>
    <xf numFmtId="3" fontId="10" fillId="0" borderId="1" xfId="0" applyNumberFormat="1" applyFont="1" applyFill="1" applyBorder="1" applyAlignment="1" applyProtection="1">
      <alignment horizontal="right" vertical="center"/>
      <protection locked="0"/>
    </xf>
    <xf numFmtId="49" fontId="10" fillId="0" borderId="19" xfId="0" applyNumberFormat="1" applyFont="1" applyFill="1" applyBorder="1" applyAlignment="1" applyProtection="1">
      <alignment horizontal="left" vertical="center" wrapText="1"/>
    </xf>
    <xf numFmtId="49" fontId="23" fillId="0" borderId="19" xfId="0" applyNumberFormat="1" applyFont="1" applyFill="1" applyBorder="1" applyAlignment="1" applyProtection="1">
      <alignment horizontal="left" vertical="center" wrapText="1"/>
    </xf>
    <xf numFmtId="49" fontId="44" fillId="0" borderId="19" xfId="0" applyNumberFormat="1" applyFont="1" applyFill="1" applyBorder="1" applyAlignment="1" applyProtection="1">
      <alignment horizontal="distributed" vertical="center"/>
    </xf>
    <xf numFmtId="49" fontId="44" fillId="0" borderId="1" xfId="0" applyNumberFormat="1" applyFont="1" applyFill="1" applyBorder="1" applyAlignment="1" applyProtection="1">
      <alignment horizontal="distributed" vertical="center" wrapText="1"/>
    </xf>
    <xf numFmtId="49" fontId="24" fillId="0" borderId="18" xfId="205" applyNumberFormat="1" applyFont="1" applyFill="1" applyBorder="1" applyAlignment="1" applyProtection="1">
      <alignment horizontal="left" vertical="center"/>
    </xf>
    <xf numFmtId="0" fontId="24" fillId="0" borderId="1" xfId="205" applyFont="1" applyFill="1" applyBorder="1" applyAlignment="1" applyProtection="1">
      <alignment horizontal="left" vertical="center" wrapText="1"/>
    </xf>
    <xf numFmtId="199" fontId="24" fillId="0" borderId="1" xfId="1" applyNumberFormat="1" applyFont="1" applyFill="1" applyBorder="1" applyAlignment="1" applyProtection="1">
      <alignment horizontal="right" vertical="center" wrapText="1"/>
    </xf>
    <xf numFmtId="0" fontId="25" fillId="0" borderId="1" xfId="205" applyFont="1" applyFill="1" applyBorder="1" applyAlignment="1" applyProtection="1">
      <alignment horizontal="left" vertical="center" wrapText="1"/>
    </xf>
    <xf numFmtId="49" fontId="25" fillId="0" borderId="18" xfId="205" applyNumberFormat="1" applyFont="1" applyFill="1" applyBorder="1" applyAlignment="1" applyProtection="1">
      <alignment horizontal="left" vertical="center"/>
    </xf>
    <xf numFmtId="0" fontId="25" fillId="0" borderId="1" xfId="204" applyFont="1" applyFill="1" applyBorder="1" applyAlignment="1" applyProtection="1">
      <alignment horizontal="left" vertical="center" wrapText="1"/>
    </xf>
    <xf numFmtId="0" fontId="24" fillId="0" borderId="1" xfId="204" applyFont="1" applyFill="1" applyBorder="1" applyAlignment="1" applyProtection="1">
      <alignment horizontal="left" vertical="center" wrapText="1"/>
    </xf>
    <xf numFmtId="49" fontId="24" fillId="0" borderId="18" xfId="205" applyNumberFormat="1" applyFont="1" applyFill="1" applyBorder="1" applyAlignment="1" applyProtection="1">
      <alignment horizontal="distributed" vertical="center" indent="1"/>
    </xf>
    <xf numFmtId="0" fontId="24" fillId="0" borderId="1" xfId="205" applyFont="1" applyFill="1" applyBorder="1" applyAlignment="1" applyProtection="1">
      <alignment horizontal="distributed" vertical="center" wrapText="1" indent="1"/>
    </xf>
    <xf numFmtId="199" fontId="8" fillId="0" borderId="0" xfId="205" applyNumberFormat="1" applyFill="1" applyProtection="1">
      <alignment vertical="center"/>
    </xf>
    <xf numFmtId="0" fontId="29" fillId="0" borderId="0" xfId="205" applyFont="1" applyFill="1">
      <alignment vertical="center"/>
    </xf>
    <xf numFmtId="0" fontId="32" fillId="0" borderId="0" xfId="205" applyFont="1" applyFill="1" applyAlignment="1">
      <alignment horizontal="center" vertical="center"/>
    </xf>
    <xf numFmtId="198" fontId="8" fillId="0" borderId="0" xfId="205" applyNumberFormat="1" applyFill="1">
      <alignment vertical="center"/>
    </xf>
    <xf numFmtId="0" fontId="25" fillId="0" borderId="0" xfId="205" applyFont="1" applyFill="1">
      <alignment vertical="center"/>
    </xf>
    <xf numFmtId="0" fontId="45" fillId="0" borderId="0" xfId="205" applyFont="1" applyFill="1">
      <alignment vertical="center"/>
    </xf>
    <xf numFmtId="198" fontId="25" fillId="0" borderId="0" xfId="205" applyNumberFormat="1" applyFont="1" applyFill="1" applyAlignment="1">
      <alignment horizontal="right" vertical="center"/>
    </xf>
    <xf numFmtId="198" fontId="24" fillId="0" borderId="18" xfId="205" applyNumberFormat="1" applyFont="1" applyFill="1" applyBorder="1" applyAlignment="1">
      <alignment horizontal="center" vertical="center" wrapText="1"/>
    </xf>
    <xf numFmtId="0" fontId="24" fillId="0" borderId="1" xfId="205" applyFont="1" applyFill="1" applyBorder="1" applyAlignment="1">
      <alignment horizontal="distributed" vertical="center" wrapText="1" indent="3"/>
    </xf>
    <xf numFmtId="0" fontId="46" fillId="0" borderId="0" xfId="203" applyFont="1" applyFill="1" applyAlignment="1">
      <alignment vertical="center" wrapText="1"/>
    </xf>
    <xf numFmtId="0" fontId="25" fillId="0" borderId="19" xfId="0" applyFont="1" applyFill="1" applyBorder="1" applyAlignment="1" applyProtection="1">
      <alignment vertical="center"/>
    </xf>
    <xf numFmtId="0" fontId="24" fillId="0" borderId="18" xfId="205" applyFont="1" applyFill="1" applyBorder="1" applyAlignment="1">
      <alignment horizontal="left" vertical="center"/>
    </xf>
    <xf numFmtId="0" fontId="24" fillId="0" borderId="1" xfId="204" applyFont="1" applyFill="1" applyBorder="1" applyAlignment="1">
      <alignment horizontal="left" vertical="center"/>
    </xf>
    <xf numFmtId="201" fontId="24" fillId="0" borderId="1" xfId="1" applyNumberFormat="1" applyFont="1" applyFill="1" applyBorder="1" applyAlignment="1">
      <alignment horizontal="right" vertical="center" wrapText="1"/>
    </xf>
    <xf numFmtId="0" fontId="25" fillId="0" borderId="18" xfId="205" applyFont="1" applyFill="1" applyBorder="1" applyAlignment="1">
      <alignment horizontal="left" vertical="center"/>
    </xf>
    <xf numFmtId="0" fontId="25" fillId="0" borderId="1" xfId="205" applyFont="1" applyFill="1" applyBorder="1" applyAlignment="1">
      <alignment horizontal="left" vertical="center"/>
    </xf>
    <xf numFmtId="201" fontId="25" fillId="0" borderId="1" xfId="1" applyNumberFormat="1" applyFont="1" applyFill="1" applyBorder="1" applyAlignment="1">
      <alignment horizontal="right" vertical="center" wrapText="1"/>
    </xf>
    <xf numFmtId="199" fontId="25" fillId="0" borderId="1" xfId="1" applyNumberFormat="1" applyFont="1" applyFill="1" applyBorder="1" applyAlignment="1" applyProtection="1">
      <alignment horizontal="right" vertical="center" wrapText="1"/>
      <protection locked="0"/>
    </xf>
    <xf numFmtId="0" fontId="25" fillId="0" borderId="18" xfId="205" applyFont="1" applyFill="1" applyBorder="1">
      <alignment vertical="center"/>
    </xf>
    <xf numFmtId="0" fontId="24" fillId="0" borderId="1" xfId="205" applyFont="1" applyFill="1" applyBorder="1" applyAlignment="1">
      <alignment horizontal="distributed" vertical="center" indent="1"/>
    </xf>
    <xf numFmtId="0" fontId="1" fillId="0" borderId="0" xfId="0" applyFont="1" applyFill="1" applyBorder="1" applyAlignment="1"/>
    <xf numFmtId="0" fontId="43" fillId="0" borderId="0" xfId="0" applyFont="1" applyFill="1" applyBorder="1" applyAlignment="1">
      <alignment horizontal="center" vertical="center"/>
    </xf>
    <xf numFmtId="0" fontId="39" fillId="0" borderId="0" xfId="204" applyFont="1" applyFill="1" applyProtection="1">
      <alignment vertical="center"/>
    </xf>
    <xf numFmtId="0" fontId="8" fillId="0" borderId="0" xfId="205" applyFont="1" applyFill="1" applyProtection="1">
      <alignment vertical="center"/>
    </xf>
    <xf numFmtId="200" fontId="24" fillId="0" borderId="1" xfId="3" applyNumberFormat="1" applyFont="1" applyFill="1" applyBorder="1" applyAlignment="1" applyProtection="1">
      <alignment horizontal="right" vertical="center" wrapText="1"/>
      <protection locked="0"/>
    </xf>
    <xf numFmtId="49" fontId="10" fillId="0" borderId="18" xfId="202" applyNumberFormat="1" applyFont="1" applyFill="1" applyBorder="1" applyAlignment="1" applyProtection="1">
      <alignment horizontal="left" vertical="center"/>
    </xf>
    <xf numFmtId="3" fontId="24" fillId="0" borderId="1" xfId="0" applyNumberFormat="1" applyFont="1" applyFill="1" applyBorder="1" applyAlignment="1" applyProtection="1">
      <alignment horizontal="right" vertical="center"/>
    </xf>
    <xf numFmtId="49" fontId="23" fillId="0" borderId="18" xfId="202" applyNumberFormat="1" applyFont="1" applyFill="1" applyBorder="1" applyAlignment="1" applyProtection="1">
      <alignment horizontal="left" vertical="center"/>
    </xf>
    <xf numFmtId="3" fontId="25" fillId="0" borderId="1" xfId="0" applyNumberFormat="1" applyFont="1" applyFill="1" applyBorder="1" applyAlignment="1" applyProtection="1">
      <alignment horizontal="right" vertical="center"/>
    </xf>
    <xf numFmtId="3" fontId="25" fillId="0" borderId="1" xfId="0" applyNumberFormat="1" applyFont="1" applyFill="1" applyBorder="1" applyAlignment="1" applyProtection="1">
      <alignment horizontal="right" vertical="center"/>
      <protection locked="0"/>
    </xf>
    <xf numFmtId="3" fontId="24" fillId="0" borderId="1" xfId="0" applyNumberFormat="1" applyFont="1" applyFill="1" applyBorder="1" applyAlignment="1" applyProtection="1">
      <alignment horizontal="right" vertical="center"/>
      <protection locked="0"/>
    </xf>
    <xf numFmtId="0" fontId="8" fillId="0" borderId="18" xfId="205" applyFill="1" applyBorder="1" applyAlignment="1" applyProtection="1">
      <alignment horizontal="left" vertical="center"/>
    </xf>
    <xf numFmtId="3" fontId="8" fillId="0" borderId="0" xfId="205" applyNumberFormat="1" applyFill="1" applyProtection="1">
      <alignment vertical="center"/>
    </xf>
    <xf numFmtId="0" fontId="29" fillId="0" borderId="0" xfId="205" applyFont="1">
      <alignment vertical="center"/>
    </xf>
    <xf numFmtId="0" fontId="32" fillId="0" borderId="0" xfId="205" applyFont="1" applyAlignment="1">
      <alignment horizontal="center" vertical="center"/>
    </xf>
    <xf numFmtId="198" fontId="8" fillId="0" borderId="0" xfId="205" applyNumberFormat="1">
      <alignment vertical="center"/>
    </xf>
    <xf numFmtId="0" fontId="23" fillId="2" borderId="19" xfId="0" applyFont="1" applyFill="1" applyBorder="1" applyAlignment="1" applyProtection="1">
      <alignment horizontal="left" vertical="center"/>
    </xf>
    <xf numFmtId="0" fontId="25" fillId="2" borderId="19" xfId="0" applyFont="1" applyFill="1" applyBorder="1" applyAlignment="1" applyProtection="1">
      <alignment vertical="center"/>
    </xf>
    <xf numFmtId="49" fontId="44" fillId="2" borderId="19" xfId="0" applyNumberFormat="1" applyFont="1" applyFill="1" applyBorder="1" applyAlignment="1" applyProtection="1">
      <alignment horizontal="distributed" vertical="center"/>
    </xf>
    <xf numFmtId="0" fontId="24" fillId="0" borderId="18" xfId="205" applyFont="1" applyFill="1" applyBorder="1" applyAlignment="1" applyProtection="1">
      <alignment horizontal="left" vertical="center"/>
    </xf>
    <xf numFmtId="0" fontId="24" fillId="0" borderId="1" xfId="204" applyFont="1" applyFill="1" applyBorder="1" applyAlignment="1" applyProtection="1">
      <alignment horizontal="left" vertical="center"/>
    </xf>
    <xf numFmtId="0" fontId="25" fillId="0" borderId="18" xfId="205" applyFont="1" applyFill="1" applyBorder="1" applyAlignment="1" applyProtection="1">
      <alignment horizontal="left" vertical="center"/>
    </xf>
    <xf numFmtId="0" fontId="25" fillId="0" borderId="1" xfId="205" applyFont="1" applyFill="1" applyBorder="1" applyAlignment="1" applyProtection="1">
      <alignment horizontal="left" vertical="center"/>
    </xf>
    <xf numFmtId="3" fontId="8" fillId="0" borderId="0" xfId="205" applyNumberFormat="1">
      <alignment vertical="center"/>
    </xf>
    <xf numFmtId="0" fontId="47" fillId="0" borderId="0" xfId="0" applyFont="1" applyFill="1" applyBorder="1" applyAlignment="1">
      <alignment horizontal="center" vertical="center"/>
    </xf>
    <xf numFmtId="0" fontId="47" fillId="0" borderId="20" xfId="0" applyFont="1" applyFill="1" applyBorder="1" applyAlignment="1">
      <alignment horizontal="center" vertical="center"/>
    </xf>
    <xf numFmtId="0" fontId="23" fillId="0" borderId="0" xfId="0" applyFont="1" applyAlignment="1">
      <alignment horizontal="right"/>
    </xf>
    <xf numFmtId="0" fontId="24" fillId="0" borderId="2" xfId="208" applyFont="1" applyBorder="1" applyAlignment="1">
      <alignment horizontal="center" vertical="center"/>
    </xf>
    <xf numFmtId="0" fontId="24" fillId="0" borderId="18" xfId="208" applyFont="1" applyBorder="1" applyAlignment="1">
      <alignment horizontal="center" vertical="center"/>
    </xf>
    <xf numFmtId="0" fontId="24" fillId="0" borderId="6" xfId="208" applyFont="1" applyBorder="1" applyAlignment="1">
      <alignment horizontal="center" vertical="center"/>
    </xf>
    <xf numFmtId="0" fontId="24" fillId="0" borderId="4" xfId="208" applyFont="1" applyBorder="1" applyAlignment="1">
      <alignment horizontal="center" vertical="center"/>
    </xf>
    <xf numFmtId="49" fontId="24" fillId="0" borderId="1" xfId="191" applyNumberFormat="1" applyFont="1" applyFill="1" applyBorder="1" applyAlignment="1" applyProtection="1">
      <alignment horizontal="center" vertical="center"/>
    </xf>
    <xf numFmtId="41" fontId="24" fillId="0" borderId="1" xfId="1" applyNumberFormat="1" applyFont="1" applyBorder="1" applyAlignment="1">
      <alignment horizontal="right" vertical="center" wrapText="1"/>
    </xf>
    <xf numFmtId="200" fontId="24" fillId="0" borderId="1" xfId="3" applyNumberFormat="1" applyFont="1" applyBorder="1" applyAlignment="1">
      <alignment horizontal="right" vertical="center" wrapText="1"/>
    </xf>
    <xf numFmtId="41" fontId="25" fillId="0" borderId="1" xfId="1" applyNumberFormat="1" applyFont="1" applyBorder="1" applyAlignment="1">
      <alignment horizontal="right" vertical="center" wrapText="1"/>
    </xf>
    <xf numFmtId="200" fontId="25" fillId="0" borderId="1" xfId="3" applyNumberFormat="1" applyFont="1" applyBorder="1" applyAlignment="1">
      <alignment horizontal="right" vertical="center" wrapText="1"/>
    </xf>
    <xf numFmtId="0" fontId="5" fillId="0" borderId="0" xfId="0" applyFont="1" applyFill="1" applyBorder="1" applyAlignment="1">
      <alignment horizontal="left" vertical="top" wrapText="1"/>
    </xf>
    <xf numFmtId="0" fontId="48" fillId="0" borderId="0" xfId="198" applyFont="1" applyAlignment="1"/>
    <xf numFmtId="0" fontId="23" fillId="0" borderId="0" xfId="0" applyFont="1" applyAlignment="1">
      <alignment horizontal="right" vertical="center"/>
    </xf>
    <xf numFmtId="0" fontId="24" fillId="0" borderId="1" xfId="208" applyFont="1" applyBorder="1" applyAlignment="1">
      <alignment horizontal="center" vertical="center" wrapText="1"/>
    </xf>
    <xf numFmtId="0" fontId="24" fillId="0" borderId="1" xfId="0" applyFont="1" applyBorder="1" applyAlignment="1">
      <alignment horizontal="left" vertical="center"/>
    </xf>
    <xf numFmtId="199" fontId="24" fillId="0" borderId="1" xfId="1" applyNumberFormat="1" applyFont="1" applyBorder="1" applyAlignment="1">
      <alignment horizontal="right" vertical="center" wrapText="1"/>
    </xf>
    <xf numFmtId="0" fontId="23" fillId="0" borderId="1" xfId="0" applyFont="1" applyBorder="1" applyAlignment="1">
      <alignment horizontal="left" vertical="center"/>
    </xf>
    <xf numFmtId="199" fontId="23" fillId="0" borderId="1" xfId="0" applyNumberFormat="1" applyFont="1" applyBorder="1" applyAlignment="1">
      <alignment horizontal="right" vertical="center" wrapText="1"/>
    </xf>
    <xf numFmtId="0" fontId="29" fillId="0" borderId="18" xfId="199" applyFont="1" applyFill="1" applyBorder="1" applyAlignment="1">
      <alignment horizontal="left" vertical="center" wrapText="1"/>
    </xf>
    <xf numFmtId="0" fontId="29" fillId="0" borderId="21" xfId="199" applyFont="1" applyFill="1" applyBorder="1" applyAlignment="1">
      <alignment horizontal="left" vertical="center" wrapText="1"/>
    </xf>
    <xf numFmtId="0" fontId="29" fillId="0" borderId="6" xfId="199" applyFont="1" applyFill="1" applyBorder="1" applyAlignment="1">
      <alignment horizontal="left" vertical="center" wrapText="1"/>
    </xf>
    <xf numFmtId="199" fontId="8" fillId="0" borderId="0" xfId="205" applyNumberFormat="1">
      <alignment vertical="center"/>
    </xf>
    <xf numFmtId="0" fontId="49" fillId="0" borderId="0" xfId="185" applyFont="1" applyAlignment="1">
      <alignment horizontal="center" vertical="center"/>
    </xf>
    <xf numFmtId="0" fontId="0" fillId="0" borderId="0" xfId="185" applyFont="1" applyAlignment="1">
      <alignment horizontal="right"/>
    </xf>
    <xf numFmtId="198" fontId="24" fillId="0" borderId="21" xfId="205" applyNumberFormat="1" applyFont="1" applyBorder="1" applyAlignment="1">
      <alignment horizontal="center" vertical="center" wrapText="1"/>
    </xf>
    <xf numFmtId="199" fontId="8" fillId="3" borderId="0" xfId="165" applyNumberFormat="1" applyFont="1" applyFill="1" applyAlignment="1">
      <alignment horizontal="center" vertical="center" wrapText="1"/>
    </xf>
    <xf numFmtId="0" fontId="10" fillId="0" borderId="1" xfId="0" applyFont="1" applyFill="1" applyBorder="1" applyAlignment="1">
      <alignment horizontal="left" vertical="center" wrapText="1"/>
    </xf>
    <xf numFmtId="199" fontId="10" fillId="0" borderId="6" xfId="0" applyNumberFormat="1" applyFont="1" applyFill="1" applyBorder="1" applyAlignment="1">
      <alignment vertical="center" wrapText="1"/>
    </xf>
    <xf numFmtId="199" fontId="10" fillId="0" borderId="1" xfId="0" applyNumberFormat="1" applyFont="1" applyFill="1" applyBorder="1" applyAlignment="1">
      <alignment vertical="center" wrapText="1"/>
    </xf>
    <xf numFmtId="0" fontId="50" fillId="0" borderId="1" xfId="199" applyFont="1" applyFill="1" applyBorder="1" applyAlignment="1">
      <alignment horizontal="left" vertical="center" wrapText="1"/>
    </xf>
    <xf numFmtId="199" fontId="23" fillId="0" borderId="6" xfId="0" applyNumberFormat="1" applyFont="1" applyFill="1" applyBorder="1" applyAlignment="1">
      <alignment vertical="center" wrapText="1"/>
    </xf>
    <xf numFmtId="199" fontId="23" fillId="0" borderId="1" xfId="0" applyNumberFormat="1" applyFont="1" applyFill="1" applyBorder="1" applyAlignment="1">
      <alignment vertical="center" wrapText="1"/>
    </xf>
    <xf numFmtId="202" fontId="51" fillId="0" borderId="1" xfId="0" applyNumberFormat="1" applyFont="1" applyFill="1" applyBorder="1" applyAlignment="1">
      <alignment horizontal="center" vertical="center" wrapText="1"/>
    </xf>
    <xf numFmtId="0" fontId="52" fillId="0" borderId="6" xfId="199" applyFont="1" applyFill="1" applyBorder="1" applyAlignment="1">
      <alignment horizontal="left" vertical="center" wrapText="1"/>
    </xf>
    <xf numFmtId="0" fontId="9" fillId="0" borderId="0" xfId="185" applyFont="1" applyFill="1" applyBorder="1" applyAlignment="1">
      <alignment horizontal="center" vertical="center"/>
    </xf>
    <xf numFmtId="0" fontId="0" fillId="0" borderId="0" xfId="0" applyFill="1" applyAlignment="1" applyProtection="1"/>
    <xf numFmtId="0" fontId="23" fillId="0" borderId="0" xfId="185" applyFont="1" applyBorder="1" applyAlignment="1">
      <alignment horizontal="left" vertical="center"/>
    </xf>
    <xf numFmtId="0" fontId="23" fillId="0" borderId="0" xfId="185" applyFont="1" applyBorder="1" applyAlignment="1">
      <alignment horizontal="right" vertical="center"/>
    </xf>
    <xf numFmtId="0" fontId="24" fillId="0" borderId="1" xfId="0" applyFont="1" applyBorder="1" applyAlignment="1">
      <alignment horizontal="center" vertical="center" wrapText="1"/>
    </xf>
    <xf numFmtId="203" fontId="10" fillId="0" borderId="1" xfId="187" applyNumberFormat="1" applyFont="1" applyFill="1" applyBorder="1" applyAlignment="1">
      <alignment horizontal="left" vertical="center"/>
    </xf>
    <xf numFmtId="199" fontId="10" fillId="0" borderId="1" xfId="187" applyNumberFormat="1" applyFont="1" applyFill="1" applyBorder="1" applyAlignment="1">
      <alignment horizontal="right" vertical="center" wrapText="1"/>
    </xf>
    <xf numFmtId="203" fontId="23" fillId="0" borderId="1" xfId="187" applyNumberFormat="1" applyFont="1" applyFill="1" applyBorder="1" applyAlignment="1">
      <alignment horizontal="left" vertical="center"/>
    </xf>
    <xf numFmtId="0" fontId="23" fillId="0" borderId="1" xfId="187" applyNumberFormat="1" applyFont="1" applyFill="1" applyBorder="1" applyAlignment="1">
      <alignment horizontal="right" vertical="center" wrapText="1"/>
    </xf>
    <xf numFmtId="0" fontId="10" fillId="0" borderId="1" xfId="187" applyNumberFormat="1" applyFont="1" applyFill="1" applyBorder="1" applyAlignment="1">
      <alignment horizontal="right" vertical="center" wrapText="1"/>
    </xf>
    <xf numFmtId="0" fontId="23" fillId="0" borderId="1" xfId="0" applyNumberFormat="1" applyFont="1" applyBorder="1" applyAlignment="1">
      <alignment horizontal="right" vertical="center" wrapText="1"/>
    </xf>
    <xf numFmtId="0" fontId="10" fillId="0" borderId="1" xfId="187" applyFont="1" applyFill="1" applyBorder="1" applyAlignment="1">
      <alignment horizontal="center" vertical="center"/>
    </xf>
    <xf numFmtId="0" fontId="7" fillId="0" borderId="0" xfId="205" applyFont="1" applyFill="1" applyAlignment="1">
      <alignment horizontal="center" vertical="center" wrapText="1"/>
    </xf>
    <xf numFmtId="0" fontId="11" fillId="0" borderId="0" xfId="205" applyFont="1" applyFill="1">
      <alignment vertical="center"/>
    </xf>
    <xf numFmtId="0" fontId="8" fillId="0" borderId="0" xfId="205" applyFont="1" applyFill="1">
      <alignment vertical="center"/>
    </xf>
    <xf numFmtId="0" fontId="2" fillId="0" borderId="0" xfId="205" applyFont="1" applyFill="1" applyAlignment="1" applyProtection="1">
      <alignment horizontal="center" vertical="center"/>
    </xf>
    <xf numFmtId="0" fontId="23" fillId="0" borderId="0" xfId="205" applyFont="1" applyFill="1">
      <alignment vertical="center"/>
    </xf>
    <xf numFmtId="198" fontId="25" fillId="0" borderId="0" xfId="205" applyNumberFormat="1" applyFont="1" applyFill="1" applyBorder="1" applyAlignment="1">
      <alignment horizontal="right" vertical="center"/>
    </xf>
    <xf numFmtId="200" fontId="24" fillId="0" borderId="1" xfId="3" applyNumberFormat="1" applyFont="1" applyFill="1" applyBorder="1" applyAlignment="1" applyProtection="1">
      <alignment horizontal="center" vertical="center" wrapText="1"/>
    </xf>
    <xf numFmtId="0" fontId="10" fillId="0" borderId="1" xfId="0" applyFont="1" applyFill="1" applyBorder="1" applyAlignment="1" applyProtection="1">
      <alignment horizontal="left" vertical="center"/>
    </xf>
    <xf numFmtId="200" fontId="10" fillId="0" borderId="1" xfId="3" applyNumberFormat="1" applyFont="1" applyFill="1" applyBorder="1" applyAlignment="1" applyProtection="1">
      <alignment horizontal="right" vertical="center"/>
      <protection locked="0"/>
    </xf>
    <xf numFmtId="0" fontId="23" fillId="0" borderId="1" xfId="0" applyFont="1" applyFill="1" applyBorder="1" applyAlignment="1" applyProtection="1">
      <alignment horizontal="left" vertical="center"/>
    </xf>
    <xf numFmtId="200" fontId="23" fillId="0" borderId="1" xfId="3" applyNumberFormat="1" applyFont="1" applyFill="1" applyBorder="1" applyAlignment="1" applyProtection="1">
      <alignment horizontal="right" vertical="center"/>
      <protection locked="0"/>
    </xf>
    <xf numFmtId="0" fontId="25" fillId="0" borderId="1" xfId="0" applyFont="1" applyFill="1" applyBorder="1" applyAlignment="1" applyProtection="1">
      <alignment horizontal="left" vertical="center"/>
      <protection locked="0"/>
    </xf>
    <xf numFmtId="0" fontId="23" fillId="0" borderId="1" xfId="0" applyFont="1" applyFill="1" applyBorder="1" applyAlignment="1" applyProtection="1">
      <alignment horizontal="left" vertical="center"/>
      <protection locked="0"/>
    </xf>
    <xf numFmtId="0" fontId="53" fillId="0" borderId="1" xfId="0" applyFont="1" applyFill="1" applyBorder="1" applyAlignment="1" applyProtection="1">
      <alignment horizontal="left" vertical="center"/>
    </xf>
    <xf numFmtId="49" fontId="23" fillId="0" borderId="1" xfId="0" applyNumberFormat="1" applyFont="1" applyFill="1" applyBorder="1" applyAlignment="1" applyProtection="1">
      <alignment vertical="center" wrapText="1"/>
    </xf>
    <xf numFmtId="49" fontId="23" fillId="0" borderId="1" xfId="0" applyNumberFormat="1" applyFont="1" applyFill="1" applyBorder="1" applyAlignment="1" applyProtection="1">
      <alignment horizontal="left" vertical="center"/>
    </xf>
    <xf numFmtId="49" fontId="10" fillId="0" borderId="1" xfId="0" applyNumberFormat="1" applyFont="1" applyFill="1" applyBorder="1" applyAlignment="1" applyProtection="1">
      <alignment horizontal="left" vertical="center" wrapText="1"/>
      <protection locked="0"/>
    </xf>
    <xf numFmtId="49" fontId="23" fillId="0" borderId="1"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left" vertical="center"/>
    </xf>
    <xf numFmtId="49" fontId="23" fillId="0" borderId="1" xfId="0" applyNumberFormat="1" applyFont="1" applyFill="1" applyBorder="1" applyAlignment="1" applyProtection="1">
      <alignment horizontal="left" vertical="center"/>
      <protection locked="0"/>
    </xf>
    <xf numFmtId="49" fontId="25" fillId="0" borderId="1" xfId="0" applyNumberFormat="1" applyFont="1" applyFill="1" applyBorder="1" applyAlignment="1" applyProtection="1">
      <alignment horizontal="left" vertical="center" wrapText="1"/>
      <protection locked="0"/>
    </xf>
    <xf numFmtId="49" fontId="24" fillId="0" borderId="1" xfId="0" applyNumberFormat="1"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protection locked="0"/>
    </xf>
    <xf numFmtId="49" fontId="10" fillId="0" borderId="1" xfId="0" applyNumberFormat="1" applyFont="1" applyFill="1" applyBorder="1" applyAlignment="1" applyProtection="1">
      <alignment horizontal="left" vertical="center"/>
      <protection locked="0"/>
    </xf>
    <xf numFmtId="0" fontId="25" fillId="0" borderId="1" xfId="0" applyFont="1" applyFill="1" applyBorder="1" applyAlignment="1">
      <alignment horizontal="left" vertical="center"/>
    </xf>
    <xf numFmtId="49" fontId="24" fillId="0" borderId="1" xfId="0" applyNumberFormat="1" applyFont="1" applyFill="1" applyBorder="1" applyAlignment="1">
      <alignment vertical="center" wrapText="1"/>
    </xf>
    <xf numFmtId="199" fontId="24" fillId="0" borderId="1" xfId="1" applyNumberFormat="1" applyFont="1" applyFill="1" applyBorder="1" applyAlignment="1" applyProtection="1">
      <alignment vertical="center" wrapText="1"/>
      <protection locked="0"/>
    </xf>
    <xf numFmtId="49" fontId="24" fillId="0" borderId="1" xfId="210" applyNumberFormat="1" applyFont="1" applyFill="1" applyBorder="1" applyAlignment="1" applyProtection="1">
      <alignment horizontal="left" vertical="center"/>
    </xf>
    <xf numFmtId="0" fontId="24" fillId="0" borderId="1" xfId="205" applyFont="1" applyFill="1" applyBorder="1" applyAlignment="1">
      <alignment horizontal="center" vertical="center" wrapText="1"/>
    </xf>
    <xf numFmtId="3" fontId="8" fillId="0" borderId="0" xfId="205" applyNumberFormat="1" applyFill="1">
      <alignment vertical="center"/>
    </xf>
    <xf numFmtId="199" fontId="8" fillId="0" borderId="0" xfId="205" applyNumberFormat="1" applyFill="1">
      <alignment vertical="center"/>
    </xf>
    <xf numFmtId="0" fontId="0" fillId="0" borderId="0" xfId="0" applyAlignment="1" applyProtection="1"/>
    <xf numFmtId="0" fontId="24" fillId="0" borderId="0" xfId="205" applyFont="1" applyFill="1" applyAlignment="1">
      <alignment horizontal="center" vertical="center" wrapText="1"/>
    </xf>
    <xf numFmtId="0" fontId="8" fillId="3" borderId="0" xfId="204" applyFill="1">
      <alignment vertical="center"/>
    </xf>
    <xf numFmtId="0" fontId="8" fillId="0" borderId="0" xfId="204" applyFill="1">
      <alignment vertical="center"/>
    </xf>
    <xf numFmtId="0" fontId="25" fillId="0" borderId="0" xfId="205" applyFont="1" applyFill="1" applyAlignment="1">
      <alignment horizontal="left" vertical="center"/>
    </xf>
    <xf numFmtId="198" fontId="24" fillId="0" borderId="18" xfId="205" applyNumberFormat="1" applyFont="1" applyFill="1" applyBorder="1" applyAlignment="1">
      <alignment vertical="center" wrapText="1"/>
    </xf>
    <xf numFmtId="0" fontId="24" fillId="0" borderId="18" xfId="205" applyNumberFormat="1" applyFont="1" applyFill="1" applyBorder="1" applyAlignment="1">
      <alignment horizontal="left" vertical="center"/>
    </xf>
    <xf numFmtId="0" fontId="24" fillId="0" borderId="1" xfId="205" applyNumberFormat="1" applyFont="1" applyFill="1" applyBorder="1" applyAlignment="1">
      <alignment vertical="center" wrapText="1"/>
    </xf>
    <xf numFmtId="0" fontId="25" fillId="0" borderId="1" xfId="205" applyFont="1" applyFill="1" applyBorder="1" applyAlignment="1">
      <alignment horizontal="left" vertical="center" wrapText="1"/>
    </xf>
    <xf numFmtId="0" fontId="25" fillId="0" borderId="18" xfId="205" applyFont="1" applyFill="1" applyBorder="1" applyAlignment="1">
      <alignment horizontal="left" vertical="top" wrapText="1"/>
    </xf>
    <xf numFmtId="0" fontId="25" fillId="0" borderId="1" xfId="205" applyNumberFormat="1" applyFont="1" applyFill="1" applyBorder="1" applyAlignment="1">
      <alignment vertical="center" wrapText="1"/>
    </xf>
    <xf numFmtId="0" fontId="24" fillId="0" borderId="18" xfId="205" applyFont="1" applyFill="1" applyBorder="1" applyAlignment="1">
      <alignment horizontal="distributed" vertical="center"/>
    </xf>
    <xf numFmtId="49" fontId="24" fillId="0" borderId="1" xfId="0" applyNumberFormat="1" applyFont="1" applyFill="1" applyBorder="1" applyAlignment="1" applyProtection="1">
      <alignment horizontal="distributed" vertical="center" wrapText="1"/>
    </xf>
    <xf numFmtId="199" fontId="24" fillId="0" borderId="1" xfId="1" applyNumberFormat="1" applyFont="1" applyFill="1" applyBorder="1" applyAlignment="1" applyProtection="1">
      <alignment horizontal="right" vertical="center" wrapText="1"/>
      <protection locked="0"/>
    </xf>
    <xf numFmtId="0" fontId="24" fillId="0" borderId="18" xfId="205" applyNumberFormat="1" applyFont="1" applyFill="1" applyBorder="1" applyAlignment="1" applyProtection="1">
      <alignment horizontal="left" vertical="center"/>
    </xf>
    <xf numFmtId="0" fontId="24" fillId="0" borderId="1" xfId="205" applyNumberFormat="1" applyFont="1" applyFill="1" applyBorder="1" applyAlignment="1" applyProtection="1">
      <alignment vertical="center" wrapText="1"/>
    </xf>
    <xf numFmtId="0" fontId="25" fillId="0" borderId="18" xfId="204" applyFont="1" applyFill="1" applyBorder="1" applyAlignment="1" applyProtection="1">
      <alignment horizontal="left" vertical="center"/>
    </xf>
    <xf numFmtId="0" fontId="39" fillId="0" borderId="18" xfId="205" applyFont="1" applyFill="1" applyBorder="1" applyAlignment="1">
      <alignment horizontal="distributed" vertical="center"/>
    </xf>
    <xf numFmtId="0" fontId="24" fillId="0" borderId="1" xfId="205" applyFont="1" applyFill="1" applyBorder="1" applyAlignment="1">
      <alignment horizontal="distributed" vertical="center" wrapText="1" indent="2"/>
    </xf>
    <xf numFmtId="0" fontId="0" fillId="0" borderId="0" xfId="205" applyFont="1" applyFill="1">
      <alignment vertical="center"/>
    </xf>
    <xf numFmtId="198" fontId="24" fillId="0" borderId="5" xfId="205" applyNumberFormat="1" applyFont="1" applyFill="1" applyBorder="1" applyAlignment="1">
      <alignment horizontal="center" vertical="center" wrapText="1"/>
    </xf>
    <xf numFmtId="198" fontId="24" fillId="0" borderId="0" xfId="205" applyNumberFormat="1" applyFont="1" applyFill="1" applyAlignment="1">
      <alignment horizontal="center" vertical="center" wrapText="1"/>
    </xf>
    <xf numFmtId="199" fontId="25" fillId="0" borderId="1" xfId="209" applyNumberFormat="1" applyFont="1" applyFill="1" applyBorder="1" applyAlignment="1" applyProtection="1">
      <alignment vertical="center" wrapText="1"/>
    </xf>
    <xf numFmtId="49" fontId="25" fillId="0" borderId="1" xfId="209" applyNumberFormat="1" applyFont="1" applyFill="1" applyBorder="1" applyAlignment="1" applyProtection="1">
      <alignment horizontal="left" vertical="center" wrapText="1"/>
    </xf>
    <xf numFmtId="0" fontId="24" fillId="0" borderId="1" xfId="205" applyFont="1" applyFill="1" applyBorder="1" applyAlignment="1">
      <alignment vertical="center" wrapText="1"/>
    </xf>
    <xf numFmtId="0" fontId="25" fillId="0" borderId="18" xfId="205" applyNumberFormat="1" applyFont="1" applyFill="1" applyBorder="1" applyAlignment="1">
      <alignment horizontal="left" vertical="center"/>
    </xf>
    <xf numFmtId="0" fontId="25" fillId="0" borderId="1" xfId="205" applyNumberFormat="1" applyFont="1" applyFill="1" applyBorder="1" applyAlignment="1">
      <alignment horizontal="left" vertical="center" wrapText="1"/>
    </xf>
    <xf numFmtId="0" fontId="25" fillId="0" borderId="18" xfId="204" applyFont="1" applyFill="1" applyBorder="1" applyAlignment="1">
      <alignment horizontal="left" vertical="center"/>
    </xf>
    <xf numFmtId="0" fontId="24" fillId="0" borderId="1" xfId="205" applyNumberFormat="1" applyFont="1" applyFill="1" applyBorder="1" applyAlignment="1">
      <alignment horizontal="left" vertical="center" wrapText="1"/>
    </xf>
    <xf numFmtId="0" fontId="54" fillId="0" borderId="0" xfId="205" applyFont="1" applyFill="1">
      <alignment vertical="center"/>
    </xf>
    <xf numFmtId="0" fontId="24" fillId="3" borderId="0" xfId="205" applyFont="1" applyFill="1" applyAlignment="1" applyProtection="1">
      <alignment horizontal="center" vertical="center" wrapText="1"/>
    </xf>
    <xf numFmtId="0" fontId="25" fillId="3" borderId="0" xfId="205" applyFont="1" applyFill="1" applyProtection="1">
      <alignment vertical="center"/>
    </xf>
    <xf numFmtId="0" fontId="8" fillId="3" borderId="0" xfId="204" applyFill="1" applyProtection="1">
      <alignment vertical="center"/>
    </xf>
    <xf numFmtId="0" fontId="8" fillId="3" borderId="0" xfId="205" applyFill="1" applyProtection="1">
      <alignment vertical="center"/>
    </xf>
    <xf numFmtId="198" fontId="8" fillId="3" borderId="0" xfId="205" applyNumberFormat="1" applyFill="1" applyProtection="1">
      <alignment vertical="center"/>
    </xf>
    <xf numFmtId="0" fontId="55" fillId="3" borderId="0" xfId="205" applyFont="1" applyFill="1" applyProtection="1">
      <alignment vertical="center"/>
    </xf>
    <xf numFmtId="0" fontId="25" fillId="0" borderId="0" xfId="205" applyFont="1" applyFill="1" applyAlignment="1" applyProtection="1">
      <alignment horizontal="left" vertical="center"/>
    </xf>
    <xf numFmtId="0" fontId="45" fillId="0" borderId="0" xfId="205" applyFont="1" applyFill="1" applyProtection="1">
      <alignment vertical="center"/>
    </xf>
    <xf numFmtId="0" fontId="24" fillId="0" borderId="1" xfId="205" applyFont="1" applyFill="1" applyBorder="1" applyAlignment="1" applyProtection="1">
      <alignment horizontal="center" vertical="center" wrapText="1"/>
    </xf>
    <xf numFmtId="41" fontId="24" fillId="0" borderId="1" xfId="205" applyNumberFormat="1" applyFont="1" applyFill="1" applyBorder="1" applyAlignment="1" applyProtection="1">
      <alignment horizontal="center" vertical="center" wrapText="1"/>
    </xf>
    <xf numFmtId="200" fontId="24" fillId="0" borderId="1" xfId="205" applyNumberFormat="1" applyFont="1" applyFill="1" applyBorder="1" applyAlignment="1" applyProtection="1">
      <alignment horizontal="center" vertical="center" wrapText="1"/>
    </xf>
    <xf numFmtId="198" fontId="24" fillId="0" borderId="0" xfId="205" applyNumberFormat="1" applyFont="1" applyFill="1" applyAlignment="1" applyProtection="1">
      <alignment horizontal="center" vertical="center" wrapText="1"/>
    </xf>
    <xf numFmtId="41" fontId="24" fillId="0" borderId="1" xfId="0" applyNumberFormat="1" applyFont="1" applyFill="1" applyBorder="1" applyAlignment="1" applyProtection="1">
      <alignment horizontal="right" vertical="center"/>
      <protection locked="0"/>
    </xf>
    <xf numFmtId="0" fontId="29" fillId="0" borderId="0" xfId="204" applyFont="1" applyFill="1" applyAlignment="1" applyProtection="1">
      <alignment horizontal="center" vertical="center"/>
    </xf>
    <xf numFmtId="41" fontId="25" fillId="0" borderId="1" xfId="0" applyNumberFormat="1" applyFont="1" applyFill="1" applyBorder="1" applyAlignment="1" applyProtection="1">
      <alignment horizontal="right" vertical="center"/>
      <protection locked="0"/>
    </xf>
    <xf numFmtId="200" fontId="25" fillId="0" borderId="1" xfId="3" applyNumberFormat="1" applyFont="1" applyFill="1" applyBorder="1" applyAlignment="1" applyProtection="1">
      <alignment horizontal="right" vertical="center" wrapText="1"/>
      <protection locked="0"/>
    </xf>
    <xf numFmtId="0" fontId="25" fillId="0" borderId="18" xfId="205" applyFont="1" applyFill="1" applyBorder="1" applyAlignment="1" applyProtection="1">
      <alignment horizontal="left" vertical="top" wrapText="1"/>
    </xf>
    <xf numFmtId="0" fontId="25" fillId="0" borderId="1" xfId="205" applyNumberFormat="1" applyFont="1" applyFill="1" applyBorder="1" applyAlignment="1" applyProtection="1">
      <alignment vertical="center" wrapText="1"/>
    </xf>
    <xf numFmtId="0" fontId="24" fillId="0" borderId="18" xfId="205" applyFont="1" applyFill="1" applyBorder="1" applyAlignment="1" applyProtection="1">
      <alignment horizontal="distributed" vertical="center"/>
    </xf>
    <xf numFmtId="0" fontId="39" fillId="0" borderId="18" xfId="205" applyFont="1" applyFill="1" applyBorder="1" applyAlignment="1" applyProtection="1">
      <alignment horizontal="distributed" vertical="center"/>
    </xf>
    <xf numFmtId="0" fontId="24" fillId="0" borderId="1" xfId="205" applyNumberFormat="1" applyFont="1" applyFill="1" applyBorder="1" applyAlignment="1" applyProtection="1">
      <alignment horizontal="distributed" vertical="center"/>
    </xf>
    <xf numFmtId="3" fontId="8" fillId="3" borderId="0" xfId="205" applyNumberFormat="1" applyFill="1" applyProtection="1">
      <alignment vertical="center"/>
    </xf>
    <xf numFmtId="0" fontId="25" fillId="0" borderId="18" xfId="205" applyFont="1" applyFill="1" applyBorder="1" applyAlignment="1" applyProtection="1" quotePrefix="1">
      <alignment horizontal="left" vertical="center"/>
    </xf>
    <xf numFmtId="0" fontId="25" fillId="0" borderId="18" xfId="205" applyFont="1" applyFill="1" applyBorder="1" applyAlignment="1" quotePrefix="1">
      <alignment horizontal="left" vertical="center"/>
    </xf>
  </cellXfs>
  <cellStyles count="23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_Book1_1 2 2 2" xfId="49"/>
    <cellStyle name="部门 4" xfId="50"/>
    <cellStyle name="强调文字颜色 2 3 2" xfId="51"/>
    <cellStyle name="Accent5 9" xfId="52"/>
    <cellStyle name="汇总 6" xfId="53"/>
    <cellStyle name="args.style" xfId="54"/>
    <cellStyle name="好 3 2 2" xfId="55"/>
    <cellStyle name="Accent1 5" xfId="56"/>
    <cellStyle name="Accent2 - 40%" xfId="57"/>
    <cellStyle name="Accent2 - 20% 2" xfId="58"/>
    <cellStyle name="Accent6 4" xfId="59"/>
    <cellStyle name="日期" xfId="60"/>
    <cellStyle name="60% - 强调文字颜色 6 3 2" xfId="61"/>
    <cellStyle name="Accent2 - 60%" xfId="62"/>
    <cellStyle name="好_0605石屏县 2 2" xfId="63"/>
    <cellStyle name="Input [yellow] 4" xfId="64"/>
    <cellStyle name="60% - 强调文字颜色 4 2 2 2" xfId="65"/>
    <cellStyle name="差_Book1 2" xfId="66"/>
    <cellStyle name="_ET_STYLE_NoName_00__Sheet3" xfId="67"/>
    <cellStyle name="60% - 强调文字颜色 2 3" xfId="68"/>
    <cellStyle name="Accent5 - 60% 2 2" xfId="69"/>
    <cellStyle name="60% - 强调文字颜色 2 2 2" xfId="70"/>
    <cellStyle name="标题 1 5 2" xfId="71"/>
    <cellStyle name="差 7" xfId="72"/>
    <cellStyle name="40% - 强调文字颜色 4 2" xfId="73"/>
    <cellStyle name="PSHeading 4" xfId="74"/>
    <cellStyle name="20% - 强调文字颜色 3 3" xfId="75"/>
    <cellStyle name="编号 3 2" xfId="76"/>
    <cellStyle name="好_2008年地州对账表(国库资金）" xfId="77"/>
    <cellStyle name="PSChar" xfId="78"/>
    <cellStyle name="60% - 强调文字颜色 5 2 2 2" xfId="79"/>
    <cellStyle name="_弱电系统设备配置报价清单" xfId="80"/>
    <cellStyle name="_Book1_3 2" xfId="81"/>
    <cellStyle name="超级链接 2" xfId="82"/>
    <cellStyle name="Percent [2]" xfId="83"/>
    <cellStyle name="标题 2 2 2 2" xfId="84"/>
    <cellStyle name="强调文字颜色 2 2 2 2" xfId="85"/>
    <cellStyle name="20% - 强调文字颜色 1 3" xfId="86"/>
    <cellStyle name="Accent1 - 20% 2" xfId="87"/>
    <cellStyle name="20% - 强调文字颜色 2 2" xfId="88"/>
    <cellStyle name="60% - 强调文字颜色 3 2 2 2" xfId="89"/>
    <cellStyle name="20% - 强调文字颜色 3 2" xfId="90"/>
    <cellStyle name="20% - 强调文字颜色 4 2" xfId="91"/>
    <cellStyle name="Mon閠aire_!!!GO" xfId="92"/>
    <cellStyle name="20% - 强调文字颜色 4 3" xfId="93"/>
    <cellStyle name="Accent6 - 60% 2 2" xfId="94"/>
    <cellStyle name="20% - 强调文字颜色 5 2" xfId="95"/>
    <cellStyle name="20% - 强调文字颜色 6 3" xfId="96"/>
    <cellStyle name="40% - 强调文字颜色 1 2" xfId="97"/>
    <cellStyle name="常规 9 2" xfId="98"/>
    <cellStyle name="40% - 强调文字颜色 2 3" xfId="99"/>
    <cellStyle name="40% - 强调文字颜色 3 3" xfId="100"/>
    <cellStyle name="40% - 强调文字颜色 5 2" xfId="101"/>
    <cellStyle name="60% - 强调文字颜色 4 3" xfId="102"/>
    <cellStyle name="适中 2 2" xfId="103"/>
    <cellStyle name="Accent2 5" xfId="104"/>
    <cellStyle name="40% - 强调文字颜色 6 3" xfId="105"/>
    <cellStyle name="60% - 强调文字颜色 1 2" xfId="106"/>
    <cellStyle name="输出 3 4" xfId="107"/>
    <cellStyle name="标题 3 2 4" xfId="108"/>
    <cellStyle name="60% - 强调文字颜色 1 3" xfId="109"/>
    <cellStyle name="常规 5" xfId="110"/>
    <cellStyle name="注释 2" xfId="111"/>
    <cellStyle name="60% - 强调文字颜色 3 3" xfId="112"/>
    <cellStyle name="常规 20" xfId="113"/>
    <cellStyle name="60% - 强调文字颜色 5 3" xfId="114"/>
    <cellStyle name="RowLevel_0" xfId="115"/>
    <cellStyle name="强调文字颜色 5 2 3" xfId="116"/>
    <cellStyle name="Header2" xfId="117"/>
    <cellStyle name="6mal" xfId="118"/>
    <cellStyle name="Accent5 - 20%" xfId="119"/>
    <cellStyle name="标题 6 2 2" xfId="120"/>
    <cellStyle name="Date 3" xfId="121"/>
    <cellStyle name="sstot" xfId="122"/>
    <cellStyle name="差_1110洱源 2" xfId="123"/>
    <cellStyle name="Header1 2" xfId="124"/>
    <cellStyle name="输入 2 4" xfId="125"/>
    <cellStyle name="常规 2 2 11" xfId="126"/>
    <cellStyle name="Milliers_!!!GO" xfId="127"/>
    <cellStyle name="Accent3 - 40%" xfId="128"/>
    <cellStyle name="Mon閠aire [0]_!!!GO" xfId="129"/>
    <cellStyle name="Accent4 - 60%" xfId="130"/>
    <cellStyle name="捠壿 [0.00]_Region Orders (2)" xfId="131"/>
    <cellStyle name="comma zerodec" xfId="132"/>
    <cellStyle name="Moneda_96 Risk" xfId="133"/>
    <cellStyle name="强调 2 2" xfId="134"/>
    <cellStyle name="Accent6 - 40%" xfId="135"/>
    <cellStyle name="商品名称 4" xfId="136"/>
    <cellStyle name="PSSpacer" xfId="137"/>
    <cellStyle name="New Times Roman" xfId="138"/>
    <cellStyle name="标题 1 2 2" xfId="139"/>
    <cellStyle name="Category" xfId="140"/>
    <cellStyle name="Comma [0]_!!!GO" xfId="141"/>
    <cellStyle name="汇总 2" xfId="142"/>
    <cellStyle name="ColLevel_0" xfId="143"/>
    <cellStyle name="Comma_!!!GO" xfId="144"/>
    <cellStyle name="Currency_!!!GO" xfId="145"/>
    <cellStyle name="分级显示列_1_Book1" xfId="146"/>
    <cellStyle name="Currency1" xfId="147"/>
    <cellStyle name="Dollar (zero dec)" xfId="148"/>
    <cellStyle name="Grey" xfId="149"/>
    <cellStyle name="标题 2 2" xfId="150"/>
    <cellStyle name="Input Cells" xfId="151"/>
    <cellStyle name="Linked Cells" xfId="152"/>
    <cellStyle name="Millares [0]_96 Risk" xfId="153"/>
    <cellStyle name="Millares_96 Risk" xfId="154"/>
    <cellStyle name="Moneda [0]_96 Risk" xfId="155"/>
    <cellStyle name="Month" xfId="156"/>
    <cellStyle name="数量 3" xfId="157"/>
    <cellStyle name="no dec" xfId="158"/>
    <cellStyle name="Normal - Style1" xfId="159"/>
    <cellStyle name="per.style" xfId="160"/>
    <cellStyle name="PSInt" xfId="161"/>
    <cellStyle name="Pourcentage_pldt" xfId="162"/>
    <cellStyle name="PSDate" xfId="163"/>
    <cellStyle name="PSDec" xfId="164"/>
    <cellStyle name="常规 10" xfId="165"/>
    <cellStyle name="Standard_AREAS" xfId="166"/>
    <cellStyle name="常规_Sheet3" xfId="167"/>
    <cellStyle name="常规 15 2" xfId="168"/>
    <cellStyle name="常规 2 2 6" xfId="169"/>
    <cellStyle name="标题 3 2" xfId="170"/>
    <cellStyle name="捠壿_Region Orders (2)" xfId="171"/>
    <cellStyle name="标题 4 2" xfId="172"/>
    <cellStyle name="标题 4 2 2 2" xfId="173"/>
    <cellStyle name="标题 5" xfId="174"/>
    <cellStyle name="标题1" xfId="175"/>
    <cellStyle name="表标题" xfId="176"/>
    <cellStyle name="解释性文本 5" xfId="177"/>
    <cellStyle name="差_0502通海县 2 2" xfId="178"/>
    <cellStyle name="差_2007年地州资金往来对账表" xfId="179"/>
    <cellStyle name="常规 28" xfId="180"/>
    <cellStyle name="昗弨_Pacific Region P&amp;L" xfId="181"/>
    <cellStyle name="常规 10 2_报预算局：2016年云南省及省本级1-7月社保基金预算执行情况表（0823）" xfId="182"/>
    <cellStyle name="常规 11 3" xfId="183"/>
    <cellStyle name="链接单元格 3 2 2" xfId="184"/>
    <cellStyle name="常规 16" xfId="185"/>
    <cellStyle name="检查单元格 2 2 2" xfId="186"/>
    <cellStyle name="常规 16 2" xfId="187"/>
    <cellStyle name="常规 5 42" xfId="188"/>
    <cellStyle name="常规 19" xfId="189"/>
    <cellStyle name="常规 19 2" xfId="190"/>
    <cellStyle name="常规 19 2 2" xfId="191"/>
    <cellStyle name="强调文字颜色 3 3" xfId="192"/>
    <cellStyle name="常规 2 2" xfId="193"/>
    <cellStyle name="常规 2 2 2" xfId="194"/>
    <cellStyle name="常规 2 4" xfId="195"/>
    <cellStyle name="常规 2 4 2" xfId="196"/>
    <cellStyle name="常规 3 3" xfId="197"/>
    <cellStyle name="常规 3 7" xfId="198"/>
    <cellStyle name="常规 4" xfId="199"/>
    <cellStyle name="常规 428" xfId="200"/>
    <cellStyle name="常规 452" xfId="201"/>
    <cellStyle name="常规 8" xfId="202"/>
    <cellStyle name="常规_2004年基金预算(二稿)" xfId="203"/>
    <cellStyle name="常规_2007年云南省向人大报送政府收支预算表格式编制过程表" xfId="204"/>
    <cellStyle name="常规_2007年云南省向人大报送政府收支预算表格式编制过程表 2" xfId="205"/>
    <cellStyle name="常规_2007年云南省向人大报送政府收支预算表格式编制过程表 2 2" xfId="206"/>
    <cellStyle name="计算 2 3" xfId="207"/>
    <cellStyle name="常规_2007年云南省向人大报送政府收支预算表格式编制过程表 2 2 2" xfId="208"/>
    <cellStyle name="常规_exceltmp1" xfId="209"/>
    <cellStyle name="常规_exceltmp1 2" xfId="210"/>
    <cellStyle name="超链接 2" xfId="211"/>
    <cellStyle name="超链接 2 2" xfId="212"/>
    <cellStyle name="分级显示行_1_Book1" xfId="213"/>
    <cellStyle name="好_0502通海县" xfId="214"/>
    <cellStyle name="后继超级链接" xfId="215"/>
    <cellStyle name="警告文本 2 2 2" xfId="216"/>
    <cellStyle name="千分位_97-917" xfId="217"/>
    <cellStyle name="借出原因" xfId="218"/>
    <cellStyle name="千分位[0]_laroux" xfId="219"/>
    <cellStyle name="千位[0]_ 方正PC" xfId="220"/>
    <cellStyle name="千位分隔 2" xfId="221"/>
    <cellStyle name="强调 1" xfId="222"/>
    <cellStyle name="强调 3" xfId="223"/>
    <cellStyle name="强调文字颜色 1 3" xfId="224"/>
    <cellStyle name="强调文字颜色 3 2" xfId="225"/>
    <cellStyle name="强调文字颜色 4 2" xfId="226"/>
    <cellStyle name="强调文字颜色 6 3" xfId="227"/>
    <cellStyle name="未定义" xfId="228"/>
    <cellStyle name="Normal" xfId="229"/>
    <cellStyle name="千位分隔 5" xfId="230"/>
    <cellStyle name="常规 3" xfId="231"/>
    <cellStyle name="常规 3 2" xfId="232"/>
  </cellStyles>
  <dxfs count="4">
    <dxf>
      <font>
        <color indexed="9"/>
      </font>
    </dxf>
    <dxf>
      <font>
        <b val="1"/>
        <i val="0"/>
      </font>
    </dxf>
    <dxf>
      <font>
        <color indexed="10"/>
      </font>
    </dxf>
    <dxf>
      <font>
        <b val="0"/>
        <color indexed="9"/>
      </font>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F54"/>
  <sheetViews>
    <sheetView showGridLines="0" showZeros="0" view="pageBreakPreview" zoomScaleNormal="90" workbookViewId="0">
      <pane ySplit="4" topLeftCell="A31" activePane="bottomLeft" state="frozen"/>
      <selection/>
      <selection pane="bottomLeft" activeCell="H40" sqref="H40"/>
    </sheetView>
  </sheetViews>
  <sheetFormatPr defaultColWidth="9" defaultRowHeight="15.6" outlineLevelCol="5"/>
  <cols>
    <col min="1" max="1" width="17.6296296296296" style="448" customWidth="1"/>
    <col min="2" max="2" width="50.75" style="448" customWidth="1"/>
    <col min="3" max="4" width="20.6296296296296" style="448" customWidth="1"/>
    <col min="5" max="5" width="20.6296296296296" style="449" customWidth="1"/>
    <col min="6" max="16384" width="9" style="415"/>
  </cols>
  <sheetData>
    <row r="1" ht="22.2" spans="2:2">
      <c r="B1" s="450" t="s">
        <v>0</v>
      </c>
    </row>
    <row r="2" ht="45" customHeight="1" spans="1:6">
      <c r="A2" s="387"/>
      <c r="B2" s="387" t="s">
        <v>1</v>
      </c>
      <c r="C2" s="387"/>
      <c r="D2" s="387"/>
      <c r="E2" s="387"/>
      <c r="F2" s="373"/>
    </row>
    <row r="3" ht="18.95" customHeight="1" spans="1:6">
      <c r="A3" s="256"/>
      <c r="B3" s="451"/>
      <c r="C3" s="452"/>
      <c r="D3" s="256"/>
      <c r="E3" s="264" t="s">
        <v>2</v>
      </c>
      <c r="F3" s="373"/>
    </row>
    <row r="4" s="445" customFormat="1" ht="45" customHeight="1" spans="1:6">
      <c r="A4" s="266" t="s">
        <v>3</v>
      </c>
      <c r="B4" s="453" t="s">
        <v>4</v>
      </c>
      <c r="C4" s="454" t="s">
        <v>5</v>
      </c>
      <c r="D4" s="454" t="s">
        <v>6</v>
      </c>
      <c r="E4" s="455" t="s">
        <v>7</v>
      </c>
      <c r="F4" s="456" t="s">
        <v>8</v>
      </c>
    </row>
    <row r="5" ht="37.5" customHeight="1" spans="1:6">
      <c r="A5" s="429" t="s">
        <v>9</v>
      </c>
      <c r="B5" s="430" t="s">
        <v>10</v>
      </c>
      <c r="C5" s="457">
        <f>SUM(C6:C20)</f>
        <v>38926</v>
      </c>
      <c r="D5" s="457">
        <f>SUM(D6:D20)</f>
        <v>40644</v>
      </c>
      <c r="E5" s="316">
        <f t="shared" ref="E5:E41" si="0">IF(C5&lt;&gt;0,D5/C5-1,"")</f>
        <v>0.044</v>
      </c>
      <c r="F5" s="458" t="str">
        <f t="shared" ref="F5:F41" si="1">IF(LEN(A5)=3,"是",IF(B5&lt;&gt;"",IF(SUM(C5:D5)&lt;&gt;0,"是","否"),"是"))</f>
        <v>是</v>
      </c>
    </row>
    <row r="6" ht="37.5" customHeight="1" spans="1:6">
      <c r="A6" s="333" t="s">
        <v>11</v>
      </c>
      <c r="B6" s="286" t="s">
        <v>12</v>
      </c>
      <c r="C6" s="459">
        <v>20938</v>
      </c>
      <c r="D6" s="459">
        <v>22812</v>
      </c>
      <c r="E6" s="460">
        <f t="shared" si="0"/>
        <v>0.09</v>
      </c>
      <c r="F6" s="458" t="str">
        <f t="shared" si="1"/>
        <v>是</v>
      </c>
    </row>
    <row r="7" ht="37.5" customHeight="1" spans="1:6">
      <c r="A7" s="333" t="s">
        <v>13</v>
      </c>
      <c r="B7" s="286" t="s">
        <v>14</v>
      </c>
      <c r="C7" s="459">
        <v>1035</v>
      </c>
      <c r="D7" s="459">
        <v>1300</v>
      </c>
      <c r="E7" s="460">
        <f t="shared" si="0"/>
        <v>0.256</v>
      </c>
      <c r="F7" s="458" t="str">
        <f t="shared" si="1"/>
        <v>是</v>
      </c>
    </row>
    <row r="8" ht="37.5" customHeight="1" spans="1:6">
      <c r="A8" s="333" t="s">
        <v>15</v>
      </c>
      <c r="B8" s="286" t="s">
        <v>16</v>
      </c>
      <c r="C8" s="459">
        <v>643</v>
      </c>
      <c r="D8" s="459">
        <v>500</v>
      </c>
      <c r="E8" s="460">
        <f t="shared" si="0"/>
        <v>-0.222</v>
      </c>
      <c r="F8" s="458" t="str">
        <f t="shared" si="1"/>
        <v>是</v>
      </c>
    </row>
    <row r="9" ht="37.5" customHeight="1" spans="1:6">
      <c r="A9" s="333" t="s">
        <v>17</v>
      </c>
      <c r="B9" s="286" t="s">
        <v>18</v>
      </c>
      <c r="C9" s="459">
        <v>4465</v>
      </c>
      <c r="D9" s="459">
        <v>4700</v>
      </c>
      <c r="E9" s="460">
        <f t="shared" si="0"/>
        <v>0.053</v>
      </c>
      <c r="F9" s="458" t="str">
        <f t="shared" si="1"/>
        <v>是</v>
      </c>
    </row>
    <row r="10" ht="37.5" customHeight="1" spans="1:6">
      <c r="A10" s="333" t="s">
        <v>19</v>
      </c>
      <c r="B10" s="286" t="s">
        <v>20</v>
      </c>
      <c r="C10" s="459">
        <v>2161</v>
      </c>
      <c r="D10" s="459">
        <v>2400</v>
      </c>
      <c r="E10" s="460">
        <f t="shared" si="0"/>
        <v>0.111</v>
      </c>
      <c r="F10" s="458" t="str">
        <f t="shared" si="1"/>
        <v>是</v>
      </c>
    </row>
    <row r="11" ht="37.5" customHeight="1" spans="1:6">
      <c r="A11" s="333" t="s">
        <v>21</v>
      </c>
      <c r="B11" s="286" t="s">
        <v>22</v>
      </c>
      <c r="C11" s="459">
        <v>2081</v>
      </c>
      <c r="D11" s="459">
        <v>2100</v>
      </c>
      <c r="E11" s="460">
        <f t="shared" si="0"/>
        <v>0.009</v>
      </c>
      <c r="F11" s="458" t="str">
        <f t="shared" si="1"/>
        <v>是</v>
      </c>
    </row>
    <row r="12" ht="37.5" customHeight="1" spans="1:6">
      <c r="A12" s="333" t="s">
        <v>23</v>
      </c>
      <c r="B12" s="286" t="s">
        <v>24</v>
      </c>
      <c r="C12" s="459">
        <v>1239</v>
      </c>
      <c r="D12" s="459">
        <v>970</v>
      </c>
      <c r="E12" s="460">
        <f t="shared" si="0"/>
        <v>-0.217</v>
      </c>
      <c r="F12" s="458" t="str">
        <f t="shared" si="1"/>
        <v>是</v>
      </c>
    </row>
    <row r="13" ht="37.5" customHeight="1" spans="1:6">
      <c r="A13" s="333" t="s">
        <v>25</v>
      </c>
      <c r="B13" s="286" t="s">
        <v>26</v>
      </c>
      <c r="C13" s="459">
        <v>1909</v>
      </c>
      <c r="D13" s="459">
        <v>2020</v>
      </c>
      <c r="E13" s="460">
        <f t="shared" si="0"/>
        <v>0.058</v>
      </c>
      <c r="F13" s="458" t="str">
        <f t="shared" si="1"/>
        <v>是</v>
      </c>
    </row>
    <row r="14" ht="37.5" customHeight="1" spans="1:6">
      <c r="A14" s="333" t="s">
        <v>27</v>
      </c>
      <c r="B14" s="286" t="s">
        <v>28</v>
      </c>
      <c r="C14" s="459">
        <v>1241</v>
      </c>
      <c r="D14" s="459">
        <v>1250</v>
      </c>
      <c r="E14" s="460">
        <f t="shared" si="0"/>
        <v>0.007</v>
      </c>
      <c r="F14" s="458" t="str">
        <f t="shared" si="1"/>
        <v>是</v>
      </c>
    </row>
    <row r="15" ht="37.5" customHeight="1" spans="1:6">
      <c r="A15" s="333" t="s">
        <v>29</v>
      </c>
      <c r="B15" s="286" t="s">
        <v>30</v>
      </c>
      <c r="C15" s="459">
        <v>870</v>
      </c>
      <c r="D15" s="459">
        <v>650</v>
      </c>
      <c r="E15" s="460">
        <f t="shared" si="0"/>
        <v>-0.253</v>
      </c>
      <c r="F15" s="458" t="str">
        <f t="shared" si="1"/>
        <v>是</v>
      </c>
    </row>
    <row r="16" ht="37.5" customHeight="1" spans="1:6">
      <c r="A16" s="333" t="s">
        <v>31</v>
      </c>
      <c r="B16" s="286" t="s">
        <v>32</v>
      </c>
      <c r="C16" s="459">
        <v>291</v>
      </c>
      <c r="D16" s="459">
        <v>350</v>
      </c>
      <c r="E16" s="460">
        <f t="shared" si="0"/>
        <v>0.203</v>
      </c>
      <c r="F16" s="458" t="str">
        <f t="shared" si="1"/>
        <v>是</v>
      </c>
    </row>
    <row r="17" ht="37.5" customHeight="1" spans="1:6">
      <c r="A17" s="333" t="s">
        <v>33</v>
      </c>
      <c r="B17" s="286" t="s">
        <v>34</v>
      </c>
      <c r="C17" s="459">
        <v>1797</v>
      </c>
      <c r="D17" s="459">
        <v>1332</v>
      </c>
      <c r="E17" s="460">
        <f t="shared" si="0"/>
        <v>-0.259</v>
      </c>
      <c r="F17" s="458" t="str">
        <f t="shared" si="1"/>
        <v>是</v>
      </c>
    </row>
    <row r="18" ht="37.5" customHeight="1" spans="1:6">
      <c r="A18" s="333" t="s">
        <v>35</v>
      </c>
      <c r="B18" s="286" t="s">
        <v>36</v>
      </c>
      <c r="C18" s="459">
        <v>0</v>
      </c>
      <c r="D18" s="459">
        <v>0</v>
      </c>
      <c r="E18" s="460" t="str">
        <f t="shared" si="0"/>
        <v/>
      </c>
      <c r="F18" s="458" t="str">
        <f t="shared" si="1"/>
        <v>否</v>
      </c>
    </row>
    <row r="19" ht="37.5" customHeight="1" spans="1:6">
      <c r="A19" s="333" t="s">
        <v>37</v>
      </c>
      <c r="B19" s="286" t="s">
        <v>38</v>
      </c>
      <c r="C19" s="459">
        <v>236</v>
      </c>
      <c r="D19" s="459">
        <v>260</v>
      </c>
      <c r="E19" s="460">
        <f t="shared" si="0"/>
        <v>0.102</v>
      </c>
      <c r="F19" s="458" t="str">
        <f t="shared" si="1"/>
        <v>是</v>
      </c>
    </row>
    <row r="20" ht="37.5" customHeight="1" spans="1:6">
      <c r="A20" s="467" t="s">
        <v>39</v>
      </c>
      <c r="B20" s="286" t="s">
        <v>40</v>
      </c>
      <c r="C20" s="459">
        <v>20</v>
      </c>
      <c r="D20" s="459">
        <v>0</v>
      </c>
      <c r="E20" s="460">
        <f t="shared" si="0"/>
        <v>-1</v>
      </c>
      <c r="F20" s="458" t="str">
        <f t="shared" si="1"/>
        <v>是</v>
      </c>
    </row>
    <row r="21" ht="37.5" customHeight="1" spans="1:6">
      <c r="A21" s="331" t="s">
        <v>41</v>
      </c>
      <c r="B21" s="430" t="s">
        <v>42</v>
      </c>
      <c r="C21" s="457">
        <f>SUM(C22:C29)</f>
        <v>22274</v>
      </c>
      <c r="D21" s="457">
        <f>SUM(D22:D29)</f>
        <v>32558</v>
      </c>
      <c r="E21" s="316">
        <f t="shared" si="0"/>
        <v>0.462</v>
      </c>
      <c r="F21" s="458" t="str">
        <f t="shared" si="1"/>
        <v>是</v>
      </c>
    </row>
    <row r="22" ht="37.5" customHeight="1" spans="1:6">
      <c r="A22" s="461" t="s">
        <v>43</v>
      </c>
      <c r="B22" s="286" t="s">
        <v>44</v>
      </c>
      <c r="C22" s="459">
        <v>2089</v>
      </c>
      <c r="D22" s="459">
        <v>2400</v>
      </c>
      <c r="E22" s="460">
        <f t="shared" si="0"/>
        <v>0.149</v>
      </c>
      <c r="F22" s="458" t="str">
        <f t="shared" si="1"/>
        <v>是</v>
      </c>
    </row>
    <row r="23" ht="37.5" customHeight="1" spans="1:6">
      <c r="A23" s="333" t="s">
        <v>45</v>
      </c>
      <c r="B23" s="462" t="s">
        <v>46</v>
      </c>
      <c r="C23" s="459">
        <v>4057</v>
      </c>
      <c r="D23" s="459">
        <v>4350</v>
      </c>
      <c r="E23" s="460">
        <f t="shared" si="0"/>
        <v>0.072</v>
      </c>
      <c r="F23" s="458" t="str">
        <f t="shared" si="1"/>
        <v>是</v>
      </c>
    </row>
    <row r="24" ht="37.5" customHeight="1" spans="1:6">
      <c r="A24" s="333" t="s">
        <v>47</v>
      </c>
      <c r="B24" s="286" t="s">
        <v>48</v>
      </c>
      <c r="C24" s="459">
        <v>4541</v>
      </c>
      <c r="D24" s="459">
        <v>4200</v>
      </c>
      <c r="E24" s="460">
        <f t="shared" si="0"/>
        <v>-0.075</v>
      </c>
      <c r="F24" s="458" t="str">
        <f t="shared" si="1"/>
        <v>是</v>
      </c>
    </row>
    <row r="25" ht="37.5" customHeight="1" spans="1:6">
      <c r="A25" s="333" t="s">
        <v>49</v>
      </c>
      <c r="B25" s="286" t="s">
        <v>50</v>
      </c>
      <c r="C25" s="459">
        <v>0</v>
      </c>
      <c r="D25" s="459">
        <v>0</v>
      </c>
      <c r="E25" s="460" t="str">
        <f t="shared" si="0"/>
        <v/>
      </c>
      <c r="F25" s="458" t="str">
        <f t="shared" si="1"/>
        <v>否</v>
      </c>
    </row>
    <row r="26" ht="37.5" customHeight="1" spans="1:6">
      <c r="A26" s="333" t="s">
        <v>51</v>
      </c>
      <c r="B26" s="286" t="s">
        <v>52</v>
      </c>
      <c r="C26" s="459">
        <v>3190</v>
      </c>
      <c r="D26" s="459">
        <v>21136</v>
      </c>
      <c r="E26" s="460">
        <f t="shared" si="0"/>
        <v>5.626</v>
      </c>
      <c r="F26" s="458" t="str">
        <f t="shared" si="1"/>
        <v>是</v>
      </c>
    </row>
    <row r="27" ht="37.5" customHeight="1" spans="1:6">
      <c r="A27" s="333" t="s">
        <v>53</v>
      </c>
      <c r="B27" s="286" t="s">
        <v>54</v>
      </c>
      <c r="C27" s="459">
        <v>0</v>
      </c>
      <c r="D27" s="459">
        <v>0</v>
      </c>
      <c r="E27" s="460" t="str">
        <f t="shared" si="0"/>
        <v/>
      </c>
      <c r="F27" s="458" t="str">
        <f t="shared" si="1"/>
        <v>否</v>
      </c>
    </row>
    <row r="28" ht="37.5" customHeight="1" spans="1:6">
      <c r="A28" s="333" t="s">
        <v>55</v>
      </c>
      <c r="B28" s="286" t="s">
        <v>56</v>
      </c>
      <c r="C28" s="459">
        <v>495</v>
      </c>
      <c r="D28" s="459">
        <v>472</v>
      </c>
      <c r="E28" s="460">
        <f t="shared" si="0"/>
        <v>-0.046</v>
      </c>
      <c r="F28" s="458" t="str">
        <f t="shared" si="1"/>
        <v>是</v>
      </c>
    </row>
    <row r="29" ht="37.5" customHeight="1" spans="1:6">
      <c r="A29" s="333" t="s">
        <v>57</v>
      </c>
      <c r="B29" s="286" t="s">
        <v>58</v>
      </c>
      <c r="C29" s="459">
        <v>7902</v>
      </c>
      <c r="D29" s="459">
        <v>0</v>
      </c>
      <c r="E29" s="460">
        <f t="shared" si="0"/>
        <v>-1</v>
      </c>
      <c r="F29" s="458" t="str">
        <f t="shared" si="1"/>
        <v>是</v>
      </c>
    </row>
    <row r="30" ht="37.5" customHeight="1" spans="1:6">
      <c r="A30" s="333"/>
      <c r="B30" s="286"/>
      <c r="C30" s="459"/>
      <c r="D30" s="459"/>
      <c r="E30" s="316" t="str">
        <f t="shared" si="0"/>
        <v/>
      </c>
      <c r="F30" s="458" t="str">
        <f t="shared" si="1"/>
        <v>是</v>
      </c>
    </row>
    <row r="31" s="446" customFormat="1" ht="37.5" customHeight="1" spans="1:6">
      <c r="A31" s="463"/>
      <c r="B31" s="427" t="s">
        <v>59</v>
      </c>
      <c r="C31" s="457">
        <f>SUM(C5,C21)</f>
        <v>61200</v>
      </c>
      <c r="D31" s="457">
        <f>SUM(D5,D21)</f>
        <v>73202</v>
      </c>
      <c r="E31" s="316">
        <f t="shared" si="0"/>
        <v>0.196</v>
      </c>
      <c r="F31" s="458" t="str">
        <f t="shared" si="1"/>
        <v>是</v>
      </c>
    </row>
    <row r="32" ht="37.5" customHeight="1" spans="1:6">
      <c r="A32" s="331">
        <v>105</v>
      </c>
      <c r="B32" s="284" t="s">
        <v>60</v>
      </c>
      <c r="C32" s="457"/>
      <c r="D32" s="457"/>
      <c r="E32" s="316" t="str">
        <f t="shared" si="0"/>
        <v/>
      </c>
      <c r="F32" s="458" t="str">
        <f t="shared" si="1"/>
        <v>是</v>
      </c>
    </row>
    <row r="33" ht="37.5" customHeight="1" spans="1:6">
      <c r="A33" s="429">
        <v>110</v>
      </c>
      <c r="B33" s="430" t="s">
        <v>61</v>
      </c>
      <c r="C33" s="457">
        <f>SUM(C34:C40)</f>
        <v>312703</v>
      </c>
      <c r="D33" s="457">
        <f>SUM(D34:D40)</f>
        <v>418750</v>
      </c>
      <c r="E33" s="316">
        <f t="shared" si="0"/>
        <v>0.339</v>
      </c>
      <c r="F33" s="458" t="str">
        <f t="shared" si="1"/>
        <v>是</v>
      </c>
    </row>
    <row r="34" ht="37.5" customHeight="1" spans="1:6">
      <c r="A34" s="333">
        <v>11001</v>
      </c>
      <c r="B34" s="286" t="s">
        <v>62</v>
      </c>
      <c r="C34" s="459">
        <v>-594</v>
      </c>
      <c r="D34" s="459">
        <v>-594</v>
      </c>
      <c r="E34" s="460">
        <f t="shared" si="0"/>
        <v>0</v>
      </c>
      <c r="F34" s="458" t="str">
        <f t="shared" si="1"/>
        <v>是</v>
      </c>
    </row>
    <row r="35" ht="37.5" customHeight="1" spans="1:6">
      <c r="A35" s="333"/>
      <c r="B35" s="286" t="s">
        <v>63</v>
      </c>
      <c r="C35" s="459">
        <v>276540</v>
      </c>
      <c r="D35" s="459">
        <v>364870</v>
      </c>
      <c r="E35" s="460">
        <f t="shared" si="0"/>
        <v>0.319</v>
      </c>
      <c r="F35" s="458" t="str">
        <f t="shared" si="1"/>
        <v>是</v>
      </c>
    </row>
    <row r="36" ht="37.5" customHeight="1" spans="1:6">
      <c r="A36" s="333">
        <v>11008</v>
      </c>
      <c r="B36" s="286" t="s">
        <v>64</v>
      </c>
      <c r="C36" s="459">
        <v>27404</v>
      </c>
      <c r="D36" s="459">
        <v>6180</v>
      </c>
      <c r="E36" s="460">
        <f t="shared" si="0"/>
        <v>-0.774</v>
      </c>
      <c r="F36" s="458" t="str">
        <f t="shared" si="1"/>
        <v>是</v>
      </c>
    </row>
    <row r="37" ht="37.5" customHeight="1" spans="1:6">
      <c r="A37" s="333">
        <v>11009</v>
      </c>
      <c r="B37" s="286" t="s">
        <v>65</v>
      </c>
      <c r="C37" s="459">
        <v>904</v>
      </c>
      <c r="D37" s="459">
        <v>21994</v>
      </c>
      <c r="E37" s="460">
        <f t="shared" si="0"/>
        <v>23.33</v>
      </c>
      <c r="F37" s="458" t="str">
        <f t="shared" si="1"/>
        <v>是</v>
      </c>
    </row>
    <row r="38" customFormat="1" ht="37.5" customHeight="1" spans="1:6">
      <c r="A38" s="333">
        <v>11011</v>
      </c>
      <c r="B38" s="286" t="s">
        <v>66</v>
      </c>
      <c r="C38" s="459">
        <v>6810</v>
      </c>
      <c r="D38" s="459">
        <v>26300</v>
      </c>
      <c r="E38" s="460">
        <f t="shared" si="0"/>
        <v>2.862</v>
      </c>
      <c r="F38" s="458" t="str">
        <f t="shared" si="1"/>
        <v>是</v>
      </c>
    </row>
    <row r="39" s="447" customFormat="1" ht="37.5" customHeight="1" spans="1:6">
      <c r="A39" s="431">
        <v>11013</v>
      </c>
      <c r="B39" s="288" t="s">
        <v>67</v>
      </c>
      <c r="C39" s="459">
        <v>0</v>
      </c>
      <c r="D39" s="459">
        <v>0</v>
      </c>
      <c r="E39" s="460" t="str">
        <f t="shared" si="0"/>
        <v/>
      </c>
      <c r="F39" s="458" t="str">
        <f t="shared" si="1"/>
        <v>否</v>
      </c>
    </row>
    <row r="40" s="447" customFormat="1" ht="37.5" customHeight="1" spans="1:6">
      <c r="A40" s="431">
        <v>11015</v>
      </c>
      <c r="B40" s="288" t="s">
        <v>68</v>
      </c>
      <c r="C40" s="459">
        <v>1639</v>
      </c>
      <c r="D40" s="459">
        <v>0</v>
      </c>
      <c r="E40" s="460">
        <f t="shared" si="0"/>
        <v>-1</v>
      </c>
      <c r="F40" s="458" t="str">
        <f t="shared" si="1"/>
        <v>是</v>
      </c>
    </row>
    <row r="41" ht="37.5" customHeight="1" spans="1:6">
      <c r="A41" s="464"/>
      <c r="B41" s="465" t="s">
        <v>69</v>
      </c>
      <c r="C41" s="457">
        <f>SUM(C31,C32,C33)</f>
        <v>373903</v>
      </c>
      <c r="D41" s="457">
        <f>SUM(D31,D32,D33)</f>
        <v>491952</v>
      </c>
      <c r="E41" s="316">
        <f t="shared" si="0"/>
        <v>0.316</v>
      </c>
      <c r="F41" s="458" t="str">
        <f t="shared" si="1"/>
        <v>是</v>
      </c>
    </row>
    <row r="42" spans="3:4">
      <c r="C42" s="466"/>
      <c r="D42" s="466"/>
    </row>
    <row r="43" spans="4:4">
      <c r="D43" s="466"/>
    </row>
    <row r="44" spans="3:4">
      <c r="C44" s="466"/>
      <c r="D44" s="466"/>
    </row>
    <row r="45" spans="4:4">
      <c r="D45" s="466"/>
    </row>
    <row r="46" spans="3:4">
      <c r="C46" s="466"/>
      <c r="D46" s="466"/>
    </row>
    <row r="47" spans="3:4">
      <c r="C47" s="466"/>
      <c r="D47" s="466"/>
    </row>
    <row r="48" spans="4:4">
      <c r="D48" s="466"/>
    </row>
    <row r="49" spans="3:4">
      <c r="C49" s="466"/>
      <c r="D49" s="466"/>
    </row>
    <row r="50" spans="3:4">
      <c r="C50" s="466"/>
      <c r="D50" s="466"/>
    </row>
    <row r="51" spans="3:4">
      <c r="C51" s="466"/>
      <c r="D51" s="466"/>
    </row>
    <row r="52" spans="3:4">
      <c r="C52" s="466"/>
      <c r="D52" s="466"/>
    </row>
    <row r="53" spans="4:4">
      <c r="D53" s="466"/>
    </row>
    <row r="54" spans="3:4">
      <c r="C54" s="466"/>
      <c r="D54" s="466"/>
    </row>
  </sheetData>
  <autoFilter xmlns:etc="http://www.wps.cn/officeDocument/2017/etCustomData" ref="A4:F41" etc:filterBottomFollowUsedRange="0">
    <extLst/>
  </autoFilter>
  <mergeCells count="1">
    <mergeCell ref="B2:E2"/>
  </mergeCells>
  <conditionalFormatting sqref="E3">
    <cfRule type="cellIs" dxfId="0" priority="106" stopIfTrue="1" operator="lessThanOrEqual">
      <formula>-1</formula>
    </cfRule>
  </conditionalFormatting>
  <conditionalFormatting sqref="C5">
    <cfRule type="expression" dxfId="1" priority="101" stopIfTrue="1">
      <formula>"len($A:$A)=3"</formula>
    </cfRule>
  </conditionalFormatting>
  <conditionalFormatting sqref="D5">
    <cfRule type="expression" dxfId="1" priority="67" stopIfTrue="1">
      <formula>"len($A:$A)=3"</formula>
    </cfRule>
  </conditionalFormatting>
  <conditionalFormatting sqref="D21">
    <cfRule type="expression" dxfId="1" priority="64" stopIfTrue="1">
      <formula>"len($A:$A)=3"</formula>
    </cfRule>
  </conditionalFormatting>
  <conditionalFormatting sqref="C22">
    <cfRule type="expression" dxfId="1" priority="63" stopIfTrue="1">
      <formula>"len($A:$A)=3"</formula>
    </cfRule>
  </conditionalFormatting>
  <conditionalFormatting sqref="D22">
    <cfRule type="expression" dxfId="1" priority="55" stopIfTrue="1">
      <formula>"len($A:$A)=3"</formula>
    </cfRule>
  </conditionalFormatting>
  <conditionalFormatting sqref="C23">
    <cfRule type="expression" dxfId="1" priority="62" stopIfTrue="1">
      <formula>"len($A:$A)=3"</formula>
    </cfRule>
  </conditionalFormatting>
  <conditionalFormatting sqref="D23">
    <cfRule type="expression" dxfId="1" priority="54" stopIfTrue="1">
      <formula>"len($A:$A)=3"</formula>
    </cfRule>
  </conditionalFormatting>
  <conditionalFormatting sqref="C24">
    <cfRule type="expression" dxfId="1" priority="61" stopIfTrue="1">
      <formula>"len($A:$A)=3"</formula>
    </cfRule>
  </conditionalFormatting>
  <conditionalFormatting sqref="D24">
    <cfRule type="expression" dxfId="1" priority="53" stopIfTrue="1">
      <formula>"len($A:$A)=3"</formula>
    </cfRule>
  </conditionalFormatting>
  <conditionalFormatting sqref="C25">
    <cfRule type="expression" dxfId="1" priority="60" stopIfTrue="1">
      <formula>"len($A:$A)=3"</formula>
    </cfRule>
  </conditionalFormatting>
  <conditionalFormatting sqref="D25">
    <cfRule type="expression" dxfId="1" priority="52" stopIfTrue="1">
      <formula>"len($A:$A)=3"</formula>
    </cfRule>
  </conditionalFormatting>
  <conditionalFormatting sqref="C26">
    <cfRule type="expression" dxfId="1" priority="59" stopIfTrue="1">
      <formula>"len($A:$A)=3"</formula>
    </cfRule>
  </conditionalFormatting>
  <conditionalFormatting sqref="D26">
    <cfRule type="expression" dxfId="1" priority="51" stopIfTrue="1">
      <formula>"len($A:$A)=3"</formula>
    </cfRule>
  </conditionalFormatting>
  <conditionalFormatting sqref="C27">
    <cfRule type="expression" dxfId="1" priority="58" stopIfTrue="1">
      <formula>"len($A:$A)=3"</formula>
    </cfRule>
  </conditionalFormatting>
  <conditionalFormatting sqref="D27">
    <cfRule type="expression" dxfId="1" priority="50" stopIfTrue="1">
      <formula>"len($A:$A)=3"</formula>
    </cfRule>
  </conditionalFormatting>
  <conditionalFormatting sqref="C28">
    <cfRule type="expression" dxfId="1" priority="57" stopIfTrue="1">
      <formula>"len($A:$A)=3"</formula>
    </cfRule>
  </conditionalFormatting>
  <conditionalFormatting sqref="D28">
    <cfRule type="expression" dxfId="1" priority="49" stopIfTrue="1">
      <formula>"len($A:$A)=3"</formula>
    </cfRule>
  </conditionalFormatting>
  <conditionalFormatting sqref="C29">
    <cfRule type="expression" dxfId="1" priority="56" stopIfTrue="1">
      <formula>"len($A:$A)=3"</formula>
    </cfRule>
  </conditionalFormatting>
  <conditionalFormatting sqref="D29">
    <cfRule type="expression" dxfId="1" priority="48" stopIfTrue="1">
      <formula>"len($A:$A)=3"</formula>
    </cfRule>
  </conditionalFormatting>
  <conditionalFormatting sqref="A32:B32">
    <cfRule type="expression" dxfId="1" priority="112" stopIfTrue="1">
      <formula>"len($A:$A)=3"</formula>
    </cfRule>
  </conditionalFormatting>
  <conditionalFormatting sqref="C32">
    <cfRule type="expression" dxfId="1" priority="97" stopIfTrue="1">
      <formula>"len($A:$A)=3"</formula>
    </cfRule>
  </conditionalFormatting>
  <conditionalFormatting sqref="D32">
    <cfRule type="expression" dxfId="1" priority="86" stopIfTrue="1">
      <formula>"len($A:$A)=3"</formula>
    </cfRule>
  </conditionalFormatting>
  <conditionalFormatting sqref="C33:D33">
    <cfRule type="expression" dxfId="1" priority="96" stopIfTrue="1">
      <formula>"len($A:$A)=3"</formula>
    </cfRule>
  </conditionalFormatting>
  <conditionalFormatting sqref="C34">
    <cfRule type="expression" dxfId="1" priority="31" stopIfTrue="1">
      <formula>"len($A:$A)=3"</formula>
    </cfRule>
  </conditionalFormatting>
  <conditionalFormatting sqref="D34">
    <cfRule type="expression" dxfId="1" priority="30" stopIfTrue="1">
      <formula>"len($A:$A)=3"</formula>
    </cfRule>
  </conditionalFormatting>
  <conditionalFormatting sqref="C35">
    <cfRule type="expression" dxfId="1" priority="27" stopIfTrue="1">
      <formula>"len($A:$A)=3"</formula>
    </cfRule>
  </conditionalFormatting>
  <conditionalFormatting sqref="D35">
    <cfRule type="expression" dxfId="1" priority="26" stopIfTrue="1">
      <formula>"len($A:$A)=3"</formula>
    </cfRule>
  </conditionalFormatting>
  <conditionalFormatting sqref="C36">
    <cfRule type="expression" dxfId="1" priority="23" stopIfTrue="1">
      <formula>"len($A:$A)=3"</formula>
    </cfRule>
  </conditionalFormatting>
  <conditionalFormatting sqref="D36">
    <cfRule type="expression" dxfId="1" priority="19" stopIfTrue="1">
      <formula>"len($A:$A)=3"</formula>
    </cfRule>
  </conditionalFormatting>
  <conditionalFormatting sqref="C37">
    <cfRule type="expression" dxfId="1" priority="14" stopIfTrue="1">
      <formula>"len($A:$A)=3"</formula>
    </cfRule>
  </conditionalFormatting>
  <conditionalFormatting sqref="D37">
    <cfRule type="expression" dxfId="1" priority="10" stopIfTrue="1">
      <formula>"len($A:$A)=3"</formula>
    </cfRule>
  </conditionalFormatting>
  <conditionalFormatting sqref="A38:B38">
    <cfRule type="expression" dxfId="1" priority="5" stopIfTrue="1">
      <formula>"len($A:$A)=3"</formula>
    </cfRule>
  </conditionalFormatting>
  <conditionalFormatting sqref="C38">
    <cfRule type="expression" dxfId="1" priority="4" stopIfTrue="1">
      <formula>"len($A:$A)=3"</formula>
    </cfRule>
  </conditionalFormatting>
  <conditionalFormatting sqref="D38">
    <cfRule type="expression" dxfId="1" priority="3" stopIfTrue="1">
      <formula>"len($A:$A)=3"</formula>
    </cfRule>
  </conditionalFormatting>
  <conditionalFormatting sqref="F38">
    <cfRule type="cellIs" dxfId="2" priority="7" stopIfTrue="1" operator="lessThan">
      <formula>0</formula>
    </cfRule>
  </conditionalFormatting>
  <conditionalFormatting sqref="C39">
    <cfRule type="expression" dxfId="1" priority="13" stopIfTrue="1">
      <formula>"len($A:$A)=3"</formula>
    </cfRule>
  </conditionalFormatting>
  <conditionalFormatting sqref="D39">
    <cfRule type="expression" dxfId="1" priority="9" stopIfTrue="1">
      <formula>"len($A:$A)=3"</formula>
    </cfRule>
  </conditionalFormatting>
  <conditionalFormatting sqref="C40">
    <cfRule type="expression" dxfId="1" priority="12" stopIfTrue="1">
      <formula>"len($A:$A)=3"</formula>
    </cfRule>
  </conditionalFormatting>
  <conditionalFormatting sqref="D40">
    <cfRule type="expression" dxfId="1" priority="8" stopIfTrue="1">
      <formula>"len($A:$A)=3"</formula>
    </cfRule>
  </conditionalFormatting>
  <conditionalFormatting sqref="C41:D41">
    <cfRule type="expression" dxfId="1" priority="100" stopIfTrue="1">
      <formula>"len($A:$A)=3"</formula>
    </cfRule>
  </conditionalFormatting>
  <conditionalFormatting sqref="B8:B9">
    <cfRule type="expression" dxfId="1" priority="120" stopIfTrue="1">
      <formula>"len($A:$A)=3"</formula>
    </cfRule>
  </conditionalFormatting>
  <conditionalFormatting sqref="B33:B35">
    <cfRule type="expression" dxfId="1" priority="81" stopIfTrue="1">
      <formula>"len($A:$A)=3"</formula>
    </cfRule>
  </conditionalFormatting>
  <conditionalFormatting sqref="B39:B41">
    <cfRule type="expression" dxfId="1" priority="75" stopIfTrue="1">
      <formula>"len($A:$A)=3"</formula>
    </cfRule>
  </conditionalFormatting>
  <conditionalFormatting sqref="C6:C20">
    <cfRule type="expression" dxfId="1" priority="68" stopIfTrue="1">
      <formula>"len($A:$A)=3"</formula>
    </cfRule>
  </conditionalFormatting>
  <conditionalFormatting sqref="D6:D20">
    <cfRule type="expression" dxfId="1" priority="65" stopIfTrue="1">
      <formula>"len($A:$A)=3"</formula>
    </cfRule>
  </conditionalFormatting>
  <conditionalFormatting sqref="A5:B30">
    <cfRule type="expression" dxfId="1" priority="117" stopIfTrue="1">
      <formula>"len($A:$A)=3"</formula>
    </cfRule>
  </conditionalFormatting>
  <conditionalFormatting sqref="B5:B7 B32 B41">
    <cfRule type="expression" dxfId="1" priority="126" stopIfTrue="1">
      <formula>"len($A:$A)=3"</formula>
    </cfRule>
  </conditionalFormatting>
  <conditionalFormatting sqref="C5:C21 C30">
    <cfRule type="expression" dxfId="1" priority="98" stopIfTrue="1">
      <formula>"len($A:$A)=3"</formula>
    </cfRule>
  </conditionalFormatting>
  <conditionalFormatting sqref="F5:F37 F39:F41">
    <cfRule type="cellIs" dxfId="2" priority="104" stopIfTrue="1" operator="lessThan">
      <formula>0</formula>
    </cfRule>
  </conditionalFormatting>
  <conditionalFormatting sqref="D6:D20 D30">
    <cfRule type="expression" dxfId="1" priority="87" stopIfTrue="1">
      <formula>"len($A:$A)=3"</formula>
    </cfRule>
  </conditionalFormatting>
  <conditionalFormatting sqref="C32 C33:D33">
    <cfRule type="expression" dxfId="1" priority="102" stopIfTrue="1">
      <formula>"len($A:$A)=3"</formula>
    </cfRule>
  </conditionalFormatting>
  <conditionalFormatting sqref="A33:B35 B40:B41">
    <cfRule type="expression" dxfId="1" priority="80" stopIfTrue="1">
      <formula>"len($A:$A)=3"</formula>
    </cfRule>
  </conditionalFormatting>
  <conditionalFormatting sqref="A34:B35">
    <cfRule type="expression" dxfId="1" priority="79" stopIfTrue="1">
      <formula>"len($A:$A)=3"</formula>
    </cfRule>
  </conditionalFormatting>
  <conditionalFormatting sqref="A36:B36 B41">
    <cfRule type="expression" dxfId="1" priority="124" stopIfTrue="1">
      <formula>"len($A:$A)=3"</formula>
    </cfRule>
  </conditionalFormatting>
  <conditionalFormatting sqref="A36:B37">
    <cfRule type="expression" dxfId="1" priority="77"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F0"/>
  </sheetPr>
  <dimension ref="A1:G301"/>
  <sheetViews>
    <sheetView showGridLines="0" showZeros="0" view="pageBreakPreview" zoomScaleNormal="115" workbookViewId="0">
      <pane ySplit="3" topLeftCell="A278" activePane="bottomLeft" state="frozen"/>
      <selection/>
      <selection pane="bottomLeft" activeCell="C286" sqref="C286"/>
    </sheetView>
  </sheetViews>
  <sheetFormatPr defaultColWidth="9" defaultRowHeight="15.6" outlineLevelCol="6"/>
  <cols>
    <col min="1" max="1" width="21.5" style="256" customWidth="1"/>
    <col min="2" max="2" width="50.75" style="256" customWidth="1"/>
    <col min="3" max="4" width="20.6296296296296" style="256" customWidth="1"/>
    <col min="5" max="5" width="20.6296296296296" style="260" customWidth="1"/>
    <col min="6" max="6" width="3.75" style="261" customWidth="1"/>
    <col min="7" max="7" width="9" style="256" customWidth="1"/>
    <col min="8" max="16384" width="9" style="256"/>
  </cols>
  <sheetData>
    <row r="1" s="312" customFormat="1" ht="45" customHeight="1" spans="1:5">
      <c r="A1" s="313"/>
      <c r="B1" s="262" t="s">
        <v>1324</v>
      </c>
      <c r="C1" s="262"/>
      <c r="D1" s="262"/>
      <c r="E1" s="262"/>
    </row>
    <row r="2" s="257" customFormat="1" ht="20.1" customHeight="1" spans="2:6">
      <c r="B2" s="263"/>
      <c r="C2" s="263"/>
      <c r="D2" s="263"/>
      <c r="E2" s="264" t="s">
        <v>2</v>
      </c>
      <c r="F2" s="265"/>
    </row>
    <row r="3" s="258" customFormat="1" ht="45" customHeight="1" spans="1:7">
      <c r="A3" s="266" t="s">
        <v>3</v>
      </c>
      <c r="B3" s="267" t="s">
        <v>4</v>
      </c>
      <c r="C3" s="268" t="s">
        <v>5</v>
      </c>
      <c r="D3" s="268" t="s">
        <v>6</v>
      </c>
      <c r="E3" s="268" t="s">
        <v>7</v>
      </c>
      <c r="F3" s="269" t="s">
        <v>8</v>
      </c>
      <c r="G3" s="258" t="s">
        <v>138</v>
      </c>
    </row>
    <row r="4" ht="38" customHeight="1" spans="1:7">
      <c r="A4" s="270">
        <v>207</v>
      </c>
      <c r="B4" s="271" t="s">
        <v>1325</v>
      </c>
      <c r="C4" s="278">
        <v>5</v>
      </c>
      <c r="D4" s="278">
        <v>0</v>
      </c>
      <c r="E4" s="124">
        <f t="shared" ref="E4:E67" si="0">IF(C4&lt;&gt;0,D4/C4-1,"")</f>
        <v>-1</v>
      </c>
      <c r="F4" s="314" t="str">
        <f t="shared" ref="F4:F67" si="1">IF(LEN(A4)=3,"是",IF(B4&lt;&gt;"",IF(SUM(C4:D4)&lt;&gt;0,"是","否"),"是"))</f>
        <v>是</v>
      </c>
      <c r="G4" s="259" t="str">
        <f t="shared" ref="G4:G67" si="2">IF(LEN(A4)=3,"类",IF(LEN(A4)=5,"款","项"))</f>
        <v>类</v>
      </c>
    </row>
    <row r="5" ht="38" customHeight="1" spans="1:7">
      <c r="A5" s="270">
        <v>20707</v>
      </c>
      <c r="B5" s="271" t="s">
        <v>1326</v>
      </c>
      <c r="C5" s="278">
        <v>5</v>
      </c>
      <c r="D5" s="278">
        <v>0</v>
      </c>
      <c r="E5" s="124">
        <f t="shared" si="0"/>
        <v>-1</v>
      </c>
      <c r="F5" s="314" t="str">
        <f t="shared" si="1"/>
        <v>是</v>
      </c>
      <c r="G5" s="259" t="str">
        <f t="shared" si="2"/>
        <v>款</v>
      </c>
    </row>
    <row r="6" ht="38" customHeight="1" spans="1:7">
      <c r="A6" s="274">
        <v>2070701</v>
      </c>
      <c r="B6" s="275" t="s">
        <v>1327</v>
      </c>
      <c r="C6" s="276">
        <v>5</v>
      </c>
      <c r="D6" s="276">
        <v>0</v>
      </c>
      <c r="E6" s="128">
        <f t="shared" si="0"/>
        <v>-1</v>
      </c>
      <c r="F6" s="273" t="str">
        <f t="shared" si="1"/>
        <v>是</v>
      </c>
      <c r="G6" s="315" t="str">
        <f t="shared" si="2"/>
        <v>项</v>
      </c>
    </row>
    <row r="7" ht="38" customHeight="1" spans="1:7">
      <c r="A7" s="274">
        <v>2070702</v>
      </c>
      <c r="B7" s="275" t="s">
        <v>1328</v>
      </c>
      <c r="C7" s="276">
        <v>0</v>
      </c>
      <c r="D7" s="276">
        <v>0</v>
      </c>
      <c r="E7" s="128" t="str">
        <f t="shared" si="0"/>
        <v/>
      </c>
      <c r="F7" s="273" t="str">
        <f t="shared" si="1"/>
        <v>否</v>
      </c>
      <c r="G7" s="315" t="str">
        <f t="shared" si="2"/>
        <v>项</v>
      </c>
    </row>
    <row r="8" ht="38" customHeight="1" spans="1:7">
      <c r="A8" s="274">
        <v>2070703</v>
      </c>
      <c r="B8" s="275" t="s">
        <v>1329</v>
      </c>
      <c r="C8" s="276">
        <v>0</v>
      </c>
      <c r="D8" s="276">
        <v>0</v>
      </c>
      <c r="E8" s="128" t="str">
        <f t="shared" si="0"/>
        <v/>
      </c>
      <c r="F8" s="273" t="str">
        <f t="shared" si="1"/>
        <v>否</v>
      </c>
      <c r="G8" s="315" t="str">
        <f t="shared" si="2"/>
        <v>项</v>
      </c>
    </row>
    <row r="9" s="256" customFormat="1" ht="38" customHeight="1" spans="1:7">
      <c r="A9" s="274">
        <v>2070704</v>
      </c>
      <c r="B9" s="275" t="s">
        <v>1330</v>
      </c>
      <c r="C9" s="276">
        <v>0</v>
      </c>
      <c r="D9" s="276">
        <v>0</v>
      </c>
      <c r="E9" s="128" t="str">
        <f t="shared" si="0"/>
        <v/>
      </c>
      <c r="F9" s="273" t="str">
        <f t="shared" si="1"/>
        <v>否</v>
      </c>
      <c r="G9" s="315" t="str">
        <f t="shared" si="2"/>
        <v>项</v>
      </c>
    </row>
    <row r="10" ht="38" customHeight="1" spans="1:7">
      <c r="A10" s="274">
        <v>2070799</v>
      </c>
      <c r="B10" s="275" t="s">
        <v>1331</v>
      </c>
      <c r="C10" s="276">
        <v>0</v>
      </c>
      <c r="D10" s="276">
        <v>0</v>
      </c>
      <c r="E10" s="128" t="str">
        <f t="shared" si="0"/>
        <v/>
      </c>
      <c r="F10" s="273" t="str">
        <f t="shared" si="1"/>
        <v>否</v>
      </c>
      <c r="G10" s="315" t="str">
        <f t="shared" si="2"/>
        <v>项</v>
      </c>
    </row>
    <row r="11" ht="38" customHeight="1" spans="1:7">
      <c r="A11" s="270">
        <v>20709</v>
      </c>
      <c r="B11" s="271" t="s">
        <v>1332</v>
      </c>
      <c r="C11" s="278">
        <v>0</v>
      </c>
      <c r="D11" s="278">
        <v>0</v>
      </c>
      <c r="E11" s="124" t="str">
        <f t="shared" si="0"/>
        <v/>
      </c>
      <c r="F11" s="314" t="str">
        <f t="shared" si="1"/>
        <v>否</v>
      </c>
      <c r="G11" s="259" t="str">
        <f t="shared" si="2"/>
        <v>款</v>
      </c>
    </row>
    <row r="12" s="256" customFormat="1" ht="38" customHeight="1" spans="1:7">
      <c r="A12" s="274">
        <v>2070901</v>
      </c>
      <c r="B12" s="275" t="s">
        <v>1333</v>
      </c>
      <c r="C12" s="276">
        <v>0</v>
      </c>
      <c r="D12" s="276">
        <v>0</v>
      </c>
      <c r="E12" s="128" t="str">
        <f t="shared" si="0"/>
        <v/>
      </c>
      <c r="F12" s="273" t="str">
        <f t="shared" si="1"/>
        <v>否</v>
      </c>
      <c r="G12" s="315" t="str">
        <f t="shared" si="2"/>
        <v>项</v>
      </c>
    </row>
    <row r="13" ht="38" customHeight="1" spans="1:7">
      <c r="A13" s="274">
        <v>2070902</v>
      </c>
      <c r="B13" s="275" t="s">
        <v>1334</v>
      </c>
      <c r="C13" s="276">
        <v>0</v>
      </c>
      <c r="D13" s="276">
        <v>0</v>
      </c>
      <c r="E13" s="128" t="str">
        <f t="shared" si="0"/>
        <v/>
      </c>
      <c r="F13" s="273" t="str">
        <f t="shared" si="1"/>
        <v>否</v>
      </c>
      <c r="G13" s="315" t="str">
        <f t="shared" si="2"/>
        <v>项</v>
      </c>
    </row>
    <row r="14" s="256" customFormat="1" ht="38" customHeight="1" spans="1:7">
      <c r="A14" s="274">
        <v>2070903</v>
      </c>
      <c r="B14" s="275" t="s">
        <v>1335</v>
      </c>
      <c r="C14" s="276">
        <v>0</v>
      </c>
      <c r="D14" s="276">
        <v>0</v>
      </c>
      <c r="E14" s="128" t="str">
        <f t="shared" si="0"/>
        <v/>
      </c>
      <c r="F14" s="273" t="str">
        <f t="shared" si="1"/>
        <v>否</v>
      </c>
      <c r="G14" s="315" t="str">
        <f t="shared" si="2"/>
        <v>项</v>
      </c>
    </row>
    <row r="15" ht="38" customHeight="1" spans="1:7">
      <c r="A15" s="274">
        <v>2070904</v>
      </c>
      <c r="B15" s="275" t="s">
        <v>1336</v>
      </c>
      <c r="C15" s="276">
        <v>0</v>
      </c>
      <c r="D15" s="276">
        <v>0</v>
      </c>
      <c r="E15" s="128" t="str">
        <f t="shared" si="0"/>
        <v/>
      </c>
      <c r="F15" s="273" t="str">
        <f t="shared" si="1"/>
        <v>否</v>
      </c>
      <c r="G15" s="315" t="str">
        <f t="shared" si="2"/>
        <v>项</v>
      </c>
    </row>
    <row r="16" ht="38" customHeight="1" spans="1:7">
      <c r="A16" s="274">
        <v>2070999</v>
      </c>
      <c r="B16" s="275" t="s">
        <v>1337</v>
      </c>
      <c r="C16" s="276">
        <v>0</v>
      </c>
      <c r="D16" s="276">
        <v>0</v>
      </c>
      <c r="E16" s="128" t="str">
        <f t="shared" si="0"/>
        <v/>
      </c>
      <c r="F16" s="273" t="str">
        <f t="shared" si="1"/>
        <v>否</v>
      </c>
      <c r="G16" s="315" t="str">
        <f t="shared" si="2"/>
        <v>项</v>
      </c>
    </row>
    <row r="17" s="256" customFormat="1" ht="38" customHeight="1" spans="1:7">
      <c r="A17" s="270">
        <v>20710</v>
      </c>
      <c r="B17" s="271" t="s">
        <v>1338</v>
      </c>
      <c r="C17" s="278">
        <v>0</v>
      </c>
      <c r="D17" s="278">
        <v>0</v>
      </c>
      <c r="E17" s="124" t="str">
        <f t="shared" si="0"/>
        <v/>
      </c>
      <c r="F17" s="314" t="str">
        <f t="shared" si="1"/>
        <v>否</v>
      </c>
      <c r="G17" s="259" t="str">
        <f t="shared" si="2"/>
        <v>款</v>
      </c>
    </row>
    <row r="18" s="256" customFormat="1" ht="38" customHeight="1" spans="1:7">
      <c r="A18" s="274">
        <v>2071001</v>
      </c>
      <c r="B18" s="275" t="s">
        <v>1339</v>
      </c>
      <c r="C18" s="276">
        <v>0</v>
      </c>
      <c r="D18" s="276">
        <v>0</v>
      </c>
      <c r="E18" s="128" t="str">
        <f t="shared" si="0"/>
        <v/>
      </c>
      <c r="F18" s="273" t="str">
        <f t="shared" si="1"/>
        <v>否</v>
      </c>
      <c r="G18" s="315" t="str">
        <f t="shared" si="2"/>
        <v>项</v>
      </c>
    </row>
    <row r="19" s="256" customFormat="1" ht="38" customHeight="1" spans="1:7">
      <c r="A19" s="274">
        <v>2071099</v>
      </c>
      <c r="B19" s="275" t="s">
        <v>1340</v>
      </c>
      <c r="C19" s="276">
        <v>0</v>
      </c>
      <c r="D19" s="276">
        <v>0</v>
      </c>
      <c r="E19" s="128" t="str">
        <f t="shared" si="0"/>
        <v/>
      </c>
      <c r="F19" s="273" t="str">
        <f t="shared" si="1"/>
        <v>否</v>
      </c>
      <c r="G19" s="315" t="str">
        <f t="shared" si="2"/>
        <v>项</v>
      </c>
    </row>
    <row r="20" ht="38" customHeight="1" spans="1:7">
      <c r="A20" s="270">
        <v>208</v>
      </c>
      <c r="B20" s="271" t="s">
        <v>1341</v>
      </c>
      <c r="C20" s="278">
        <v>0</v>
      </c>
      <c r="D20" s="278">
        <v>0</v>
      </c>
      <c r="E20" s="124" t="str">
        <f t="shared" si="0"/>
        <v/>
      </c>
      <c r="F20" s="314" t="str">
        <f t="shared" si="1"/>
        <v>是</v>
      </c>
      <c r="G20" s="259" t="str">
        <f t="shared" si="2"/>
        <v>类</v>
      </c>
    </row>
    <row r="21" ht="38" customHeight="1" spans="1:7">
      <c r="A21" s="270">
        <v>20822</v>
      </c>
      <c r="B21" s="271" t="s">
        <v>1342</v>
      </c>
      <c r="C21" s="278">
        <v>0</v>
      </c>
      <c r="D21" s="278">
        <v>0</v>
      </c>
      <c r="E21" s="124" t="str">
        <f t="shared" si="0"/>
        <v/>
      </c>
      <c r="F21" s="314" t="str">
        <f t="shared" si="1"/>
        <v>否</v>
      </c>
      <c r="G21" s="259" t="str">
        <f t="shared" si="2"/>
        <v>款</v>
      </c>
    </row>
    <row r="22" ht="38" customHeight="1" spans="1:7">
      <c r="A22" s="274">
        <v>2082201</v>
      </c>
      <c r="B22" s="275" t="s">
        <v>1343</v>
      </c>
      <c r="C22" s="276">
        <v>0</v>
      </c>
      <c r="D22" s="276">
        <v>0</v>
      </c>
      <c r="E22" s="128" t="str">
        <f t="shared" si="0"/>
        <v/>
      </c>
      <c r="F22" s="273" t="str">
        <f t="shared" si="1"/>
        <v>否</v>
      </c>
      <c r="G22" s="315" t="str">
        <f t="shared" si="2"/>
        <v>项</v>
      </c>
    </row>
    <row r="23" ht="38" customHeight="1" spans="1:7">
      <c r="A23" s="274">
        <v>2082202</v>
      </c>
      <c r="B23" s="275" t="s">
        <v>1344</v>
      </c>
      <c r="C23" s="276">
        <v>0</v>
      </c>
      <c r="D23" s="276">
        <v>0</v>
      </c>
      <c r="E23" s="128" t="str">
        <f t="shared" si="0"/>
        <v/>
      </c>
      <c r="F23" s="273" t="str">
        <f t="shared" si="1"/>
        <v>否</v>
      </c>
      <c r="G23" s="315" t="str">
        <f t="shared" si="2"/>
        <v>项</v>
      </c>
    </row>
    <row r="24" ht="38" customHeight="1" spans="1:7">
      <c r="A24" s="274">
        <v>2082299</v>
      </c>
      <c r="B24" s="275" t="s">
        <v>1345</v>
      </c>
      <c r="C24" s="276">
        <v>0</v>
      </c>
      <c r="D24" s="276">
        <v>0</v>
      </c>
      <c r="E24" s="128" t="str">
        <f t="shared" si="0"/>
        <v/>
      </c>
      <c r="F24" s="273" t="str">
        <f t="shared" si="1"/>
        <v>否</v>
      </c>
      <c r="G24" s="315" t="str">
        <f t="shared" si="2"/>
        <v>项</v>
      </c>
    </row>
    <row r="25" ht="38" customHeight="1" spans="1:7">
      <c r="A25" s="270">
        <v>20823</v>
      </c>
      <c r="B25" s="271" t="s">
        <v>1346</v>
      </c>
      <c r="C25" s="278">
        <v>0</v>
      </c>
      <c r="D25" s="278">
        <v>0</v>
      </c>
      <c r="E25" s="124" t="str">
        <f t="shared" si="0"/>
        <v/>
      </c>
      <c r="F25" s="314" t="str">
        <f t="shared" si="1"/>
        <v>否</v>
      </c>
      <c r="G25" s="259" t="str">
        <f t="shared" si="2"/>
        <v>款</v>
      </c>
    </row>
    <row r="26" s="256" customFormat="1" ht="38" customHeight="1" spans="1:7">
      <c r="A26" s="274">
        <v>2082301</v>
      </c>
      <c r="B26" s="275" t="s">
        <v>1343</v>
      </c>
      <c r="C26" s="276">
        <v>0</v>
      </c>
      <c r="D26" s="276">
        <v>0</v>
      </c>
      <c r="E26" s="128" t="str">
        <f t="shared" si="0"/>
        <v/>
      </c>
      <c r="F26" s="273" t="str">
        <f t="shared" si="1"/>
        <v>否</v>
      </c>
      <c r="G26" s="315" t="str">
        <f t="shared" si="2"/>
        <v>项</v>
      </c>
    </row>
    <row r="27" ht="38" customHeight="1" spans="1:7">
      <c r="A27" s="274">
        <v>2082302</v>
      </c>
      <c r="B27" s="275" t="s">
        <v>1344</v>
      </c>
      <c r="C27" s="276">
        <v>0</v>
      </c>
      <c r="D27" s="276">
        <v>0</v>
      </c>
      <c r="E27" s="128" t="str">
        <f t="shared" si="0"/>
        <v/>
      </c>
      <c r="F27" s="273" t="str">
        <f t="shared" si="1"/>
        <v>否</v>
      </c>
      <c r="G27" s="315" t="str">
        <f t="shared" si="2"/>
        <v>项</v>
      </c>
    </row>
    <row r="28" ht="38" customHeight="1" spans="1:7">
      <c r="A28" s="274">
        <v>2082399</v>
      </c>
      <c r="B28" s="275" t="s">
        <v>1347</v>
      </c>
      <c r="C28" s="276">
        <v>0</v>
      </c>
      <c r="D28" s="276">
        <v>0</v>
      </c>
      <c r="E28" s="128" t="str">
        <f t="shared" si="0"/>
        <v/>
      </c>
      <c r="F28" s="273" t="str">
        <f t="shared" si="1"/>
        <v>否</v>
      </c>
      <c r="G28" s="315" t="str">
        <f t="shared" si="2"/>
        <v>项</v>
      </c>
    </row>
    <row r="29" s="259" customFormat="1" ht="38" customHeight="1" spans="1:7">
      <c r="A29" s="270">
        <v>20829</v>
      </c>
      <c r="B29" s="271" t="s">
        <v>1348</v>
      </c>
      <c r="C29" s="278">
        <v>0</v>
      </c>
      <c r="D29" s="278">
        <v>0</v>
      </c>
      <c r="E29" s="124" t="str">
        <f t="shared" si="0"/>
        <v/>
      </c>
      <c r="F29" s="314" t="str">
        <f t="shared" si="1"/>
        <v>否</v>
      </c>
      <c r="G29" s="259" t="str">
        <f t="shared" si="2"/>
        <v>款</v>
      </c>
    </row>
    <row r="30" s="256" customFormat="1" ht="38" customHeight="1" spans="1:7">
      <c r="A30" s="274">
        <v>2082901</v>
      </c>
      <c r="B30" s="275" t="s">
        <v>1344</v>
      </c>
      <c r="C30" s="276">
        <v>0</v>
      </c>
      <c r="D30" s="276">
        <v>0</v>
      </c>
      <c r="E30" s="128" t="str">
        <f t="shared" si="0"/>
        <v/>
      </c>
      <c r="F30" s="273" t="str">
        <f t="shared" si="1"/>
        <v>否</v>
      </c>
      <c r="G30" s="315" t="str">
        <f t="shared" si="2"/>
        <v>项</v>
      </c>
    </row>
    <row r="31" s="256" customFormat="1" ht="38" customHeight="1" spans="1:7">
      <c r="A31" s="274">
        <v>2082999</v>
      </c>
      <c r="B31" s="275" t="s">
        <v>1349</v>
      </c>
      <c r="C31" s="276">
        <v>0</v>
      </c>
      <c r="D31" s="276">
        <v>0</v>
      </c>
      <c r="E31" s="128" t="str">
        <f t="shared" si="0"/>
        <v/>
      </c>
      <c r="F31" s="273" t="str">
        <f t="shared" si="1"/>
        <v>否</v>
      </c>
      <c r="G31" s="315" t="str">
        <f t="shared" si="2"/>
        <v>项</v>
      </c>
    </row>
    <row r="32" ht="38" customHeight="1" spans="1:7">
      <c r="A32" s="270">
        <v>211</v>
      </c>
      <c r="B32" s="271" t="s">
        <v>1350</v>
      </c>
      <c r="C32" s="278">
        <v>0</v>
      </c>
      <c r="D32" s="278">
        <v>0</v>
      </c>
      <c r="E32" s="124" t="str">
        <f t="shared" si="0"/>
        <v/>
      </c>
      <c r="F32" s="314" t="str">
        <f t="shared" si="1"/>
        <v>是</v>
      </c>
      <c r="G32" s="259" t="str">
        <f t="shared" si="2"/>
        <v>类</v>
      </c>
    </row>
    <row r="33" ht="38" customHeight="1" spans="1:7">
      <c r="A33" s="270">
        <v>21160</v>
      </c>
      <c r="B33" s="271" t="s">
        <v>1351</v>
      </c>
      <c r="C33" s="278">
        <v>0</v>
      </c>
      <c r="D33" s="278">
        <v>0</v>
      </c>
      <c r="E33" s="124" t="str">
        <f t="shared" si="0"/>
        <v/>
      </c>
      <c r="F33" s="314" t="str">
        <f t="shared" si="1"/>
        <v>否</v>
      </c>
      <c r="G33" s="259" t="str">
        <f t="shared" si="2"/>
        <v>款</v>
      </c>
    </row>
    <row r="34" s="256" customFormat="1" ht="38" customHeight="1" spans="1:7">
      <c r="A34" s="274">
        <v>2116001</v>
      </c>
      <c r="B34" s="275" t="s">
        <v>1352</v>
      </c>
      <c r="C34" s="276">
        <v>0</v>
      </c>
      <c r="D34" s="276">
        <v>0</v>
      </c>
      <c r="E34" s="128" t="str">
        <f t="shared" si="0"/>
        <v/>
      </c>
      <c r="F34" s="273" t="str">
        <f t="shared" si="1"/>
        <v>否</v>
      </c>
      <c r="G34" s="315" t="str">
        <f t="shared" si="2"/>
        <v>项</v>
      </c>
    </row>
    <row r="35" s="256" customFormat="1" ht="38" customHeight="1" spans="1:7">
      <c r="A35" s="274">
        <v>2116002</v>
      </c>
      <c r="B35" s="275" t="s">
        <v>1353</v>
      </c>
      <c r="C35" s="276">
        <v>0</v>
      </c>
      <c r="D35" s="276">
        <v>0</v>
      </c>
      <c r="E35" s="128" t="str">
        <f t="shared" si="0"/>
        <v/>
      </c>
      <c r="F35" s="273" t="str">
        <f t="shared" si="1"/>
        <v>否</v>
      </c>
      <c r="G35" s="315" t="str">
        <f t="shared" si="2"/>
        <v>项</v>
      </c>
    </row>
    <row r="36" s="256" customFormat="1" ht="38" customHeight="1" spans="1:7">
      <c r="A36" s="274">
        <v>2116003</v>
      </c>
      <c r="B36" s="275" t="s">
        <v>1354</v>
      </c>
      <c r="C36" s="276">
        <v>0</v>
      </c>
      <c r="D36" s="276">
        <v>0</v>
      </c>
      <c r="E36" s="128" t="str">
        <f t="shared" si="0"/>
        <v/>
      </c>
      <c r="F36" s="273" t="str">
        <f t="shared" si="1"/>
        <v>否</v>
      </c>
      <c r="G36" s="315" t="str">
        <f t="shared" si="2"/>
        <v>项</v>
      </c>
    </row>
    <row r="37" s="259" customFormat="1" ht="38" customHeight="1" spans="1:7">
      <c r="A37" s="274">
        <v>2116099</v>
      </c>
      <c r="B37" s="275" t="s">
        <v>1355</v>
      </c>
      <c r="C37" s="276">
        <v>0</v>
      </c>
      <c r="D37" s="276">
        <v>0</v>
      </c>
      <c r="E37" s="128" t="str">
        <f t="shared" si="0"/>
        <v/>
      </c>
      <c r="F37" s="273" t="str">
        <f t="shared" si="1"/>
        <v>否</v>
      </c>
      <c r="G37" s="315" t="str">
        <f t="shared" si="2"/>
        <v>项</v>
      </c>
    </row>
    <row r="38" s="256" customFormat="1" ht="38" customHeight="1" spans="1:7">
      <c r="A38" s="270">
        <v>21161</v>
      </c>
      <c r="B38" s="271" t="s">
        <v>1356</v>
      </c>
      <c r="C38" s="278">
        <v>0</v>
      </c>
      <c r="D38" s="278">
        <v>0</v>
      </c>
      <c r="E38" s="124" t="str">
        <f t="shared" si="0"/>
        <v/>
      </c>
      <c r="F38" s="314" t="str">
        <f t="shared" si="1"/>
        <v>否</v>
      </c>
      <c r="G38" s="259" t="str">
        <f t="shared" si="2"/>
        <v>款</v>
      </c>
    </row>
    <row r="39" ht="38" customHeight="1" spans="1:7">
      <c r="A39" s="274">
        <v>2116101</v>
      </c>
      <c r="B39" s="275" t="s">
        <v>1357</v>
      </c>
      <c r="C39" s="276">
        <v>0</v>
      </c>
      <c r="D39" s="276">
        <v>0</v>
      </c>
      <c r="E39" s="128" t="str">
        <f t="shared" si="0"/>
        <v/>
      </c>
      <c r="F39" s="273" t="str">
        <f t="shared" si="1"/>
        <v>否</v>
      </c>
      <c r="G39" s="315" t="str">
        <f t="shared" si="2"/>
        <v>项</v>
      </c>
    </row>
    <row r="40" ht="38" customHeight="1" spans="1:7">
      <c r="A40" s="274">
        <v>2116102</v>
      </c>
      <c r="B40" s="275" t="s">
        <v>1358</v>
      </c>
      <c r="C40" s="276">
        <v>0</v>
      </c>
      <c r="D40" s="276">
        <v>0</v>
      </c>
      <c r="E40" s="128" t="str">
        <f t="shared" si="0"/>
        <v/>
      </c>
      <c r="F40" s="273" t="str">
        <f t="shared" si="1"/>
        <v>否</v>
      </c>
      <c r="G40" s="315" t="str">
        <f t="shared" si="2"/>
        <v>项</v>
      </c>
    </row>
    <row r="41" ht="38" customHeight="1" spans="1:7">
      <c r="A41" s="274">
        <v>2116103</v>
      </c>
      <c r="B41" s="275" t="s">
        <v>1359</v>
      </c>
      <c r="C41" s="276">
        <v>0</v>
      </c>
      <c r="D41" s="276">
        <v>0</v>
      </c>
      <c r="E41" s="128" t="str">
        <f t="shared" si="0"/>
        <v/>
      </c>
      <c r="F41" s="273" t="str">
        <f t="shared" si="1"/>
        <v>否</v>
      </c>
      <c r="G41" s="315" t="str">
        <f t="shared" si="2"/>
        <v>项</v>
      </c>
    </row>
    <row r="42" ht="38" customHeight="1" spans="1:7">
      <c r="A42" s="274">
        <v>2116104</v>
      </c>
      <c r="B42" s="275" t="s">
        <v>1360</v>
      </c>
      <c r="C42" s="276">
        <v>0</v>
      </c>
      <c r="D42" s="276">
        <v>0</v>
      </c>
      <c r="E42" s="128" t="str">
        <f t="shared" si="0"/>
        <v/>
      </c>
      <c r="F42" s="273" t="str">
        <f t="shared" si="1"/>
        <v>否</v>
      </c>
      <c r="G42" s="315" t="str">
        <f t="shared" si="2"/>
        <v>项</v>
      </c>
    </row>
    <row r="43" ht="38" customHeight="1" spans="1:7">
      <c r="A43" s="270">
        <v>212</v>
      </c>
      <c r="B43" s="271" t="s">
        <v>1361</v>
      </c>
      <c r="C43" s="278">
        <v>6353</v>
      </c>
      <c r="D43" s="278">
        <v>46878</v>
      </c>
      <c r="E43" s="124">
        <f t="shared" si="0"/>
        <v>6.379</v>
      </c>
      <c r="F43" s="314" t="str">
        <f t="shared" si="1"/>
        <v>是</v>
      </c>
      <c r="G43" s="259" t="str">
        <f t="shared" si="2"/>
        <v>类</v>
      </c>
    </row>
    <row r="44" ht="38" customHeight="1" spans="1:7">
      <c r="A44" s="270">
        <v>21208</v>
      </c>
      <c r="B44" s="271" t="s">
        <v>1362</v>
      </c>
      <c r="C44" s="278">
        <v>5390</v>
      </c>
      <c r="D44" s="278">
        <v>34328</v>
      </c>
      <c r="E44" s="124">
        <f t="shared" si="0"/>
        <v>5.369</v>
      </c>
      <c r="F44" s="314" t="str">
        <f t="shared" si="1"/>
        <v>是</v>
      </c>
      <c r="G44" s="259" t="str">
        <f t="shared" si="2"/>
        <v>款</v>
      </c>
    </row>
    <row r="45" ht="38" customHeight="1" spans="1:7">
      <c r="A45" s="274">
        <v>2120801</v>
      </c>
      <c r="B45" s="275" t="s">
        <v>1363</v>
      </c>
      <c r="C45" s="276">
        <v>2705</v>
      </c>
      <c r="D45" s="276">
        <v>12980</v>
      </c>
      <c r="E45" s="128">
        <f t="shared" si="0"/>
        <v>3.799</v>
      </c>
      <c r="F45" s="273" t="str">
        <f t="shared" si="1"/>
        <v>是</v>
      </c>
      <c r="G45" s="315" t="str">
        <f t="shared" si="2"/>
        <v>项</v>
      </c>
    </row>
    <row r="46" ht="38" customHeight="1" spans="1:7">
      <c r="A46" s="274">
        <v>2120802</v>
      </c>
      <c r="B46" s="275" t="s">
        <v>1364</v>
      </c>
      <c r="C46" s="276">
        <v>1059</v>
      </c>
      <c r="D46" s="276">
        <v>15315</v>
      </c>
      <c r="E46" s="128">
        <f t="shared" si="0"/>
        <v>13.462</v>
      </c>
      <c r="F46" s="273" t="str">
        <f t="shared" si="1"/>
        <v>是</v>
      </c>
      <c r="G46" s="315" t="str">
        <f t="shared" si="2"/>
        <v>项</v>
      </c>
    </row>
    <row r="47" ht="38" customHeight="1" spans="1:7">
      <c r="A47" s="274">
        <v>2120803</v>
      </c>
      <c r="B47" s="275" t="s">
        <v>1365</v>
      </c>
      <c r="C47" s="276">
        <v>128</v>
      </c>
      <c r="D47" s="276">
        <v>118</v>
      </c>
      <c r="E47" s="128">
        <f t="shared" si="0"/>
        <v>-0.078</v>
      </c>
      <c r="F47" s="273" t="str">
        <f t="shared" si="1"/>
        <v>是</v>
      </c>
      <c r="G47" s="315" t="str">
        <f t="shared" si="2"/>
        <v>项</v>
      </c>
    </row>
    <row r="48" ht="38" customHeight="1" spans="1:7">
      <c r="A48" s="274">
        <v>2120804</v>
      </c>
      <c r="B48" s="275" t="s">
        <v>1366</v>
      </c>
      <c r="C48" s="276">
        <v>519</v>
      </c>
      <c r="D48" s="276">
        <v>3355</v>
      </c>
      <c r="E48" s="128">
        <f t="shared" si="0"/>
        <v>5.464</v>
      </c>
      <c r="F48" s="273" t="str">
        <f t="shared" si="1"/>
        <v>是</v>
      </c>
      <c r="G48" s="315" t="str">
        <f t="shared" si="2"/>
        <v>项</v>
      </c>
    </row>
    <row r="49" ht="38" customHeight="1" spans="1:7">
      <c r="A49" s="274">
        <v>2120805</v>
      </c>
      <c r="B49" s="275" t="s">
        <v>1367</v>
      </c>
      <c r="C49" s="276">
        <v>0</v>
      </c>
      <c r="D49" s="276">
        <v>0</v>
      </c>
      <c r="E49" s="128" t="str">
        <f t="shared" si="0"/>
        <v/>
      </c>
      <c r="F49" s="273" t="str">
        <f t="shared" si="1"/>
        <v>否</v>
      </c>
      <c r="G49" s="315" t="str">
        <f t="shared" si="2"/>
        <v>项</v>
      </c>
    </row>
    <row r="50" ht="38" customHeight="1" spans="1:7">
      <c r="A50" s="274">
        <v>2120806</v>
      </c>
      <c r="B50" s="275" t="s">
        <v>1368</v>
      </c>
      <c r="C50" s="276">
        <v>28</v>
      </c>
      <c r="D50" s="276">
        <v>608</v>
      </c>
      <c r="E50" s="128">
        <f t="shared" si="0"/>
        <v>20.714</v>
      </c>
      <c r="F50" s="273" t="str">
        <f t="shared" si="1"/>
        <v>是</v>
      </c>
      <c r="G50" s="315" t="str">
        <f t="shared" si="2"/>
        <v>项</v>
      </c>
    </row>
    <row r="51" ht="38" customHeight="1" spans="1:7">
      <c r="A51" s="274">
        <v>2120807</v>
      </c>
      <c r="B51" s="275" t="s">
        <v>1369</v>
      </c>
      <c r="C51" s="276">
        <v>38</v>
      </c>
      <c r="D51" s="276">
        <v>658</v>
      </c>
      <c r="E51" s="128">
        <f t="shared" si="0"/>
        <v>16.316</v>
      </c>
      <c r="F51" s="273" t="str">
        <f t="shared" si="1"/>
        <v>是</v>
      </c>
      <c r="G51" s="315" t="str">
        <f t="shared" si="2"/>
        <v>项</v>
      </c>
    </row>
    <row r="52" ht="38" customHeight="1" spans="1:7">
      <c r="A52" s="274">
        <v>2120809</v>
      </c>
      <c r="B52" s="275" t="s">
        <v>1370</v>
      </c>
      <c r="C52" s="276">
        <v>0</v>
      </c>
      <c r="D52" s="276">
        <v>0</v>
      </c>
      <c r="E52" s="128" t="str">
        <f t="shared" si="0"/>
        <v/>
      </c>
      <c r="F52" s="273" t="str">
        <f t="shared" si="1"/>
        <v>否</v>
      </c>
      <c r="G52" s="315" t="str">
        <f t="shared" si="2"/>
        <v>项</v>
      </c>
    </row>
    <row r="53" ht="38" customHeight="1" spans="1:7">
      <c r="A53" s="274">
        <v>2120810</v>
      </c>
      <c r="B53" s="275" t="s">
        <v>1371</v>
      </c>
      <c r="C53" s="276">
        <v>0</v>
      </c>
      <c r="D53" s="276">
        <v>0</v>
      </c>
      <c r="E53" s="128" t="str">
        <f t="shared" si="0"/>
        <v/>
      </c>
      <c r="F53" s="273" t="str">
        <f t="shared" si="1"/>
        <v>否</v>
      </c>
      <c r="G53" s="315" t="str">
        <f t="shared" si="2"/>
        <v>项</v>
      </c>
    </row>
    <row r="54" ht="38" customHeight="1" spans="1:7">
      <c r="A54" s="274">
        <v>2120811</v>
      </c>
      <c r="B54" s="275" t="s">
        <v>1372</v>
      </c>
      <c r="C54" s="276">
        <v>30</v>
      </c>
      <c r="D54" s="276">
        <v>565</v>
      </c>
      <c r="E54" s="128">
        <f t="shared" si="0"/>
        <v>17.833</v>
      </c>
      <c r="F54" s="273" t="str">
        <f t="shared" si="1"/>
        <v>是</v>
      </c>
      <c r="G54" s="315" t="str">
        <f t="shared" si="2"/>
        <v>项</v>
      </c>
    </row>
    <row r="55" ht="38" customHeight="1" spans="1:7">
      <c r="A55" s="274">
        <v>2120813</v>
      </c>
      <c r="B55" s="275" t="s">
        <v>1373</v>
      </c>
      <c r="C55" s="276">
        <v>0</v>
      </c>
      <c r="D55" s="276">
        <v>0</v>
      </c>
      <c r="E55" s="128" t="str">
        <f t="shared" si="0"/>
        <v/>
      </c>
      <c r="F55" s="273" t="str">
        <f t="shared" si="1"/>
        <v>否</v>
      </c>
      <c r="G55" s="315" t="str">
        <f t="shared" si="2"/>
        <v>项</v>
      </c>
    </row>
    <row r="56" ht="38" customHeight="1" spans="1:7">
      <c r="A56" s="274">
        <v>2120814</v>
      </c>
      <c r="B56" s="275" t="s">
        <v>1374</v>
      </c>
      <c r="C56" s="276">
        <v>113</v>
      </c>
      <c r="D56" s="276">
        <v>333</v>
      </c>
      <c r="E56" s="128">
        <f t="shared" si="0"/>
        <v>1.947</v>
      </c>
      <c r="F56" s="273" t="str">
        <f t="shared" si="1"/>
        <v>是</v>
      </c>
      <c r="G56" s="315" t="str">
        <f t="shared" si="2"/>
        <v>项</v>
      </c>
    </row>
    <row r="57" ht="38" customHeight="1" spans="1:7">
      <c r="A57" s="274">
        <v>2120816</v>
      </c>
      <c r="B57" s="275" t="s">
        <v>1375</v>
      </c>
      <c r="C57" s="276">
        <v>149</v>
      </c>
      <c r="D57" s="276">
        <v>243</v>
      </c>
      <c r="E57" s="128">
        <f t="shared" si="0"/>
        <v>0.631</v>
      </c>
      <c r="F57" s="273" t="str">
        <f t="shared" si="1"/>
        <v>是</v>
      </c>
      <c r="G57" s="315" t="str">
        <f t="shared" si="2"/>
        <v>项</v>
      </c>
    </row>
    <row r="58" ht="38" customHeight="1" spans="1:7">
      <c r="A58" s="274">
        <v>2120899</v>
      </c>
      <c r="B58" s="275" t="s">
        <v>1376</v>
      </c>
      <c r="C58" s="276">
        <v>621</v>
      </c>
      <c r="D58" s="276">
        <v>153</v>
      </c>
      <c r="E58" s="128">
        <f t="shared" si="0"/>
        <v>-0.754</v>
      </c>
      <c r="F58" s="273" t="str">
        <f t="shared" si="1"/>
        <v>是</v>
      </c>
      <c r="G58" s="315" t="str">
        <f t="shared" si="2"/>
        <v>项</v>
      </c>
    </row>
    <row r="59" ht="38" customHeight="1" spans="1:7">
      <c r="A59" s="270">
        <v>21210</v>
      </c>
      <c r="B59" s="271" t="s">
        <v>1377</v>
      </c>
      <c r="C59" s="278">
        <v>0</v>
      </c>
      <c r="D59" s="278">
        <v>0</v>
      </c>
      <c r="E59" s="124" t="str">
        <f t="shared" si="0"/>
        <v/>
      </c>
      <c r="F59" s="314" t="str">
        <f t="shared" si="1"/>
        <v>否</v>
      </c>
      <c r="G59" s="259" t="str">
        <f t="shared" si="2"/>
        <v>款</v>
      </c>
    </row>
    <row r="60" ht="38" customHeight="1" spans="1:7">
      <c r="A60" s="274">
        <v>2121001</v>
      </c>
      <c r="B60" s="275" t="s">
        <v>1363</v>
      </c>
      <c r="C60" s="276">
        <v>0</v>
      </c>
      <c r="D60" s="276">
        <v>0</v>
      </c>
      <c r="E60" s="128" t="str">
        <f t="shared" si="0"/>
        <v/>
      </c>
      <c r="F60" s="273" t="str">
        <f t="shared" si="1"/>
        <v>否</v>
      </c>
      <c r="G60" s="315" t="str">
        <f t="shared" si="2"/>
        <v>项</v>
      </c>
    </row>
    <row r="61" ht="38" customHeight="1" spans="1:7">
      <c r="A61" s="274">
        <v>2121002</v>
      </c>
      <c r="B61" s="275" t="s">
        <v>1364</v>
      </c>
      <c r="C61" s="276">
        <v>0</v>
      </c>
      <c r="D61" s="276">
        <v>0</v>
      </c>
      <c r="E61" s="128" t="str">
        <f t="shared" si="0"/>
        <v/>
      </c>
      <c r="F61" s="273" t="str">
        <f t="shared" si="1"/>
        <v>否</v>
      </c>
      <c r="G61" s="315" t="str">
        <f t="shared" si="2"/>
        <v>项</v>
      </c>
    </row>
    <row r="62" ht="38" customHeight="1" spans="1:7">
      <c r="A62" s="274">
        <v>2121099</v>
      </c>
      <c r="B62" s="275" t="s">
        <v>1378</v>
      </c>
      <c r="C62" s="276">
        <v>0</v>
      </c>
      <c r="D62" s="276">
        <v>0</v>
      </c>
      <c r="E62" s="128" t="str">
        <f t="shared" si="0"/>
        <v/>
      </c>
      <c r="F62" s="273" t="str">
        <f t="shared" si="1"/>
        <v>否</v>
      </c>
      <c r="G62" s="315" t="str">
        <f t="shared" si="2"/>
        <v>项</v>
      </c>
    </row>
    <row r="63" ht="38" customHeight="1" spans="1:7">
      <c r="A63" s="270">
        <v>21211</v>
      </c>
      <c r="B63" s="271" t="s">
        <v>1379</v>
      </c>
      <c r="C63" s="278">
        <v>0</v>
      </c>
      <c r="D63" s="278">
        <v>0</v>
      </c>
      <c r="E63" s="124" t="str">
        <f t="shared" si="0"/>
        <v/>
      </c>
      <c r="F63" s="314" t="str">
        <f t="shared" si="1"/>
        <v>否</v>
      </c>
      <c r="G63" s="259" t="str">
        <f t="shared" si="2"/>
        <v>款</v>
      </c>
    </row>
    <row r="64" ht="38" customHeight="1" spans="1:7">
      <c r="A64" s="270">
        <v>21213</v>
      </c>
      <c r="B64" s="271" t="s">
        <v>1380</v>
      </c>
      <c r="C64" s="278">
        <v>0</v>
      </c>
      <c r="D64" s="278">
        <v>243</v>
      </c>
      <c r="E64" s="124" t="str">
        <f t="shared" si="0"/>
        <v/>
      </c>
      <c r="F64" s="314" t="str">
        <f t="shared" si="1"/>
        <v>是</v>
      </c>
      <c r="G64" s="259" t="str">
        <f t="shared" si="2"/>
        <v>款</v>
      </c>
    </row>
    <row r="65" ht="38" customHeight="1" spans="1:7">
      <c r="A65" s="274">
        <v>2121301</v>
      </c>
      <c r="B65" s="275" t="s">
        <v>1381</v>
      </c>
      <c r="C65" s="276">
        <v>0</v>
      </c>
      <c r="D65" s="276">
        <v>0</v>
      </c>
      <c r="E65" s="128" t="str">
        <f t="shared" si="0"/>
        <v/>
      </c>
      <c r="F65" s="273" t="str">
        <f t="shared" si="1"/>
        <v>否</v>
      </c>
      <c r="G65" s="315" t="str">
        <f t="shared" si="2"/>
        <v>项</v>
      </c>
    </row>
    <row r="66" ht="38" customHeight="1" spans="1:7">
      <c r="A66" s="274">
        <v>2121302</v>
      </c>
      <c r="B66" s="275" t="s">
        <v>1382</v>
      </c>
      <c r="C66" s="276">
        <v>0</v>
      </c>
      <c r="D66" s="276">
        <v>145</v>
      </c>
      <c r="E66" s="128" t="str">
        <f t="shared" si="0"/>
        <v/>
      </c>
      <c r="F66" s="273" t="str">
        <f t="shared" si="1"/>
        <v>是</v>
      </c>
      <c r="G66" s="315" t="str">
        <f t="shared" si="2"/>
        <v>项</v>
      </c>
    </row>
    <row r="67" ht="38" customHeight="1" spans="1:7">
      <c r="A67" s="274">
        <v>2121303</v>
      </c>
      <c r="B67" s="275" t="s">
        <v>1383</v>
      </c>
      <c r="C67" s="276">
        <v>0</v>
      </c>
      <c r="D67" s="276">
        <v>98</v>
      </c>
      <c r="E67" s="128" t="str">
        <f t="shared" si="0"/>
        <v/>
      </c>
      <c r="F67" s="273" t="str">
        <f t="shared" si="1"/>
        <v>是</v>
      </c>
      <c r="G67" s="315" t="str">
        <f t="shared" si="2"/>
        <v>项</v>
      </c>
    </row>
    <row r="68" ht="38" customHeight="1" spans="1:7">
      <c r="A68" s="274">
        <v>2121304</v>
      </c>
      <c r="B68" s="275" t="s">
        <v>1384</v>
      </c>
      <c r="C68" s="276">
        <v>0</v>
      </c>
      <c r="D68" s="276">
        <v>0</v>
      </c>
      <c r="E68" s="128" t="str">
        <f t="shared" ref="E68:E131" si="3">IF(C68&lt;&gt;0,D68/C68-1,"")</f>
        <v/>
      </c>
      <c r="F68" s="273" t="str">
        <f t="shared" ref="F68:F131" si="4">IF(LEN(A68)=3,"是",IF(B68&lt;&gt;"",IF(SUM(C68:D68)&lt;&gt;0,"是","否"),"是"))</f>
        <v>否</v>
      </c>
      <c r="G68" s="315" t="str">
        <f t="shared" ref="G68:G131" si="5">IF(LEN(A68)=3,"类",IF(LEN(A68)=5,"款","项"))</f>
        <v>项</v>
      </c>
    </row>
    <row r="69" ht="38" customHeight="1" spans="1:7">
      <c r="A69" s="274">
        <v>2121399</v>
      </c>
      <c r="B69" s="275" t="s">
        <v>1385</v>
      </c>
      <c r="C69" s="276">
        <v>0</v>
      </c>
      <c r="D69" s="276">
        <v>0</v>
      </c>
      <c r="E69" s="128" t="str">
        <f t="shared" si="3"/>
        <v/>
      </c>
      <c r="F69" s="273" t="str">
        <f t="shared" si="4"/>
        <v>否</v>
      </c>
      <c r="G69" s="315" t="str">
        <f t="shared" si="5"/>
        <v>项</v>
      </c>
    </row>
    <row r="70" ht="38" customHeight="1" spans="1:7">
      <c r="A70" s="270">
        <v>21214</v>
      </c>
      <c r="B70" s="271" t="s">
        <v>1386</v>
      </c>
      <c r="C70" s="278">
        <v>488</v>
      </c>
      <c r="D70" s="278">
        <v>982</v>
      </c>
      <c r="E70" s="124">
        <f t="shared" si="3"/>
        <v>1.012</v>
      </c>
      <c r="F70" s="314" t="str">
        <f t="shared" si="4"/>
        <v>是</v>
      </c>
      <c r="G70" s="259" t="str">
        <f t="shared" si="5"/>
        <v>款</v>
      </c>
    </row>
    <row r="71" ht="38" customHeight="1" spans="1:7">
      <c r="A71" s="274">
        <v>2121401</v>
      </c>
      <c r="B71" s="275" t="s">
        <v>1387</v>
      </c>
      <c r="C71" s="276">
        <v>472</v>
      </c>
      <c r="D71" s="276">
        <v>898</v>
      </c>
      <c r="E71" s="128">
        <f t="shared" si="3"/>
        <v>0.903</v>
      </c>
      <c r="F71" s="273" t="str">
        <f t="shared" si="4"/>
        <v>是</v>
      </c>
      <c r="G71" s="315" t="str">
        <f t="shared" si="5"/>
        <v>项</v>
      </c>
    </row>
    <row r="72" ht="38" customHeight="1" spans="1:7">
      <c r="A72" s="274">
        <v>2121402</v>
      </c>
      <c r="B72" s="275" t="s">
        <v>1388</v>
      </c>
      <c r="C72" s="276">
        <v>16</v>
      </c>
      <c r="D72" s="276">
        <v>84</v>
      </c>
      <c r="E72" s="128">
        <f t="shared" si="3"/>
        <v>4.25</v>
      </c>
      <c r="F72" s="273" t="str">
        <f t="shared" si="4"/>
        <v>是</v>
      </c>
      <c r="G72" s="315" t="str">
        <f t="shared" si="5"/>
        <v>项</v>
      </c>
    </row>
    <row r="73" ht="38" customHeight="1" spans="1:7">
      <c r="A73" s="274">
        <v>2121499</v>
      </c>
      <c r="B73" s="275" t="s">
        <v>1389</v>
      </c>
      <c r="C73" s="276">
        <v>0</v>
      </c>
      <c r="D73" s="276">
        <v>0</v>
      </c>
      <c r="E73" s="128" t="str">
        <f t="shared" si="3"/>
        <v/>
      </c>
      <c r="F73" s="273" t="str">
        <f t="shared" si="4"/>
        <v>否</v>
      </c>
      <c r="G73" s="315" t="str">
        <f t="shared" si="5"/>
        <v>项</v>
      </c>
    </row>
    <row r="74" ht="38" customHeight="1" spans="1:7">
      <c r="A74" s="270">
        <v>21215</v>
      </c>
      <c r="B74" s="271" t="s">
        <v>1390</v>
      </c>
      <c r="C74" s="278">
        <v>0</v>
      </c>
      <c r="D74" s="278">
        <v>0</v>
      </c>
      <c r="E74" s="124" t="str">
        <f t="shared" si="3"/>
        <v/>
      </c>
      <c r="F74" s="314" t="str">
        <f t="shared" si="4"/>
        <v>否</v>
      </c>
      <c r="G74" s="259" t="str">
        <f t="shared" si="5"/>
        <v>款</v>
      </c>
    </row>
    <row r="75" ht="38" customHeight="1" spans="1:7">
      <c r="A75" s="274">
        <v>2121501</v>
      </c>
      <c r="B75" s="275" t="s">
        <v>1363</v>
      </c>
      <c r="C75" s="276">
        <v>0</v>
      </c>
      <c r="D75" s="276">
        <v>0</v>
      </c>
      <c r="E75" s="128" t="str">
        <f t="shared" si="3"/>
        <v/>
      </c>
      <c r="F75" s="273" t="str">
        <f t="shared" si="4"/>
        <v>否</v>
      </c>
      <c r="G75" s="315" t="str">
        <f t="shared" si="5"/>
        <v>项</v>
      </c>
    </row>
    <row r="76" ht="38" customHeight="1" spans="1:7">
      <c r="A76" s="274">
        <v>2121502</v>
      </c>
      <c r="B76" s="275" t="s">
        <v>1364</v>
      </c>
      <c r="C76" s="276">
        <v>0</v>
      </c>
      <c r="D76" s="276">
        <v>0</v>
      </c>
      <c r="E76" s="128" t="str">
        <f t="shared" si="3"/>
        <v/>
      </c>
      <c r="F76" s="273" t="str">
        <f t="shared" si="4"/>
        <v>否</v>
      </c>
      <c r="G76" s="315" t="str">
        <f t="shared" si="5"/>
        <v>项</v>
      </c>
    </row>
    <row r="77" ht="38" customHeight="1" spans="1:7">
      <c r="A77" s="274">
        <v>2121599</v>
      </c>
      <c r="B77" s="275" t="s">
        <v>1391</v>
      </c>
      <c r="C77" s="276">
        <v>0</v>
      </c>
      <c r="D77" s="276">
        <v>0</v>
      </c>
      <c r="E77" s="128" t="str">
        <f t="shared" si="3"/>
        <v/>
      </c>
      <c r="F77" s="273" t="str">
        <f t="shared" si="4"/>
        <v>否</v>
      </c>
      <c r="G77" s="315" t="str">
        <f t="shared" si="5"/>
        <v>项</v>
      </c>
    </row>
    <row r="78" ht="38" customHeight="1" spans="1:7">
      <c r="A78" s="270">
        <v>21216</v>
      </c>
      <c r="B78" s="271" t="s">
        <v>1392</v>
      </c>
      <c r="C78" s="278">
        <v>0</v>
      </c>
      <c r="D78" s="278">
        <v>0</v>
      </c>
      <c r="E78" s="124" t="str">
        <f t="shared" si="3"/>
        <v/>
      </c>
      <c r="F78" s="314" t="str">
        <f t="shared" si="4"/>
        <v>否</v>
      </c>
      <c r="G78" s="259" t="str">
        <f t="shared" si="5"/>
        <v>款</v>
      </c>
    </row>
    <row r="79" s="256" customFormat="1" ht="38" customHeight="1" spans="1:7">
      <c r="A79" s="274">
        <v>2121601</v>
      </c>
      <c r="B79" s="275" t="s">
        <v>1363</v>
      </c>
      <c r="C79" s="276">
        <v>0</v>
      </c>
      <c r="D79" s="276">
        <v>0</v>
      </c>
      <c r="E79" s="128" t="str">
        <f t="shared" si="3"/>
        <v/>
      </c>
      <c r="F79" s="273" t="str">
        <f t="shared" si="4"/>
        <v>否</v>
      </c>
      <c r="G79" s="315" t="str">
        <f t="shared" si="5"/>
        <v>项</v>
      </c>
    </row>
    <row r="80" s="256" customFormat="1" ht="38" customHeight="1" spans="1:7">
      <c r="A80" s="274">
        <v>2121602</v>
      </c>
      <c r="B80" s="275" t="s">
        <v>1364</v>
      </c>
      <c r="C80" s="276">
        <v>0</v>
      </c>
      <c r="D80" s="276">
        <v>0</v>
      </c>
      <c r="E80" s="128" t="str">
        <f t="shared" si="3"/>
        <v/>
      </c>
      <c r="F80" s="273" t="str">
        <f t="shared" si="4"/>
        <v>否</v>
      </c>
      <c r="G80" s="315" t="str">
        <f t="shared" si="5"/>
        <v>项</v>
      </c>
    </row>
    <row r="81" s="256" customFormat="1" ht="38" customHeight="1" spans="1:7">
      <c r="A81" s="274">
        <v>2121699</v>
      </c>
      <c r="B81" s="275" t="s">
        <v>1393</v>
      </c>
      <c r="C81" s="276">
        <v>0</v>
      </c>
      <c r="D81" s="276">
        <v>0</v>
      </c>
      <c r="E81" s="128" t="str">
        <f t="shared" si="3"/>
        <v/>
      </c>
      <c r="F81" s="273" t="str">
        <f t="shared" si="4"/>
        <v>否</v>
      </c>
      <c r="G81" s="315" t="str">
        <f t="shared" si="5"/>
        <v>项</v>
      </c>
    </row>
    <row r="82" s="256" customFormat="1" ht="38" customHeight="1" spans="1:7">
      <c r="A82" s="270">
        <v>21217</v>
      </c>
      <c r="B82" s="271" t="s">
        <v>1394</v>
      </c>
      <c r="C82" s="278">
        <v>0</v>
      </c>
      <c r="D82" s="278">
        <v>0</v>
      </c>
      <c r="E82" s="124" t="str">
        <f t="shared" si="3"/>
        <v/>
      </c>
      <c r="F82" s="314" t="str">
        <f t="shared" si="4"/>
        <v>否</v>
      </c>
      <c r="G82" s="259" t="str">
        <f t="shared" si="5"/>
        <v>款</v>
      </c>
    </row>
    <row r="83" s="256" customFormat="1" ht="38" customHeight="1" spans="1:7">
      <c r="A83" s="274">
        <v>2121701</v>
      </c>
      <c r="B83" s="275" t="s">
        <v>1381</v>
      </c>
      <c r="C83" s="276">
        <v>0</v>
      </c>
      <c r="D83" s="276">
        <v>0</v>
      </c>
      <c r="E83" s="128" t="str">
        <f t="shared" si="3"/>
        <v/>
      </c>
      <c r="F83" s="273" t="str">
        <f t="shared" si="4"/>
        <v>否</v>
      </c>
      <c r="G83" s="315" t="str">
        <f t="shared" si="5"/>
        <v>项</v>
      </c>
    </row>
    <row r="84" s="256" customFormat="1" ht="38" customHeight="1" spans="1:7">
      <c r="A84" s="274">
        <v>2121702</v>
      </c>
      <c r="B84" s="275" t="s">
        <v>1382</v>
      </c>
      <c r="C84" s="276">
        <v>0</v>
      </c>
      <c r="D84" s="276">
        <v>0</v>
      </c>
      <c r="E84" s="128" t="str">
        <f t="shared" si="3"/>
        <v/>
      </c>
      <c r="F84" s="273" t="str">
        <f t="shared" si="4"/>
        <v>否</v>
      </c>
      <c r="G84" s="315" t="str">
        <f t="shared" si="5"/>
        <v>项</v>
      </c>
    </row>
    <row r="85" s="256" customFormat="1" ht="38" customHeight="1" spans="1:7">
      <c r="A85" s="274">
        <v>2121703</v>
      </c>
      <c r="B85" s="275" t="s">
        <v>1383</v>
      </c>
      <c r="C85" s="276">
        <v>0</v>
      </c>
      <c r="D85" s="276">
        <v>0</v>
      </c>
      <c r="E85" s="128" t="str">
        <f t="shared" si="3"/>
        <v/>
      </c>
      <c r="F85" s="273" t="str">
        <f t="shared" si="4"/>
        <v>否</v>
      </c>
      <c r="G85" s="315" t="str">
        <f t="shared" si="5"/>
        <v>项</v>
      </c>
    </row>
    <row r="86" s="256" customFormat="1" ht="38" customHeight="1" spans="1:7">
      <c r="A86" s="274">
        <v>2121704</v>
      </c>
      <c r="B86" s="275" t="s">
        <v>1384</v>
      </c>
      <c r="C86" s="276">
        <v>0</v>
      </c>
      <c r="D86" s="276">
        <v>0</v>
      </c>
      <c r="E86" s="128" t="str">
        <f t="shared" si="3"/>
        <v/>
      </c>
      <c r="F86" s="273" t="str">
        <f t="shared" si="4"/>
        <v>否</v>
      </c>
      <c r="G86" s="315" t="str">
        <f t="shared" si="5"/>
        <v>项</v>
      </c>
    </row>
    <row r="87" s="256" customFormat="1" ht="38" customHeight="1" spans="1:7">
      <c r="A87" s="274">
        <v>2121799</v>
      </c>
      <c r="B87" s="275" t="s">
        <v>1395</v>
      </c>
      <c r="C87" s="276">
        <v>0</v>
      </c>
      <c r="D87" s="276">
        <v>0</v>
      </c>
      <c r="E87" s="128" t="str">
        <f t="shared" si="3"/>
        <v/>
      </c>
      <c r="F87" s="273" t="str">
        <f t="shared" si="4"/>
        <v>否</v>
      </c>
      <c r="G87" s="315" t="str">
        <f t="shared" si="5"/>
        <v>项</v>
      </c>
    </row>
    <row r="88" s="256" customFormat="1" ht="38" customHeight="1" spans="1:7">
      <c r="A88" s="270">
        <v>21218</v>
      </c>
      <c r="B88" s="271" t="s">
        <v>1396</v>
      </c>
      <c r="C88" s="278">
        <v>0</v>
      </c>
      <c r="D88" s="278">
        <v>0</v>
      </c>
      <c r="E88" s="124" t="str">
        <f t="shared" si="3"/>
        <v/>
      </c>
      <c r="F88" s="314" t="str">
        <f t="shared" si="4"/>
        <v>否</v>
      </c>
      <c r="G88" s="259" t="str">
        <f t="shared" si="5"/>
        <v>款</v>
      </c>
    </row>
    <row r="89" s="256" customFormat="1" ht="38" customHeight="1" spans="1:7">
      <c r="A89" s="274">
        <v>2121801</v>
      </c>
      <c r="B89" s="275" t="s">
        <v>1387</v>
      </c>
      <c r="C89" s="276">
        <v>0</v>
      </c>
      <c r="D89" s="276">
        <v>0</v>
      </c>
      <c r="E89" s="128" t="str">
        <f t="shared" si="3"/>
        <v/>
      </c>
      <c r="F89" s="273" t="str">
        <f t="shared" si="4"/>
        <v>否</v>
      </c>
      <c r="G89" s="315" t="str">
        <f t="shared" si="5"/>
        <v>项</v>
      </c>
    </row>
    <row r="90" s="256" customFormat="1" ht="38" customHeight="1" spans="1:7">
      <c r="A90" s="274">
        <v>2121899</v>
      </c>
      <c r="B90" s="275" t="s">
        <v>1397</v>
      </c>
      <c r="C90" s="276">
        <v>0</v>
      </c>
      <c r="D90" s="276">
        <v>0</v>
      </c>
      <c r="E90" s="128" t="str">
        <f t="shared" si="3"/>
        <v/>
      </c>
      <c r="F90" s="273" t="str">
        <f t="shared" si="4"/>
        <v>否</v>
      </c>
      <c r="G90" s="315" t="str">
        <f t="shared" si="5"/>
        <v>项</v>
      </c>
    </row>
    <row r="91" s="256" customFormat="1" ht="38" customHeight="1" spans="1:7">
      <c r="A91" s="270">
        <v>21219</v>
      </c>
      <c r="B91" s="271" t="s">
        <v>1398</v>
      </c>
      <c r="C91" s="278">
        <v>0</v>
      </c>
      <c r="D91" s="278">
        <v>0</v>
      </c>
      <c r="E91" s="124" t="str">
        <f t="shared" si="3"/>
        <v/>
      </c>
      <c r="F91" s="314" t="str">
        <f t="shared" si="4"/>
        <v>否</v>
      </c>
      <c r="G91" s="259" t="str">
        <f t="shared" si="5"/>
        <v>款</v>
      </c>
    </row>
    <row r="92" s="256" customFormat="1" ht="38" customHeight="1" spans="1:7">
      <c r="A92" s="274">
        <v>2121901</v>
      </c>
      <c r="B92" s="275" t="s">
        <v>1363</v>
      </c>
      <c r="C92" s="276">
        <v>0</v>
      </c>
      <c r="D92" s="276">
        <v>0</v>
      </c>
      <c r="E92" s="128" t="str">
        <f t="shared" si="3"/>
        <v/>
      </c>
      <c r="F92" s="273" t="str">
        <f t="shared" si="4"/>
        <v>否</v>
      </c>
      <c r="G92" s="315" t="str">
        <f t="shared" si="5"/>
        <v>项</v>
      </c>
    </row>
    <row r="93" s="256" customFormat="1" ht="38" customHeight="1" spans="1:7">
      <c r="A93" s="274">
        <v>2121902</v>
      </c>
      <c r="B93" s="275" t="s">
        <v>1364</v>
      </c>
      <c r="C93" s="276">
        <v>0</v>
      </c>
      <c r="D93" s="276">
        <v>0</v>
      </c>
      <c r="E93" s="128" t="str">
        <f t="shared" si="3"/>
        <v/>
      </c>
      <c r="F93" s="273" t="str">
        <f t="shared" si="4"/>
        <v>否</v>
      </c>
      <c r="G93" s="315" t="str">
        <f t="shared" si="5"/>
        <v>项</v>
      </c>
    </row>
    <row r="94" ht="38" customHeight="1" spans="1:7">
      <c r="A94" s="274">
        <v>2121903</v>
      </c>
      <c r="B94" s="275" t="s">
        <v>1365</v>
      </c>
      <c r="C94" s="276">
        <v>0</v>
      </c>
      <c r="D94" s="276">
        <v>0</v>
      </c>
      <c r="E94" s="128" t="str">
        <f t="shared" si="3"/>
        <v/>
      </c>
      <c r="F94" s="273" t="str">
        <f t="shared" si="4"/>
        <v>否</v>
      </c>
      <c r="G94" s="315" t="str">
        <f t="shared" si="5"/>
        <v>项</v>
      </c>
    </row>
    <row r="95" ht="38" customHeight="1" spans="1:7">
      <c r="A95" s="274">
        <v>2121904</v>
      </c>
      <c r="B95" s="275" t="s">
        <v>1366</v>
      </c>
      <c r="C95" s="276">
        <v>0</v>
      </c>
      <c r="D95" s="276">
        <v>0</v>
      </c>
      <c r="E95" s="128" t="str">
        <f t="shared" si="3"/>
        <v/>
      </c>
      <c r="F95" s="273" t="str">
        <f t="shared" si="4"/>
        <v>否</v>
      </c>
      <c r="G95" s="315" t="str">
        <f t="shared" si="5"/>
        <v>项</v>
      </c>
    </row>
    <row r="96" ht="38" customHeight="1" spans="1:7">
      <c r="A96" s="274">
        <v>2121905</v>
      </c>
      <c r="B96" s="275" t="s">
        <v>1369</v>
      </c>
      <c r="C96" s="276">
        <v>0</v>
      </c>
      <c r="D96" s="276">
        <v>0</v>
      </c>
      <c r="E96" s="128" t="str">
        <f t="shared" si="3"/>
        <v/>
      </c>
      <c r="F96" s="273" t="str">
        <f t="shared" si="4"/>
        <v>否</v>
      </c>
      <c r="G96" s="315" t="str">
        <f t="shared" si="5"/>
        <v>项</v>
      </c>
    </row>
    <row r="97" s="256" customFormat="1" ht="38" customHeight="1" spans="1:7">
      <c r="A97" s="274">
        <v>2121906</v>
      </c>
      <c r="B97" s="275" t="s">
        <v>1371</v>
      </c>
      <c r="C97" s="276">
        <v>0</v>
      </c>
      <c r="D97" s="276">
        <v>0</v>
      </c>
      <c r="E97" s="128" t="str">
        <f t="shared" si="3"/>
        <v/>
      </c>
      <c r="F97" s="273" t="str">
        <f t="shared" si="4"/>
        <v>否</v>
      </c>
      <c r="G97" s="315" t="str">
        <f t="shared" si="5"/>
        <v>项</v>
      </c>
    </row>
    <row r="98" s="256" customFormat="1" ht="38" customHeight="1" spans="1:7">
      <c r="A98" s="274">
        <v>2121907</v>
      </c>
      <c r="B98" s="275" t="s">
        <v>1372</v>
      </c>
      <c r="C98" s="276">
        <v>0</v>
      </c>
      <c r="D98" s="276">
        <v>0</v>
      </c>
      <c r="E98" s="128" t="str">
        <f t="shared" si="3"/>
        <v/>
      </c>
      <c r="F98" s="273" t="str">
        <f t="shared" si="4"/>
        <v>否</v>
      </c>
      <c r="G98" s="315" t="str">
        <f t="shared" si="5"/>
        <v>项</v>
      </c>
    </row>
    <row r="99" ht="38" customHeight="1" spans="1:7">
      <c r="A99" s="274">
        <v>2121999</v>
      </c>
      <c r="B99" s="275" t="s">
        <v>1399</v>
      </c>
      <c r="C99" s="276">
        <v>0</v>
      </c>
      <c r="D99" s="276">
        <v>0</v>
      </c>
      <c r="E99" s="128" t="str">
        <f t="shared" si="3"/>
        <v/>
      </c>
      <c r="F99" s="273" t="str">
        <f t="shared" si="4"/>
        <v>否</v>
      </c>
      <c r="G99" s="315" t="str">
        <f t="shared" si="5"/>
        <v>项</v>
      </c>
    </row>
    <row r="100" s="256" customFormat="1" ht="38" customHeight="1" spans="1:7">
      <c r="A100" s="270" t="s">
        <v>1400</v>
      </c>
      <c r="B100" s="271" t="s">
        <v>1401</v>
      </c>
      <c r="C100" s="278">
        <v>475</v>
      </c>
      <c r="D100" s="278">
        <v>11325</v>
      </c>
      <c r="E100" s="124">
        <f t="shared" si="3"/>
        <v>22.842</v>
      </c>
      <c r="F100" s="314" t="str">
        <f t="shared" si="4"/>
        <v>是</v>
      </c>
      <c r="G100" s="259" t="str">
        <f t="shared" si="5"/>
        <v>款</v>
      </c>
    </row>
    <row r="101" s="256" customFormat="1" ht="38" customHeight="1" spans="1:7">
      <c r="A101" s="274">
        <v>2129801</v>
      </c>
      <c r="B101" s="275" t="s">
        <v>1402</v>
      </c>
      <c r="C101" s="276">
        <v>475</v>
      </c>
      <c r="D101" s="276">
        <v>11325</v>
      </c>
      <c r="E101" s="128">
        <f t="shared" si="3"/>
        <v>22.842</v>
      </c>
      <c r="F101" s="273" t="str">
        <f t="shared" si="4"/>
        <v>是</v>
      </c>
      <c r="G101" s="315" t="str">
        <f t="shared" si="5"/>
        <v>项</v>
      </c>
    </row>
    <row r="102" s="256" customFormat="1" ht="38" customHeight="1" spans="1:7">
      <c r="A102" s="274" t="s">
        <v>1403</v>
      </c>
      <c r="B102" s="275" t="s">
        <v>1115</v>
      </c>
      <c r="C102" s="276">
        <v>0</v>
      </c>
      <c r="D102" s="276">
        <v>0</v>
      </c>
      <c r="E102" s="128" t="str">
        <f t="shared" si="3"/>
        <v/>
      </c>
      <c r="F102" s="273" t="str">
        <f t="shared" si="4"/>
        <v>否</v>
      </c>
      <c r="G102" s="315" t="str">
        <f t="shared" si="5"/>
        <v>项</v>
      </c>
    </row>
    <row r="103" s="256" customFormat="1" ht="38" customHeight="1" spans="1:7">
      <c r="A103" s="270">
        <v>213</v>
      </c>
      <c r="B103" s="271" t="s">
        <v>1404</v>
      </c>
      <c r="C103" s="278">
        <v>729</v>
      </c>
      <c r="D103" s="278">
        <v>3349</v>
      </c>
      <c r="E103" s="124">
        <f t="shared" si="3"/>
        <v>3.594</v>
      </c>
      <c r="F103" s="314" t="str">
        <f t="shared" si="4"/>
        <v>是</v>
      </c>
      <c r="G103" s="259" t="str">
        <f t="shared" si="5"/>
        <v>类</v>
      </c>
    </row>
    <row r="104" s="256" customFormat="1" ht="38" customHeight="1" spans="1:7">
      <c r="A104" s="270">
        <v>21366</v>
      </c>
      <c r="B104" s="271" t="s">
        <v>1405</v>
      </c>
      <c r="C104" s="278">
        <v>67</v>
      </c>
      <c r="D104" s="278">
        <v>1420</v>
      </c>
      <c r="E104" s="124">
        <f t="shared" si="3"/>
        <v>20.194</v>
      </c>
      <c r="F104" s="314" t="str">
        <f t="shared" si="4"/>
        <v>是</v>
      </c>
      <c r="G104" s="259" t="str">
        <f t="shared" si="5"/>
        <v>款</v>
      </c>
    </row>
    <row r="105" ht="38" customHeight="1" spans="1:7">
      <c r="A105" s="274">
        <v>2136601</v>
      </c>
      <c r="B105" s="275" t="s">
        <v>1344</v>
      </c>
      <c r="C105" s="276">
        <v>0</v>
      </c>
      <c r="D105" s="276">
        <v>1233</v>
      </c>
      <c r="E105" s="128" t="str">
        <f t="shared" si="3"/>
        <v/>
      </c>
      <c r="F105" s="273" t="str">
        <f t="shared" si="4"/>
        <v>是</v>
      </c>
      <c r="G105" s="315" t="str">
        <f t="shared" si="5"/>
        <v>项</v>
      </c>
    </row>
    <row r="106" s="256" customFormat="1" ht="38" customHeight="1" spans="1:7">
      <c r="A106" s="274">
        <v>2136602</v>
      </c>
      <c r="B106" s="275" t="s">
        <v>1406</v>
      </c>
      <c r="C106" s="276">
        <v>0</v>
      </c>
      <c r="D106" s="276">
        <v>0</v>
      </c>
      <c r="E106" s="128" t="str">
        <f t="shared" si="3"/>
        <v/>
      </c>
      <c r="F106" s="273" t="str">
        <f t="shared" si="4"/>
        <v>否</v>
      </c>
      <c r="G106" s="315" t="str">
        <f t="shared" si="5"/>
        <v>项</v>
      </c>
    </row>
    <row r="107" s="256" customFormat="1" ht="38" customHeight="1" spans="1:7">
      <c r="A107" s="274">
        <v>2136603</v>
      </c>
      <c r="B107" s="275" t="s">
        <v>1407</v>
      </c>
      <c r="C107" s="276">
        <v>0</v>
      </c>
      <c r="D107" s="276">
        <v>0</v>
      </c>
      <c r="E107" s="128" t="str">
        <f t="shared" si="3"/>
        <v/>
      </c>
      <c r="F107" s="273" t="str">
        <f t="shared" si="4"/>
        <v>否</v>
      </c>
      <c r="G107" s="315" t="str">
        <f t="shared" si="5"/>
        <v>项</v>
      </c>
    </row>
    <row r="108" s="256" customFormat="1" ht="38" customHeight="1" spans="1:7">
      <c r="A108" s="274">
        <v>2136699</v>
      </c>
      <c r="B108" s="275" t="s">
        <v>1408</v>
      </c>
      <c r="C108" s="276">
        <v>67</v>
      </c>
      <c r="D108" s="276">
        <v>187</v>
      </c>
      <c r="E108" s="128">
        <f t="shared" si="3"/>
        <v>1.791</v>
      </c>
      <c r="F108" s="273" t="str">
        <f t="shared" si="4"/>
        <v>是</v>
      </c>
      <c r="G108" s="315" t="str">
        <f t="shared" si="5"/>
        <v>项</v>
      </c>
    </row>
    <row r="109" ht="38" customHeight="1" spans="1:7">
      <c r="A109" s="270">
        <v>21367</v>
      </c>
      <c r="B109" s="271" t="s">
        <v>1409</v>
      </c>
      <c r="C109" s="278">
        <v>0</v>
      </c>
      <c r="D109" s="278">
        <v>0</v>
      </c>
      <c r="E109" s="124" t="str">
        <f t="shared" si="3"/>
        <v/>
      </c>
      <c r="F109" s="314" t="str">
        <f t="shared" si="4"/>
        <v>否</v>
      </c>
      <c r="G109" s="259" t="str">
        <f t="shared" si="5"/>
        <v>款</v>
      </c>
    </row>
    <row r="110" s="256" customFormat="1" ht="38" customHeight="1" spans="1:7">
      <c r="A110" s="274">
        <v>2136701</v>
      </c>
      <c r="B110" s="275" t="s">
        <v>1344</v>
      </c>
      <c r="C110" s="276">
        <v>0</v>
      </c>
      <c r="D110" s="276">
        <v>0</v>
      </c>
      <c r="E110" s="128" t="str">
        <f t="shared" si="3"/>
        <v/>
      </c>
      <c r="F110" s="273" t="str">
        <f t="shared" si="4"/>
        <v>否</v>
      </c>
      <c r="G110" s="315" t="str">
        <f t="shared" si="5"/>
        <v>项</v>
      </c>
    </row>
    <row r="111" s="256" customFormat="1" ht="38" customHeight="1" spans="1:7">
      <c r="A111" s="274">
        <v>2136702</v>
      </c>
      <c r="B111" s="275" t="s">
        <v>1406</v>
      </c>
      <c r="C111" s="276">
        <v>0</v>
      </c>
      <c r="D111" s="276">
        <v>0</v>
      </c>
      <c r="E111" s="128" t="str">
        <f t="shared" si="3"/>
        <v/>
      </c>
      <c r="F111" s="273" t="str">
        <f t="shared" si="4"/>
        <v>否</v>
      </c>
      <c r="G111" s="315" t="str">
        <f t="shared" si="5"/>
        <v>项</v>
      </c>
    </row>
    <row r="112" s="256" customFormat="1" ht="38" customHeight="1" spans="1:7">
      <c r="A112" s="274">
        <v>2136703</v>
      </c>
      <c r="B112" s="275" t="s">
        <v>1410</v>
      </c>
      <c r="C112" s="276">
        <v>0</v>
      </c>
      <c r="D112" s="276">
        <v>0</v>
      </c>
      <c r="E112" s="128" t="str">
        <f t="shared" si="3"/>
        <v/>
      </c>
      <c r="F112" s="273" t="str">
        <f t="shared" si="4"/>
        <v>否</v>
      </c>
      <c r="G112" s="315" t="str">
        <f t="shared" si="5"/>
        <v>项</v>
      </c>
    </row>
    <row r="113" ht="38" customHeight="1" spans="1:7">
      <c r="A113" s="274">
        <v>2136799</v>
      </c>
      <c r="B113" s="275" t="s">
        <v>1411</v>
      </c>
      <c r="C113" s="276">
        <v>0</v>
      </c>
      <c r="D113" s="276">
        <v>0</v>
      </c>
      <c r="E113" s="128" t="str">
        <f t="shared" si="3"/>
        <v/>
      </c>
      <c r="F113" s="273" t="str">
        <f t="shared" si="4"/>
        <v>否</v>
      </c>
      <c r="G113" s="315" t="str">
        <f t="shared" si="5"/>
        <v>项</v>
      </c>
    </row>
    <row r="114" s="256" customFormat="1" ht="38" customHeight="1" spans="1:7">
      <c r="A114" s="279">
        <v>21369</v>
      </c>
      <c r="B114" s="271" t="s">
        <v>1412</v>
      </c>
      <c r="C114" s="278">
        <v>0</v>
      </c>
      <c r="D114" s="278">
        <v>0</v>
      </c>
      <c r="E114" s="124" t="str">
        <f t="shared" si="3"/>
        <v/>
      </c>
      <c r="F114" s="314" t="str">
        <f t="shared" si="4"/>
        <v>否</v>
      </c>
      <c r="G114" s="259" t="str">
        <f t="shared" si="5"/>
        <v>款</v>
      </c>
    </row>
    <row r="115" s="256" customFormat="1" ht="38" customHeight="1" spans="1:7">
      <c r="A115" s="280">
        <v>2136901</v>
      </c>
      <c r="B115" s="275" t="s">
        <v>1413</v>
      </c>
      <c r="C115" s="276">
        <v>0</v>
      </c>
      <c r="D115" s="276">
        <v>0</v>
      </c>
      <c r="E115" s="128" t="str">
        <f t="shared" si="3"/>
        <v/>
      </c>
      <c r="F115" s="273" t="str">
        <f t="shared" si="4"/>
        <v>否</v>
      </c>
      <c r="G115" s="315" t="str">
        <f t="shared" si="5"/>
        <v>项</v>
      </c>
    </row>
    <row r="116" ht="38" customHeight="1" spans="1:7">
      <c r="A116" s="280">
        <v>2136902</v>
      </c>
      <c r="B116" s="275" t="s">
        <v>1414</v>
      </c>
      <c r="C116" s="276">
        <v>0</v>
      </c>
      <c r="D116" s="276">
        <v>0</v>
      </c>
      <c r="E116" s="128" t="str">
        <f t="shared" si="3"/>
        <v/>
      </c>
      <c r="F116" s="273" t="str">
        <f t="shared" si="4"/>
        <v>否</v>
      </c>
      <c r="G116" s="315" t="str">
        <f t="shared" si="5"/>
        <v>项</v>
      </c>
    </row>
    <row r="117" s="256" customFormat="1" ht="38" customHeight="1" spans="1:7">
      <c r="A117" s="280">
        <v>2136903</v>
      </c>
      <c r="B117" s="275" t="s">
        <v>1415</v>
      </c>
      <c r="C117" s="276">
        <v>0</v>
      </c>
      <c r="D117" s="276">
        <v>0</v>
      </c>
      <c r="E117" s="128" t="str">
        <f t="shared" si="3"/>
        <v/>
      </c>
      <c r="F117" s="273" t="str">
        <f t="shared" si="4"/>
        <v>否</v>
      </c>
      <c r="G117" s="315" t="str">
        <f t="shared" si="5"/>
        <v>项</v>
      </c>
    </row>
    <row r="118" ht="38" customHeight="1" spans="1:7">
      <c r="A118" s="280">
        <v>2136999</v>
      </c>
      <c r="B118" s="275" t="s">
        <v>1416</v>
      </c>
      <c r="C118" s="276">
        <v>0</v>
      </c>
      <c r="D118" s="276">
        <v>0</v>
      </c>
      <c r="E118" s="128" t="str">
        <f t="shared" si="3"/>
        <v/>
      </c>
      <c r="F118" s="273" t="str">
        <f t="shared" si="4"/>
        <v>否</v>
      </c>
      <c r="G118" s="315" t="str">
        <f t="shared" si="5"/>
        <v>项</v>
      </c>
    </row>
    <row r="119" s="256" customFormat="1" ht="38" customHeight="1" spans="1:7">
      <c r="A119" s="279">
        <v>21370</v>
      </c>
      <c r="B119" s="271" t="s">
        <v>1417</v>
      </c>
      <c r="C119" s="278">
        <v>0</v>
      </c>
      <c r="D119" s="278">
        <v>0</v>
      </c>
      <c r="E119" s="124" t="str">
        <f t="shared" si="3"/>
        <v/>
      </c>
      <c r="F119" s="314" t="str">
        <f t="shared" si="4"/>
        <v>否</v>
      </c>
      <c r="G119" s="259" t="str">
        <f t="shared" si="5"/>
        <v>款</v>
      </c>
    </row>
    <row r="120" s="256" customFormat="1" ht="38" customHeight="1" spans="1:7">
      <c r="A120" s="280">
        <v>2137001</v>
      </c>
      <c r="B120" s="275" t="s">
        <v>1344</v>
      </c>
      <c r="C120" s="276">
        <v>0</v>
      </c>
      <c r="D120" s="276">
        <v>0</v>
      </c>
      <c r="E120" s="128" t="str">
        <f t="shared" si="3"/>
        <v/>
      </c>
      <c r="F120" s="273" t="str">
        <f t="shared" si="4"/>
        <v>否</v>
      </c>
      <c r="G120" s="315" t="str">
        <f t="shared" si="5"/>
        <v>项</v>
      </c>
    </row>
    <row r="121" s="256" customFormat="1" ht="38" customHeight="1" spans="1:7">
      <c r="A121" s="280">
        <v>2137099</v>
      </c>
      <c r="B121" s="275" t="s">
        <v>1418</v>
      </c>
      <c r="C121" s="276">
        <v>0</v>
      </c>
      <c r="D121" s="276">
        <v>0</v>
      </c>
      <c r="E121" s="128" t="str">
        <f t="shared" si="3"/>
        <v/>
      </c>
      <c r="F121" s="273" t="str">
        <f t="shared" si="4"/>
        <v>否</v>
      </c>
      <c r="G121" s="315" t="str">
        <f t="shared" si="5"/>
        <v>项</v>
      </c>
    </row>
    <row r="122" s="256" customFormat="1" ht="38" customHeight="1" spans="1:7">
      <c r="A122" s="270">
        <v>21371</v>
      </c>
      <c r="B122" s="271" t="s">
        <v>1419</v>
      </c>
      <c r="C122" s="278">
        <v>0</v>
      </c>
      <c r="D122" s="278">
        <v>0</v>
      </c>
      <c r="E122" s="124" t="str">
        <f t="shared" si="3"/>
        <v/>
      </c>
      <c r="F122" s="314" t="str">
        <f t="shared" si="4"/>
        <v>否</v>
      </c>
      <c r="G122" s="259" t="str">
        <f t="shared" si="5"/>
        <v>款</v>
      </c>
    </row>
    <row r="123" s="256" customFormat="1" ht="38" customHeight="1" spans="1:7">
      <c r="A123" s="274">
        <v>2137101</v>
      </c>
      <c r="B123" s="275" t="s">
        <v>1413</v>
      </c>
      <c r="C123" s="276">
        <v>0</v>
      </c>
      <c r="D123" s="276">
        <v>0</v>
      </c>
      <c r="E123" s="128" t="str">
        <f t="shared" si="3"/>
        <v/>
      </c>
      <c r="F123" s="273" t="str">
        <f t="shared" si="4"/>
        <v>否</v>
      </c>
      <c r="G123" s="315" t="str">
        <f t="shared" si="5"/>
        <v>项</v>
      </c>
    </row>
    <row r="124" ht="38" customHeight="1" spans="1:7">
      <c r="A124" s="274">
        <v>2137102</v>
      </c>
      <c r="B124" s="275" t="s">
        <v>1420</v>
      </c>
      <c r="C124" s="276">
        <v>0</v>
      </c>
      <c r="D124" s="276">
        <v>0</v>
      </c>
      <c r="E124" s="128" t="str">
        <f t="shared" si="3"/>
        <v/>
      </c>
      <c r="F124" s="273" t="str">
        <f t="shared" si="4"/>
        <v>否</v>
      </c>
      <c r="G124" s="315" t="str">
        <f t="shared" si="5"/>
        <v>项</v>
      </c>
    </row>
    <row r="125" s="256" customFormat="1" ht="38" customHeight="1" spans="1:7">
      <c r="A125" s="274">
        <v>2137103</v>
      </c>
      <c r="B125" s="275" t="s">
        <v>1415</v>
      </c>
      <c r="C125" s="276">
        <v>0</v>
      </c>
      <c r="D125" s="276">
        <v>0</v>
      </c>
      <c r="E125" s="128" t="str">
        <f t="shared" si="3"/>
        <v/>
      </c>
      <c r="F125" s="273" t="str">
        <f t="shared" si="4"/>
        <v>否</v>
      </c>
      <c r="G125" s="315" t="str">
        <f t="shared" si="5"/>
        <v>项</v>
      </c>
    </row>
    <row r="126" s="256" customFormat="1" ht="38" customHeight="1" spans="1:7">
      <c r="A126" s="274">
        <v>2137199</v>
      </c>
      <c r="B126" s="275" t="s">
        <v>1421</v>
      </c>
      <c r="C126" s="276">
        <v>0</v>
      </c>
      <c r="D126" s="276">
        <v>0</v>
      </c>
      <c r="E126" s="128" t="str">
        <f t="shared" si="3"/>
        <v/>
      </c>
      <c r="F126" s="273" t="str">
        <f t="shared" si="4"/>
        <v>否</v>
      </c>
      <c r="G126" s="315" t="str">
        <f t="shared" si="5"/>
        <v>项</v>
      </c>
    </row>
    <row r="127" s="256" customFormat="1" ht="38" customHeight="1" spans="1:7">
      <c r="A127" s="270" t="s">
        <v>1422</v>
      </c>
      <c r="B127" s="271" t="s">
        <v>1423</v>
      </c>
      <c r="C127" s="278">
        <v>662</v>
      </c>
      <c r="D127" s="278">
        <v>1929</v>
      </c>
      <c r="E127" s="124">
        <f t="shared" si="3"/>
        <v>1.914</v>
      </c>
      <c r="F127" s="314" t="str">
        <f t="shared" si="4"/>
        <v>是</v>
      </c>
      <c r="G127" s="259" t="str">
        <f t="shared" si="5"/>
        <v>款</v>
      </c>
    </row>
    <row r="128" ht="38" customHeight="1" spans="1:7">
      <c r="A128" s="274" t="s">
        <v>1424</v>
      </c>
      <c r="B128" s="275" t="s">
        <v>1425</v>
      </c>
      <c r="C128" s="276">
        <v>209</v>
      </c>
      <c r="D128" s="276">
        <v>99</v>
      </c>
      <c r="E128" s="128">
        <f t="shared" si="3"/>
        <v>-0.526</v>
      </c>
      <c r="F128" s="273" t="str">
        <f t="shared" si="4"/>
        <v>是</v>
      </c>
      <c r="G128" s="315" t="str">
        <f t="shared" si="5"/>
        <v>项</v>
      </c>
    </row>
    <row r="129" ht="38" customHeight="1" spans="1:7">
      <c r="A129" s="274" t="s">
        <v>1426</v>
      </c>
      <c r="B129" s="275" t="s">
        <v>1427</v>
      </c>
      <c r="C129" s="276">
        <v>453</v>
      </c>
      <c r="D129" s="276">
        <v>1830</v>
      </c>
      <c r="E129" s="128">
        <f t="shared" si="3"/>
        <v>3.04</v>
      </c>
      <c r="F129" s="273" t="str">
        <f t="shared" si="4"/>
        <v>是</v>
      </c>
      <c r="G129" s="315" t="str">
        <f t="shared" si="5"/>
        <v>项</v>
      </c>
    </row>
    <row r="130" s="256" customFormat="1" ht="38" customHeight="1" spans="1:7">
      <c r="A130" s="274" t="s">
        <v>1428</v>
      </c>
      <c r="B130" s="275" t="s">
        <v>1429</v>
      </c>
      <c r="C130" s="276">
        <v>0</v>
      </c>
      <c r="D130" s="276">
        <v>0</v>
      </c>
      <c r="E130" s="128" t="str">
        <f t="shared" si="3"/>
        <v/>
      </c>
      <c r="F130" s="273" t="str">
        <f t="shared" si="4"/>
        <v>否</v>
      </c>
      <c r="G130" s="315" t="str">
        <f t="shared" si="5"/>
        <v>项</v>
      </c>
    </row>
    <row r="131" ht="38" customHeight="1" spans="1:7">
      <c r="A131" s="270" t="s">
        <v>1430</v>
      </c>
      <c r="B131" s="271" t="s">
        <v>1431</v>
      </c>
      <c r="C131" s="278">
        <v>0</v>
      </c>
      <c r="D131" s="278">
        <v>0</v>
      </c>
      <c r="E131" s="124" t="str">
        <f t="shared" si="3"/>
        <v/>
      </c>
      <c r="F131" s="314" t="str">
        <f t="shared" si="4"/>
        <v>否</v>
      </c>
      <c r="G131" s="259" t="str">
        <f t="shared" si="5"/>
        <v>款</v>
      </c>
    </row>
    <row r="132" ht="38" customHeight="1" spans="1:7">
      <c r="A132" s="274" t="s">
        <v>1432</v>
      </c>
      <c r="B132" s="275" t="s">
        <v>1425</v>
      </c>
      <c r="C132" s="276">
        <v>0</v>
      </c>
      <c r="D132" s="276">
        <v>0</v>
      </c>
      <c r="E132" s="128" t="str">
        <f t="shared" ref="E132:E195" si="6">IF(C132&lt;&gt;0,D132/C132-1,"")</f>
        <v/>
      </c>
      <c r="F132" s="273" t="str">
        <f t="shared" ref="F132:F195" si="7">IF(LEN(A132)=3,"是",IF(B132&lt;&gt;"",IF(SUM(C132:D132)&lt;&gt;0,"是","否"),"是"))</f>
        <v>否</v>
      </c>
      <c r="G132" s="315" t="str">
        <f t="shared" ref="G132:G195" si="8">IF(LEN(A132)=3,"类",IF(LEN(A132)=5,"款","项"))</f>
        <v>项</v>
      </c>
    </row>
    <row r="133" s="256" customFormat="1" ht="38" customHeight="1" spans="1:7">
      <c r="A133" s="274" t="s">
        <v>1433</v>
      </c>
      <c r="B133" s="275" t="s">
        <v>1427</v>
      </c>
      <c r="C133" s="276">
        <v>0</v>
      </c>
      <c r="D133" s="276">
        <v>0</v>
      </c>
      <c r="E133" s="128" t="str">
        <f t="shared" si="6"/>
        <v/>
      </c>
      <c r="F133" s="273" t="str">
        <f t="shared" si="7"/>
        <v>否</v>
      </c>
      <c r="G133" s="315" t="str">
        <f t="shared" si="8"/>
        <v>项</v>
      </c>
    </row>
    <row r="134" s="256" customFormat="1" ht="38" customHeight="1" spans="1:7">
      <c r="A134" s="274" t="s">
        <v>1434</v>
      </c>
      <c r="B134" s="275" t="s">
        <v>1435</v>
      </c>
      <c r="C134" s="276">
        <v>0</v>
      </c>
      <c r="D134" s="276">
        <v>0</v>
      </c>
      <c r="E134" s="128" t="str">
        <f t="shared" si="6"/>
        <v/>
      </c>
      <c r="F134" s="273" t="str">
        <f t="shared" si="7"/>
        <v>否</v>
      </c>
      <c r="G134" s="315" t="str">
        <f t="shared" si="8"/>
        <v>项</v>
      </c>
    </row>
    <row r="135" s="256" customFormat="1" ht="38" customHeight="1" spans="1:7">
      <c r="A135" s="270" t="s">
        <v>1436</v>
      </c>
      <c r="B135" s="271" t="s">
        <v>1437</v>
      </c>
      <c r="C135" s="278">
        <v>0</v>
      </c>
      <c r="D135" s="278">
        <v>0</v>
      </c>
      <c r="E135" s="124" t="str">
        <f t="shared" si="6"/>
        <v/>
      </c>
      <c r="F135" s="314" t="str">
        <f t="shared" si="7"/>
        <v>否</v>
      </c>
      <c r="G135" s="259" t="str">
        <f t="shared" si="8"/>
        <v>款</v>
      </c>
    </row>
    <row r="136" s="256" customFormat="1" ht="38" customHeight="1" spans="1:7">
      <c r="A136" s="274" t="s">
        <v>1438</v>
      </c>
      <c r="B136" s="275" t="s">
        <v>1427</v>
      </c>
      <c r="C136" s="276">
        <v>0</v>
      </c>
      <c r="D136" s="276">
        <v>0</v>
      </c>
      <c r="E136" s="128" t="str">
        <f t="shared" si="6"/>
        <v/>
      </c>
      <c r="F136" s="273" t="str">
        <f t="shared" si="7"/>
        <v>否</v>
      </c>
      <c r="G136" s="315" t="str">
        <f t="shared" si="8"/>
        <v>项</v>
      </c>
    </row>
    <row r="137" s="256" customFormat="1" ht="38" customHeight="1" spans="1:7">
      <c r="A137" s="274" t="s">
        <v>1439</v>
      </c>
      <c r="B137" s="275" t="s">
        <v>1440</v>
      </c>
      <c r="C137" s="276">
        <v>0</v>
      </c>
      <c r="D137" s="276">
        <v>0</v>
      </c>
      <c r="E137" s="128" t="str">
        <f t="shared" si="6"/>
        <v/>
      </c>
      <c r="F137" s="273" t="str">
        <f t="shared" si="7"/>
        <v>否</v>
      </c>
      <c r="G137" s="315" t="str">
        <f t="shared" si="8"/>
        <v>项</v>
      </c>
    </row>
    <row r="138" s="256" customFormat="1" ht="38" customHeight="1" spans="1:7">
      <c r="A138" s="270">
        <v>214</v>
      </c>
      <c r="B138" s="271" t="s">
        <v>1441</v>
      </c>
      <c r="C138" s="278">
        <v>0</v>
      </c>
      <c r="D138" s="278">
        <v>0</v>
      </c>
      <c r="E138" s="124" t="str">
        <f t="shared" si="6"/>
        <v/>
      </c>
      <c r="F138" s="314" t="str">
        <f t="shared" si="7"/>
        <v>是</v>
      </c>
      <c r="G138" s="259" t="str">
        <f t="shared" si="8"/>
        <v>类</v>
      </c>
    </row>
    <row r="139" s="256" customFormat="1" ht="38" customHeight="1" spans="1:7">
      <c r="A139" s="270">
        <v>21460</v>
      </c>
      <c r="B139" s="271" t="s">
        <v>1442</v>
      </c>
      <c r="C139" s="278">
        <v>0</v>
      </c>
      <c r="D139" s="278">
        <v>0</v>
      </c>
      <c r="E139" s="124" t="str">
        <f t="shared" si="6"/>
        <v/>
      </c>
      <c r="F139" s="314" t="str">
        <f t="shared" si="7"/>
        <v>否</v>
      </c>
      <c r="G139" s="259" t="str">
        <f t="shared" si="8"/>
        <v>款</v>
      </c>
    </row>
    <row r="140" s="256" customFormat="1" ht="38" customHeight="1" spans="1:7">
      <c r="A140" s="274">
        <v>2146001</v>
      </c>
      <c r="B140" s="275" t="s">
        <v>1443</v>
      </c>
      <c r="C140" s="276">
        <v>0</v>
      </c>
      <c r="D140" s="276">
        <v>0</v>
      </c>
      <c r="E140" s="128" t="str">
        <f t="shared" si="6"/>
        <v/>
      </c>
      <c r="F140" s="273" t="str">
        <f t="shared" si="7"/>
        <v>否</v>
      </c>
      <c r="G140" s="315" t="str">
        <f t="shared" si="8"/>
        <v>项</v>
      </c>
    </row>
    <row r="141" s="256" customFormat="1" ht="38" customHeight="1" spans="1:7">
      <c r="A141" s="274">
        <v>2146002</v>
      </c>
      <c r="B141" s="275" t="s">
        <v>1444</v>
      </c>
      <c r="C141" s="276">
        <v>0</v>
      </c>
      <c r="D141" s="276">
        <v>0</v>
      </c>
      <c r="E141" s="128" t="str">
        <f t="shared" si="6"/>
        <v/>
      </c>
      <c r="F141" s="273" t="str">
        <f t="shared" si="7"/>
        <v>否</v>
      </c>
      <c r="G141" s="315" t="str">
        <f t="shared" si="8"/>
        <v>项</v>
      </c>
    </row>
    <row r="142" s="256" customFormat="1" ht="38" customHeight="1" spans="1:7">
      <c r="A142" s="274">
        <v>2146003</v>
      </c>
      <c r="B142" s="275" t="s">
        <v>1445</v>
      </c>
      <c r="C142" s="276">
        <v>0</v>
      </c>
      <c r="D142" s="276">
        <v>0</v>
      </c>
      <c r="E142" s="128" t="str">
        <f t="shared" si="6"/>
        <v/>
      </c>
      <c r="F142" s="273" t="str">
        <f t="shared" si="7"/>
        <v>否</v>
      </c>
      <c r="G142" s="315" t="str">
        <f t="shared" si="8"/>
        <v>项</v>
      </c>
    </row>
    <row r="143" s="256" customFormat="1" ht="38" customHeight="1" spans="1:7">
      <c r="A143" s="274">
        <v>2146099</v>
      </c>
      <c r="B143" s="275" t="s">
        <v>1446</v>
      </c>
      <c r="C143" s="276">
        <v>0</v>
      </c>
      <c r="D143" s="276">
        <v>0</v>
      </c>
      <c r="E143" s="128" t="str">
        <f t="shared" si="6"/>
        <v/>
      </c>
      <c r="F143" s="273" t="str">
        <f t="shared" si="7"/>
        <v>否</v>
      </c>
      <c r="G143" s="315" t="str">
        <f t="shared" si="8"/>
        <v>项</v>
      </c>
    </row>
    <row r="144" s="256" customFormat="1" ht="38" customHeight="1" spans="1:7">
      <c r="A144" s="270">
        <v>21462</v>
      </c>
      <c r="B144" s="271" t="s">
        <v>1447</v>
      </c>
      <c r="C144" s="278">
        <v>0</v>
      </c>
      <c r="D144" s="278">
        <v>0</v>
      </c>
      <c r="E144" s="124" t="str">
        <f t="shared" si="6"/>
        <v/>
      </c>
      <c r="F144" s="314" t="str">
        <f t="shared" si="7"/>
        <v>否</v>
      </c>
      <c r="G144" s="259" t="str">
        <f t="shared" si="8"/>
        <v>款</v>
      </c>
    </row>
    <row r="145" s="256" customFormat="1" ht="38" customHeight="1" spans="1:7">
      <c r="A145" s="274">
        <v>2146201</v>
      </c>
      <c r="B145" s="275" t="s">
        <v>1445</v>
      </c>
      <c r="C145" s="276">
        <v>0</v>
      </c>
      <c r="D145" s="276">
        <v>0</v>
      </c>
      <c r="E145" s="128" t="str">
        <f t="shared" si="6"/>
        <v/>
      </c>
      <c r="F145" s="273" t="str">
        <f t="shared" si="7"/>
        <v>否</v>
      </c>
      <c r="G145" s="315" t="str">
        <f t="shared" si="8"/>
        <v>项</v>
      </c>
    </row>
    <row r="146" s="256" customFormat="1" ht="38" customHeight="1" spans="1:7">
      <c r="A146" s="274">
        <v>2146202</v>
      </c>
      <c r="B146" s="275" t="s">
        <v>1448</v>
      </c>
      <c r="C146" s="276">
        <v>0</v>
      </c>
      <c r="D146" s="276">
        <v>0</v>
      </c>
      <c r="E146" s="128" t="str">
        <f t="shared" si="6"/>
        <v/>
      </c>
      <c r="F146" s="273" t="str">
        <f t="shared" si="7"/>
        <v>否</v>
      </c>
      <c r="G146" s="315" t="str">
        <f t="shared" si="8"/>
        <v>项</v>
      </c>
    </row>
    <row r="147" s="256" customFormat="1" ht="38" customHeight="1" spans="1:7">
      <c r="A147" s="274">
        <v>2146203</v>
      </c>
      <c r="B147" s="275" t="s">
        <v>1449</v>
      </c>
      <c r="C147" s="276">
        <v>0</v>
      </c>
      <c r="D147" s="276">
        <v>0</v>
      </c>
      <c r="E147" s="128" t="str">
        <f t="shared" si="6"/>
        <v/>
      </c>
      <c r="F147" s="273" t="str">
        <f t="shared" si="7"/>
        <v>否</v>
      </c>
      <c r="G147" s="315" t="str">
        <f t="shared" si="8"/>
        <v>项</v>
      </c>
    </row>
    <row r="148" s="256" customFormat="1" ht="38" customHeight="1" spans="1:7">
      <c r="A148" s="274">
        <v>2146299</v>
      </c>
      <c r="B148" s="275" t="s">
        <v>1450</v>
      </c>
      <c r="C148" s="276">
        <v>0</v>
      </c>
      <c r="D148" s="276">
        <v>0</v>
      </c>
      <c r="E148" s="128" t="str">
        <f t="shared" si="6"/>
        <v/>
      </c>
      <c r="F148" s="273" t="str">
        <f t="shared" si="7"/>
        <v>否</v>
      </c>
      <c r="G148" s="315" t="str">
        <f t="shared" si="8"/>
        <v>项</v>
      </c>
    </row>
    <row r="149" s="256" customFormat="1" ht="38" customHeight="1" spans="1:7">
      <c r="A149" s="270">
        <v>21463</v>
      </c>
      <c r="B149" s="271" t="s">
        <v>1451</v>
      </c>
      <c r="C149" s="278">
        <v>0</v>
      </c>
      <c r="D149" s="278">
        <v>0</v>
      </c>
      <c r="E149" s="124" t="str">
        <f t="shared" si="6"/>
        <v/>
      </c>
      <c r="F149" s="314" t="str">
        <f t="shared" si="7"/>
        <v>否</v>
      </c>
      <c r="G149" s="259" t="str">
        <f t="shared" si="8"/>
        <v>款</v>
      </c>
    </row>
    <row r="150" ht="38" customHeight="1" spans="1:7">
      <c r="A150" s="274">
        <v>2146301</v>
      </c>
      <c r="B150" s="275" t="s">
        <v>1452</v>
      </c>
      <c r="C150" s="276">
        <v>0</v>
      </c>
      <c r="D150" s="276">
        <v>0</v>
      </c>
      <c r="E150" s="128" t="str">
        <f t="shared" si="6"/>
        <v/>
      </c>
      <c r="F150" s="273" t="str">
        <f t="shared" si="7"/>
        <v>否</v>
      </c>
      <c r="G150" s="315" t="str">
        <f t="shared" si="8"/>
        <v>项</v>
      </c>
    </row>
    <row r="151" ht="38" customHeight="1" spans="1:7">
      <c r="A151" s="274">
        <v>2146302</v>
      </c>
      <c r="B151" s="275" t="s">
        <v>1453</v>
      </c>
      <c r="C151" s="276">
        <v>0</v>
      </c>
      <c r="D151" s="276">
        <v>0</v>
      </c>
      <c r="E151" s="128" t="str">
        <f t="shared" si="6"/>
        <v/>
      </c>
      <c r="F151" s="273" t="str">
        <f t="shared" si="7"/>
        <v>否</v>
      </c>
      <c r="G151" s="315" t="str">
        <f t="shared" si="8"/>
        <v>项</v>
      </c>
    </row>
    <row r="152" s="256" customFormat="1" ht="38" customHeight="1" spans="1:7">
      <c r="A152" s="274">
        <v>2146303</v>
      </c>
      <c r="B152" s="275" t="s">
        <v>1454</v>
      </c>
      <c r="C152" s="276">
        <v>0</v>
      </c>
      <c r="D152" s="276">
        <v>0</v>
      </c>
      <c r="E152" s="128" t="str">
        <f t="shared" si="6"/>
        <v/>
      </c>
      <c r="F152" s="273" t="str">
        <f t="shared" si="7"/>
        <v>否</v>
      </c>
      <c r="G152" s="315" t="str">
        <f t="shared" si="8"/>
        <v>项</v>
      </c>
    </row>
    <row r="153" ht="38" customHeight="1" spans="1:7">
      <c r="A153" s="274">
        <v>2146399</v>
      </c>
      <c r="B153" s="275" t="s">
        <v>1455</v>
      </c>
      <c r="C153" s="276">
        <v>0</v>
      </c>
      <c r="D153" s="276">
        <v>0</v>
      </c>
      <c r="E153" s="128" t="str">
        <f t="shared" si="6"/>
        <v/>
      </c>
      <c r="F153" s="273" t="str">
        <f t="shared" si="7"/>
        <v>否</v>
      </c>
      <c r="G153" s="315" t="str">
        <f t="shared" si="8"/>
        <v>项</v>
      </c>
    </row>
    <row r="154" ht="38" customHeight="1" spans="1:7">
      <c r="A154" s="270">
        <v>21464</v>
      </c>
      <c r="B154" s="271" t="s">
        <v>1456</v>
      </c>
      <c r="C154" s="278">
        <v>0</v>
      </c>
      <c r="D154" s="278">
        <v>0</v>
      </c>
      <c r="E154" s="124" t="str">
        <f t="shared" si="6"/>
        <v/>
      </c>
      <c r="F154" s="314" t="str">
        <f t="shared" si="7"/>
        <v>否</v>
      </c>
      <c r="G154" s="259" t="str">
        <f t="shared" si="8"/>
        <v>款</v>
      </c>
    </row>
    <row r="155" s="256" customFormat="1" ht="38" customHeight="1" spans="1:7">
      <c r="A155" s="274">
        <v>2146401</v>
      </c>
      <c r="B155" s="275" t="s">
        <v>1457</v>
      </c>
      <c r="C155" s="276">
        <v>0</v>
      </c>
      <c r="D155" s="276">
        <v>0</v>
      </c>
      <c r="E155" s="128" t="str">
        <f t="shared" si="6"/>
        <v/>
      </c>
      <c r="F155" s="273" t="str">
        <f t="shared" si="7"/>
        <v>否</v>
      </c>
      <c r="G155" s="315" t="str">
        <f t="shared" si="8"/>
        <v>项</v>
      </c>
    </row>
    <row r="156" s="256" customFormat="1" ht="38" customHeight="1" spans="1:7">
      <c r="A156" s="274">
        <v>2146402</v>
      </c>
      <c r="B156" s="275" t="s">
        <v>1458</v>
      </c>
      <c r="C156" s="276">
        <v>0</v>
      </c>
      <c r="D156" s="276">
        <v>0</v>
      </c>
      <c r="E156" s="128" t="str">
        <f t="shared" si="6"/>
        <v/>
      </c>
      <c r="F156" s="273" t="str">
        <f t="shared" si="7"/>
        <v>否</v>
      </c>
      <c r="G156" s="315" t="str">
        <f t="shared" si="8"/>
        <v>项</v>
      </c>
    </row>
    <row r="157" s="256" customFormat="1" ht="38" customHeight="1" spans="1:7">
      <c r="A157" s="274">
        <v>2146403</v>
      </c>
      <c r="B157" s="275" t="s">
        <v>1459</v>
      </c>
      <c r="C157" s="276">
        <v>0</v>
      </c>
      <c r="D157" s="276">
        <v>0</v>
      </c>
      <c r="E157" s="128" t="str">
        <f t="shared" si="6"/>
        <v/>
      </c>
      <c r="F157" s="273" t="str">
        <f t="shared" si="7"/>
        <v>否</v>
      </c>
      <c r="G157" s="315" t="str">
        <f t="shared" si="8"/>
        <v>项</v>
      </c>
    </row>
    <row r="158" s="256" customFormat="1" ht="38" customHeight="1" spans="1:7">
      <c r="A158" s="274">
        <v>2146404</v>
      </c>
      <c r="B158" s="275" t="s">
        <v>1460</v>
      </c>
      <c r="C158" s="276">
        <v>0</v>
      </c>
      <c r="D158" s="276">
        <v>0</v>
      </c>
      <c r="E158" s="128" t="str">
        <f t="shared" si="6"/>
        <v/>
      </c>
      <c r="F158" s="273" t="str">
        <f t="shared" si="7"/>
        <v>否</v>
      </c>
      <c r="G158" s="315" t="str">
        <f t="shared" si="8"/>
        <v>项</v>
      </c>
    </row>
    <row r="159" s="256" customFormat="1" ht="38" customHeight="1" spans="1:7">
      <c r="A159" s="274">
        <v>2146405</v>
      </c>
      <c r="B159" s="275" t="s">
        <v>1461</v>
      </c>
      <c r="C159" s="276">
        <v>0</v>
      </c>
      <c r="D159" s="276">
        <v>0</v>
      </c>
      <c r="E159" s="128" t="str">
        <f t="shared" si="6"/>
        <v/>
      </c>
      <c r="F159" s="273" t="str">
        <f t="shared" si="7"/>
        <v>否</v>
      </c>
      <c r="G159" s="315" t="str">
        <f t="shared" si="8"/>
        <v>项</v>
      </c>
    </row>
    <row r="160" s="256" customFormat="1" ht="38" customHeight="1" spans="1:7">
      <c r="A160" s="274">
        <v>2146406</v>
      </c>
      <c r="B160" s="275" t="s">
        <v>1462</v>
      </c>
      <c r="C160" s="276">
        <v>0</v>
      </c>
      <c r="D160" s="276">
        <v>0</v>
      </c>
      <c r="E160" s="128" t="str">
        <f t="shared" si="6"/>
        <v/>
      </c>
      <c r="F160" s="273" t="str">
        <f t="shared" si="7"/>
        <v>否</v>
      </c>
      <c r="G160" s="315" t="str">
        <f t="shared" si="8"/>
        <v>项</v>
      </c>
    </row>
    <row r="161" s="256" customFormat="1" ht="38" customHeight="1" spans="1:7">
      <c r="A161" s="274">
        <v>2146407</v>
      </c>
      <c r="B161" s="275" t="s">
        <v>1463</v>
      </c>
      <c r="C161" s="276">
        <v>0</v>
      </c>
      <c r="D161" s="276">
        <v>0</v>
      </c>
      <c r="E161" s="128" t="str">
        <f t="shared" si="6"/>
        <v/>
      </c>
      <c r="F161" s="273" t="str">
        <f t="shared" si="7"/>
        <v>否</v>
      </c>
      <c r="G161" s="315" t="str">
        <f t="shared" si="8"/>
        <v>项</v>
      </c>
    </row>
    <row r="162" ht="38" customHeight="1" spans="1:7">
      <c r="A162" s="274">
        <v>2146499</v>
      </c>
      <c r="B162" s="275" t="s">
        <v>1464</v>
      </c>
      <c r="C162" s="276">
        <v>0</v>
      </c>
      <c r="D162" s="276">
        <v>0</v>
      </c>
      <c r="E162" s="128" t="str">
        <f t="shared" si="6"/>
        <v/>
      </c>
      <c r="F162" s="273" t="str">
        <f t="shared" si="7"/>
        <v>否</v>
      </c>
      <c r="G162" s="315" t="str">
        <f t="shared" si="8"/>
        <v>项</v>
      </c>
    </row>
    <row r="163" ht="38" customHeight="1" spans="1:7">
      <c r="A163" s="270">
        <v>21468</v>
      </c>
      <c r="B163" s="271" t="s">
        <v>1465</v>
      </c>
      <c r="C163" s="278">
        <v>0</v>
      </c>
      <c r="D163" s="278">
        <v>0</v>
      </c>
      <c r="E163" s="124" t="str">
        <f t="shared" si="6"/>
        <v/>
      </c>
      <c r="F163" s="314" t="str">
        <f t="shared" si="7"/>
        <v>否</v>
      </c>
      <c r="G163" s="259" t="str">
        <f t="shared" si="8"/>
        <v>款</v>
      </c>
    </row>
    <row r="164" s="256" customFormat="1" ht="38" customHeight="1" spans="1:7">
      <c r="A164" s="274">
        <v>2146801</v>
      </c>
      <c r="B164" s="275" t="s">
        <v>1466</v>
      </c>
      <c r="C164" s="276">
        <v>0</v>
      </c>
      <c r="D164" s="276">
        <v>0</v>
      </c>
      <c r="E164" s="128" t="str">
        <f t="shared" si="6"/>
        <v/>
      </c>
      <c r="F164" s="273" t="str">
        <f t="shared" si="7"/>
        <v>否</v>
      </c>
      <c r="G164" s="315" t="str">
        <f t="shared" si="8"/>
        <v>项</v>
      </c>
    </row>
    <row r="165" s="256" customFormat="1" ht="38" customHeight="1" spans="1:7">
      <c r="A165" s="274">
        <v>2146802</v>
      </c>
      <c r="B165" s="275" t="s">
        <v>1467</v>
      </c>
      <c r="C165" s="276">
        <v>0</v>
      </c>
      <c r="D165" s="276">
        <v>0</v>
      </c>
      <c r="E165" s="128" t="str">
        <f t="shared" si="6"/>
        <v/>
      </c>
      <c r="F165" s="273" t="str">
        <f t="shared" si="7"/>
        <v>否</v>
      </c>
      <c r="G165" s="315" t="str">
        <f t="shared" si="8"/>
        <v>项</v>
      </c>
    </row>
    <row r="166" s="256" customFormat="1" ht="38" customHeight="1" spans="1:7">
      <c r="A166" s="274">
        <v>2146803</v>
      </c>
      <c r="B166" s="275" t="s">
        <v>1468</v>
      </c>
      <c r="C166" s="276">
        <v>0</v>
      </c>
      <c r="D166" s="276">
        <v>0</v>
      </c>
      <c r="E166" s="128" t="str">
        <f t="shared" si="6"/>
        <v/>
      </c>
      <c r="F166" s="273" t="str">
        <f t="shared" si="7"/>
        <v>否</v>
      </c>
      <c r="G166" s="315" t="str">
        <f t="shared" si="8"/>
        <v>项</v>
      </c>
    </row>
    <row r="167" s="256" customFormat="1" ht="38" customHeight="1" spans="1:7">
      <c r="A167" s="274">
        <v>2146804</v>
      </c>
      <c r="B167" s="275" t="s">
        <v>1469</v>
      </c>
      <c r="C167" s="276">
        <v>0</v>
      </c>
      <c r="D167" s="276">
        <v>0</v>
      </c>
      <c r="E167" s="128" t="str">
        <f t="shared" si="6"/>
        <v/>
      </c>
      <c r="F167" s="273" t="str">
        <f t="shared" si="7"/>
        <v>否</v>
      </c>
      <c r="G167" s="315" t="str">
        <f t="shared" si="8"/>
        <v>项</v>
      </c>
    </row>
    <row r="168" s="256" customFormat="1" ht="38" customHeight="1" spans="1:7">
      <c r="A168" s="274">
        <v>2146805</v>
      </c>
      <c r="B168" s="275" t="s">
        <v>1470</v>
      </c>
      <c r="C168" s="276">
        <v>0</v>
      </c>
      <c r="D168" s="276">
        <v>0</v>
      </c>
      <c r="E168" s="128" t="str">
        <f t="shared" si="6"/>
        <v/>
      </c>
      <c r="F168" s="273" t="str">
        <f t="shared" si="7"/>
        <v>否</v>
      </c>
      <c r="G168" s="315" t="str">
        <f t="shared" si="8"/>
        <v>项</v>
      </c>
    </row>
    <row r="169" s="256" customFormat="1" ht="38" customHeight="1" spans="1:7">
      <c r="A169" s="274">
        <v>2146899</v>
      </c>
      <c r="B169" s="275" t="s">
        <v>1471</v>
      </c>
      <c r="C169" s="276">
        <v>0</v>
      </c>
      <c r="D169" s="276">
        <v>0</v>
      </c>
      <c r="E169" s="128" t="str">
        <f t="shared" si="6"/>
        <v/>
      </c>
      <c r="F169" s="273" t="str">
        <f t="shared" si="7"/>
        <v>否</v>
      </c>
      <c r="G169" s="315" t="str">
        <f t="shared" si="8"/>
        <v>项</v>
      </c>
    </row>
    <row r="170" ht="38" customHeight="1" spans="1:7">
      <c r="A170" s="270">
        <v>21469</v>
      </c>
      <c r="B170" s="271" t="s">
        <v>1472</v>
      </c>
      <c r="C170" s="278">
        <v>0</v>
      </c>
      <c r="D170" s="278">
        <v>0</v>
      </c>
      <c r="E170" s="124" t="str">
        <f t="shared" si="6"/>
        <v/>
      </c>
      <c r="F170" s="314" t="str">
        <f t="shared" si="7"/>
        <v>否</v>
      </c>
      <c r="G170" s="259" t="str">
        <f t="shared" si="8"/>
        <v>款</v>
      </c>
    </row>
    <row r="171" ht="38" customHeight="1" spans="1:7">
      <c r="A171" s="274">
        <v>2146901</v>
      </c>
      <c r="B171" s="275" t="s">
        <v>1473</v>
      </c>
      <c r="C171" s="276">
        <v>0</v>
      </c>
      <c r="D171" s="276">
        <v>0</v>
      </c>
      <c r="E171" s="128" t="str">
        <f t="shared" si="6"/>
        <v/>
      </c>
      <c r="F171" s="273" t="str">
        <f t="shared" si="7"/>
        <v>否</v>
      </c>
      <c r="G171" s="315" t="str">
        <f t="shared" si="8"/>
        <v>项</v>
      </c>
    </row>
    <row r="172" ht="38" customHeight="1" spans="1:7">
      <c r="A172" s="274">
        <v>2146902</v>
      </c>
      <c r="B172" s="275" t="s">
        <v>1474</v>
      </c>
      <c r="C172" s="276">
        <v>0</v>
      </c>
      <c r="D172" s="276">
        <v>0</v>
      </c>
      <c r="E172" s="128" t="str">
        <f t="shared" si="6"/>
        <v/>
      </c>
      <c r="F172" s="273" t="str">
        <f t="shared" si="7"/>
        <v>否</v>
      </c>
      <c r="G172" s="315" t="str">
        <f t="shared" si="8"/>
        <v>项</v>
      </c>
    </row>
    <row r="173" s="256" customFormat="1" ht="38" customHeight="1" spans="1:7">
      <c r="A173" s="274">
        <v>2146903</v>
      </c>
      <c r="B173" s="275" t="s">
        <v>1475</v>
      </c>
      <c r="C173" s="276">
        <v>0</v>
      </c>
      <c r="D173" s="276">
        <v>0</v>
      </c>
      <c r="E173" s="128" t="str">
        <f t="shared" si="6"/>
        <v/>
      </c>
      <c r="F173" s="273" t="str">
        <f t="shared" si="7"/>
        <v>否</v>
      </c>
      <c r="G173" s="315" t="str">
        <f t="shared" si="8"/>
        <v>项</v>
      </c>
    </row>
    <row r="174" ht="38" customHeight="1" spans="1:7">
      <c r="A174" s="274">
        <v>2146904</v>
      </c>
      <c r="B174" s="275" t="s">
        <v>1476</v>
      </c>
      <c r="C174" s="276">
        <v>0</v>
      </c>
      <c r="D174" s="276">
        <v>0</v>
      </c>
      <c r="E174" s="128" t="str">
        <f t="shared" si="6"/>
        <v/>
      </c>
      <c r="F174" s="273" t="str">
        <f t="shared" si="7"/>
        <v>否</v>
      </c>
      <c r="G174" s="315" t="str">
        <f t="shared" si="8"/>
        <v>项</v>
      </c>
    </row>
    <row r="175" ht="38" customHeight="1" spans="1:7">
      <c r="A175" s="274">
        <v>2146906</v>
      </c>
      <c r="B175" s="275" t="s">
        <v>1477</v>
      </c>
      <c r="C175" s="276">
        <v>0</v>
      </c>
      <c r="D175" s="276">
        <v>0</v>
      </c>
      <c r="E175" s="128" t="str">
        <f t="shared" si="6"/>
        <v/>
      </c>
      <c r="F175" s="273" t="str">
        <f t="shared" si="7"/>
        <v>否</v>
      </c>
      <c r="G175" s="315" t="str">
        <f t="shared" si="8"/>
        <v>项</v>
      </c>
    </row>
    <row r="176" ht="38" customHeight="1" spans="1:7">
      <c r="A176" s="274">
        <v>2146907</v>
      </c>
      <c r="B176" s="275" t="s">
        <v>1478</v>
      </c>
      <c r="C176" s="276">
        <v>0</v>
      </c>
      <c r="D176" s="276">
        <v>0</v>
      </c>
      <c r="E176" s="128" t="str">
        <f t="shared" si="6"/>
        <v/>
      </c>
      <c r="F176" s="273" t="str">
        <f t="shared" si="7"/>
        <v>否</v>
      </c>
      <c r="G176" s="315" t="str">
        <f t="shared" si="8"/>
        <v>项</v>
      </c>
    </row>
    <row r="177" s="256" customFormat="1" ht="38" customHeight="1" spans="1:7">
      <c r="A177" s="274">
        <v>2146908</v>
      </c>
      <c r="B177" s="275" t="s">
        <v>1479</v>
      </c>
      <c r="C177" s="276">
        <v>0</v>
      </c>
      <c r="D177" s="276">
        <v>0</v>
      </c>
      <c r="E177" s="128" t="str">
        <f t="shared" si="6"/>
        <v/>
      </c>
      <c r="F177" s="273" t="str">
        <f t="shared" si="7"/>
        <v>否</v>
      </c>
      <c r="G177" s="315" t="str">
        <f t="shared" si="8"/>
        <v>项</v>
      </c>
    </row>
    <row r="178" s="256" customFormat="1" ht="38" customHeight="1" spans="1:7">
      <c r="A178" s="274">
        <v>2146999</v>
      </c>
      <c r="B178" s="275" t="s">
        <v>1480</v>
      </c>
      <c r="C178" s="276">
        <v>0</v>
      </c>
      <c r="D178" s="276">
        <v>0</v>
      </c>
      <c r="E178" s="128" t="str">
        <f t="shared" si="6"/>
        <v/>
      </c>
      <c r="F178" s="273" t="str">
        <f t="shared" si="7"/>
        <v>否</v>
      </c>
      <c r="G178" s="315" t="str">
        <f t="shared" si="8"/>
        <v>项</v>
      </c>
    </row>
    <row r="179" ht="38" customHeight="1" spans="1:7">
      <c r="A179" s="270">
        <v>21470</v>
      </c>
      <c r="B179" s="271" t="s">
        <v>1481</v>
      </c>
      <c r="C179" s="278">
        <v>0</v>
      </c>
      <c r="D179" s="278">
        <v>0</v>
      </c>
      <c r="E179" s="124" t="str">
        <f t="shared" si="6"/>
        <v/>
      </c>
      <c r="F179" s="314" t="str">
        <f t="shared" si="7"/>
        <v>否</v>
      </c>
      <c r="G179" s="259" t="str">
        <f t="shared" si="8"/>
        <v>款</v>
      </c>
    </row>
    <row r="180" ht="38" customHeight="1" spans="1:7">
      <c r="A180" s="274">
        <v>2147001</v>
      </c>
      <c r="B180" s="275" t="s">
        <v>1443</v>
      </c>
      <c r="C180" s="276">
        <v>0</v>
      </c>
      <c r="D180" s="276">
        <v>0</v>
      </c>
      <c r="E180" s="128" t="str">
        <f t="shared" si="6"/>
        <v/>
      </c>
      <c r="F180" s="273" t="str">
        <f t="shared" si="7"/>
        <v>否</v>
      </c>
      <c r="G180" s="315" t="str">
        <f t="shared" si="8"/>
        <v>项</v>
      </c>
    </row>
    <row r="181" s="256" customFormat="1" ht="38" customHeight="1" spans="1:7">
      <c r="A181" s="274">
        <v>2147099</v>
      </c>
      <c r="B181" s="275" t="s">
        <v>1482</v>
      </c>
      <c r="C181" s="276">
        <v>0</v>
      </c>
      <c r="D181" s="276">
        <v>0</v>
      </c>
      <c r="E181" s="128" t="str">
        <f t="shared" si="6"/>
        <v/>
      </c>
      <c r="F181" s="273" t="str">
        <f t="shared" si="7"/>
        <v>否</v>
      </c>
      <c r="G181" s="315" t="str">
        <f t="shared" si="8"/>
        <v>项</v>
      </c>
    </row>
    <row r="182" s="256" customFormat="1" ht="38" customHeight="1" spans="1:7">
      <c r="A182" s="270">
        <v>21471</v>
      </c>
      <c r="B182" s="271" t="s">
        <v>1483</v>
      </c>
      <c r="C182" s="278">
        <v>0</v>
      </c>
      <c r="D182" s="278">
        <v>0</v>
      </c>
      <c r="E182" s="124" t="str">
        <f t="shared" si="6"/>
        <v/>
      </c>
      <c r="F182" s="314" t="str">
        <f t="shared" si="7"/>
        <v>否</v>
      </c>
      <c r="G182" s="259" t="str">
        <f t="shared" si="8"/>
        <v>款</v>
      </c>
    </row>
    <row r="183" ht="38" customHeight="1" spans="1:7">
      <c r="A183" s="274">
        <v>2147101</v>
      </c>
      <c r="B183" s="275" t="s">
        <v>1443</v>
      </c>
      <c r="C183" s="276">
        <v>0</v>
      </c>
      <c r="D183" s="276">
        <v>0</v>
      </c>
      <c r="E183" s="128" t="str">
        <f t="shared" si="6"/>
        <v/>
      </c>
      <c r="F183" s="273" t="str">
        <f t="shared" si="7"/>
        <v>否</v>
      </c>
      <c r="G183" s="315" t="str">
        <f t="shared" si="8"/>
        <v>项</v>
      </c>
    </row>
    <row r="184" s="256" customFormat="1" ht="38" customHeight="1" spans="1:7">
      <c r="A184" s="274">
        <v>2147199</v>
      </c>
      <c r="B184" s="275" t="s">
        <v>1484</v>
      </c>
      <c r="C184" s="276">
        <v>0</v>
      </c>
      <c r="D184" s="276">
        <v>0</v>
      </c>
      <c r="E184" s="128" t="str">
        <f t="shared" si="6"/>
        <v/>
      </c>
      <c r="F184" s="273" t="str">
        <f t="shared" si="7"/>
        <v>否</v>
      </c>
      <c r="G184" s="315" t="str">
        <f t="shared" si="8"/>
        <v>项</v>
      </c>
    </row>
    <row r="185" ht="38" customHeight="1" spans="1:7">
      <c r="A185" s="270">
        <v>21472</v>
      </c>
      <c r="B185" s="271" t="s">
        <v>1485</v>
      </c>
      <c r="C185" s="278">
        <v>0</v>
      </c>
      <c r="D185" s="278">
        <v>0</v>
      </c>
      <c r="E185" s="124" t="str">
        <f t="shared" si="6"/>
        <v/>
      </c>
      <c r="F185" s="314" t="str">
        <f t="shared" si="7"/>
        <v>否</v>
      </c>
      <c r="G185" s="259" t="str">
        <f t="shared" si="8"/>
        <v>款</v>
      </c>
    </row>
    <row r="186" ht="38" customHeight="1" spans="1:7">
      <c r="A186" s="270">
        <v>21473</v>
      </c>
      <c r="B186" s="271" t="s">
        <v>1486</v>
      </c>
      <c r="C186" s="278">
        <v>0</v>
      </c>
      <c r="D186" s="278">
        <v>0</v>
      </c>
      <c r="E186" s="124" t="str">
        <f t="shared" si="6"/>
        <v/>
      </c>
      <c r="F186" s="314" t="str">
        <f t="shared" si="7"/>
        <v>否</v>
      </c>
      <c r="G186" s="259" t="str">
        <f t="shared" si="8"/>
        <v>款</v>
      </c>
    </row>
    <row r="187" ht="38" customHeight="1" spans="1:7">
      <c r="A187" s="274">
        <v>2147301</v>
      </c>
      <c r="B187" s="275" t="s">
        <v>1452</v>
      </c>
      <c r="C187" s="276">
        <v>0</v>
      </c>
      <c r="D187" s="276">
        <v>0</v>
      </c>
      <c r="E187" s="128" t="str">
        <f t="shared" si="6"/>
        <v/>
      </c>
      <c r="F187" s="273" t="str">
        <f t="shared" si="7"/>
        <v>否</v>
      </c>
      <c r="G187" s="315" t="str">
        <f t="shared" si="8"/>
        <v>项</v>
      </c>
    </row>
    <row r="188" ht="38" customHeight="1" spans="1:7">
      <c r="A188" s="274">
        <v>2147303</v>
      </c>
      <c r="B188" s="275" t="s">
        <v>1454</v>
      </c>
      <c r="C188" s="276">
        <v>0</v>
      </c>
      <c r="D188" s="276">
        <v>0</v>
      </c>
      <c r="E188" s="128" t="str">
        <f t="shared" si="6"/>
        <v/>
      </c>
      <c r="F188" s="273" t="str">
        <f t="shared" si="7"/>
        <v>否</v>
      </c>
      <c r="G188" s="315" t="str">
        <f t="shared" si="8"/>
        <v>项</v>
      </c>
    </row>
    <row r="189" ht="38" customHeight="1" spans="1:7">
      <c r="A189" s="274">
        <v>2147399</v>
      </c>
      <c r="B189" s="275" t="s">
        <v>1487</v>
      </c>
      <c r="C189" s="276">
        <v>0</v>
      </c>
      <c r="D189" s="276">
        <v>0</v>
      </c>
      <c r="E189" s="128" t="str">
        <f t="shared" si="6"/>
        <v/>
      </c>
      <c r="F189" s="273" t="str">
        <f t="shared" si="7"/>
        <v>否</v>
      </c>
      <c r="G189" s="315" t="str">
        <f t="shared" si="8"/>
        <v>项</v>
      </c>
    </row>
    <row r="190" s="256" customFormat="1" ht="38" customHeight="1" spans="1:7">
      <c r="A190" s="270">
        <v>215</v>
      </c>
      <c r="B190" s="271" t="s">
        <v>1488</v>
      </c>
      <c r="C190" s="278">
        <v>0</v>
      </c>
      <c r="D190" s="278">
        <v>0</v>
      </c>
      <c r="E190" s="124" t="str">
        <f t="shared" si="6"/>
        <v/>
      </c>
      <c r="F190" s="314" t="str">
        <f t="shared" si="7"/>
        <v>是</v>
      </c>
      <c r="G190" s="259" t="str">
        <f t="shared" si="8"/>
        <v>类</v>
      </c>
    </row>
    <row r="191" ht="38" customHeight="1" spans="1:7">
      <c r="A191" s="270">
        <v>21562</v>
      </c>
      <c r="B191" s="271" t="s">
        <v>1489</v>
      </c>
      <c r="C191" s="278">
        <v>0</v>
      </c>
      <c r="D191" s="278">
        <v>0</v>
      </c>
      <c r="E191" s="124" t="str">
        <f t="shared" si="6"/>
        <v/>
      </c>
      <c r="F191" s="314" t="str">
        <f t="shared" si="7"/>
        <v>否</v>
      </c>
      <c r="G191" s="259" t="str">
        <f t="shared" si="8"/>
        <v>款</v>
      </c>
    </row>
    <row r="192" ht="38" customHeight="1" spans="1:7">
      <c r="A192" s="274">
        <v>2156202</v>
      </c>
      <c r="B192" s="275" t="s">
        <v>1490</v>
      </c>
      <c r="C192" s="276">
        <v>0</v>
      </c>
      <c r="D192" s="276">
        <v>0</v>
      </c>
      <c r="E192" s="128" t="str">
        <f t="shared" si="6"/>
        <v/>
      </c>
      <c r="F192" s="273" t="str">
        <f t="shared" si="7"/>
        <v>否</v>
      </c>
      <c r="G192" s="315" t="str">
        <f t="shared" si="8"/>
        <v>项</v>
      </c>
    </row>
    <row r="193" ht="38" customHeight="1" spans="1:7">
      <c r="A193" s="280">
        <v>2156299</v>
      </c>
      <c r="B193" s="275" t="s">
        <v>1491</v>
      </c>
      <c r="C193" s="276">
        <v>0</v>
      </c>
      <c r="D193" s="276">
        <v>0</v>
      </c>
      <c r="E193" s="128" t="str">
        <f t="shared" si="6"/>
        <v/>
      </c>
      <c r="F193" s="273" t="str">
        <f t="shared" si="7"/>
        <v>否</v>
      </c>
      <c r="G193" s="315" t="str">
        <f t="shared" si="8"/>
        <v>项</v>
      </c>
    </row>
    <row r="194" s="256" customFormat="1" ht="38" customHeight="1" spans="1:7">
      <c r="A194" s="270">
        <v>229</v>
      </c>
      <c r="B194" s="271" t="s">
        <v>1492</v>
      </c>
      <c r="C194" s="278">
        <v>41678</v>
      </c>
      <c r="D194" s="278">
        <v>3186</v>
      </c>
      <c r="E194" s="124">
        <f t="shared" si="6"/>
        <v>-0.924</v>
      </c>
      <c r="F194" s="314" t="str">
        <f t="shared" si="7"/>
        <v>是</v>
      </c>
      <c r="G194" s="259" t="str">
        <f t="shared" si="8"/>
        <v>类</v>
      </c>
    </row>
    <row r="195" ht="38" customHeight="1" spans="1:7">
      <c r="A195" s="270">
        <v>22904</v>
      </c>
      <c r="B195" s="271" t="s">
        <v>1493</v>
      </c>
      <c r="C195" s="278">
        <v>39000</v>
      </c>
      <c r="D195" s="278">
        <v>0</v>
      </c>
      <c r="E195" s="124">
        <f t="shared" si="6"/>
        <v>-1</v>
      </c>
      <c r="F195" s="314" t="str">
        <f t="shared" si="7"/>
        <v>是</v>
      </c>
      <c r="G195" s="259" t="str">
        <f t="shared" si="8"/>
        <v>款</v>
      </c>
    </row>
    <row r="196" ht="38" customHeight="1" spans="1:7">
      <c r="A196" s="274">
        <v>2290401</v>
      </c>
      <c r="B196" s="275" t="s">
        <v>1494</v>
      </c>
      <c r="C196" s="276">
        <v>0</v>
      </c>
      <c r="D196" s="276">
        <v>0</v>
      </c>
      <c r="E196" s="128" t="str">
        <f t="shared" ref="E196:E259" si="9">IF(C196&lt;&gt;0,D196/C196-1,"")</f>
        <v/>
      </c>
      <c r="F196" s="273" t="str">
        <f t="shared" ref="F196:F259" si="10">IF(LEN(A196)=3,"是",IF(B196&lt;&gt;"",IF(SUM(C196:D196)&lt;&gt;0,"是","否"),"是"))</f>
        <v>否</v>
      </c>
      <c r="G196" s="315" t="str">
        <f t="shared" ref="G196:G259" si="11">IF(LEN(A196)=3,"类",IF(LEN(A196)=5,"款","项"))</f>
        <v>项</v>
      </c>
    </row>
    <row r="197" ht="38" customHeight="1" spans="1:7">
      <c r="A197" s="274">
        <v>2290402</v>
      </c>
      <c r="B197" s="275" t="s">
        <v>1495</v>
      </c>
      <c r="C197" s="276">
        <v>39000</v>
      </c>
      <c r="D197" s="276">
        <v>0</v>
      </c>
      <c r="E197" s="128">
        <f t="shared" si="9"/>
        <v>-1</v>
      </c>
      <c r="F197" s="273" t="str">
        <f t="shared" si="10"/>
        <v>是</v>
      </c>
      <c r="G197" s="315" t="str">
        <f t="shared" si="11"/>
        <v>项</v>
      </c>
    </row>
    <row r="198" ht="38" customHeight="1" spans="1:7">
      <c r="A198" s="274">
        <v>2290403</v>
      </c>
      <c r="B198" s="275" t="s">
        <v>1496</v>
      </c>
      <c r="C198" s="276">
        <v>0</v>
      </c>
      <c r="D198" s="276">
        <v>0</v>
      </c>
      <c r="E198" s="128" t="str">
        <f t="shared" si="9"/>
        <v/>
      </c>
      <c r="F198" s="273" t="str">
        <f t="shared" si="10"/>
        <v>否</v>
      </c>
      <c r="G198" s="315" t="str">
        <f t="shared" si="11"/>
        <v>项</v>
      </c>
    </row>
    <row r="199" s="256" customFormat="1" ht="38" customHeight="1" spans="1:7">
      <c r="A199" s="270">
        <v>22908</v>
      </c>
      <c r="B199" s="271" t="s">
        <v>1497</v>
      </c>
      <c r="C199" s="278">
        <v>0</v>
      </c>
      <c r="D199" s="278">
        <v>0</v>
      </c>
      <c r="E199" s="124" t="str">
        <f t="shared" si="9"/>
        <v/>
      </c>
      <c r="F199" s="314" t="str">
        <f t="shared" si="10"/>
        <v>否</v>
      </c>
      <c r="G199" s="259" t="str">
        <f t="shared" si="11"/>
        <v>款</v>
      </c>
    </row>
    <row r="200" s="256" customFormat="1" ht="38" customHeight="1" spans="1:7">
      <c r="A200" s="274">
        <v>2290802</v>
      </c>
      <c r="B200" s="275" t="s">
        <v>1498</v>
      </c>
      <c r="C200" s="276">
        <v>0</v>
      </c>
      <c r="D200" s="276">
        <v>0</v>
      </c>
      <c r="E200" s="128" t="str">
        <f t="shared" si="9"/>
        <v/>
      </c>
      <c r="F200" s="273" t="str">
        <f t="shared" si="10"/>
        <v>否</v>
      </c>
      <c r="G200" s="315" t="str">
        <f t="shared" si="11"/>
        <v>项</v>
      </c>
    </row>
    <row r="201" s="256" customFormat="1" ht="38" customHeight="1" spans="1:7">
      <c r="A201" s="274">
        <v>2290803</v>
      </c>
      <c r="B201" s="275" t="s">
        <v>1499</v>
      </c>
      <c r="C201" s="276">
        <v>0</v>
      </c>
      <c r="D201" s="276">
        <v>0</v>
      </c>
      <c r="E201" s="128" t="str">
        <f t="shared" si="9"/>
        <v/>
      </c>
      <c r="F201" s="273" t="str">
        <f t="shared" si="10"/>
        <v>否</v>
      </c>
      <c r="G201" s="315" t="str">
        <f t="shared" si="11"/>
        <v>项</v>
      </c>
    </row>
    <row r="202" ht="38" customHeight="1" spans="1:7">
      <c r="A202" s="274">
        <v>2290804</v>
      </c>
      <c r="B202" s="275" t="s">
        <v>1500</v>
      </c>
      <c r="C202" s="276">
        <v>0</v>
      </c>
      <c r="D202" s="276">
        <v>0</v>
      </c>
      <c r="E202" s="128" t="str">
        <f t="shared" si="9"/>
        <v/>
      </c>
      <c r="F202" s="273" t="str">
        <f t="shared" si="10"/>
        <v>否</v>
      </c>
      <c r="G202" s="315" t="str">
        <f t="shared" si="11"/>
        <v>项</v>
      </c>
    </row>
    <row r="203" s="256" customFormat="1" ht="38" customHeight="1" spans="1:7">
      <c r="A203" s="274">
        <v>2290805</v>
      </c>
      <c r="B203" s="275" t="s">
        <v>1501</v>
      </c>
      <c r="C203" s="276">
        <v>0</v>
      </c>
      <c r="D203" s="276">
        <v>0</v>
      </c>
      <c r="E203" s="128" t="str">
        <f t="shared" si="9"/>
        <v/>
      </c>
      <c r="F203" s="273" t="str">
        <f t="shared" si="10"/>
        <v>否</v>
      </c>
      <c r="G203" s="315" t="str">
        <f t="shared" si="11"/>
        <v>项</v>
      </c>
    </row>
    <row r="204" s="256" customFormat="1" ht="38" customHeight="1" spans="1:7">
      <c r="A204" s="274">
        <v>2290806</v>
      </c>
      <c r="B204" s="275" t="s">
        <v>1502</v>
      </c>
      <c r="C204" s="276">
        <v>0</v>
      </c>
      <c r="D204" s="276">
        <v>0</v>
      </c>
      <c r="E204" s="128" t="str">
        <f t="shared" si="9"/>
        <v/>
      </c>
      <c r="F204" s="273" t="str">
        <f t="shared" si="10"/>
        <v>否</v>
      </c>
      <c r="G204" s="315" t="str">
        <f t="shared" si="11"/>
        <v>项</v>
      </c>
    </row>
    <row r="205" s="256" customFormat="1" ht="38" customHeight="1" spans="1:7">
      <c r="A205" s="274">
        <v>2290807</v>
      </c>
      <c r="B205" s="275" t="s">
        <v>1503</v>
      </c>
      <c r="C205" s="276">
        <v>0</v>
      </c>
      <c r="D205" s="276">
        <v>0</v>
      </c>
      <c r="E205" s="128" t="str">
        <f t="shared" si="9"/>
        <v/>
      </c>
      <c r="F205" s="273" t="str">
        <f t="shared" si="10"/>
        <v>否</v>
      </c>
      <c r="G205" s="315" t="str">
        <f t="shared" si="11"/>
        <v>项</v>
      </c>
    </row>
    <row r="206" s="256" customFormat="1" ht="38" customHeight="1" spans="1:7">
      <c r="A206" s="274">
        <v>2290808</v>
      </c>
      <c r="B206" s="275" t="s">
        <v>1504</v>
      </c>
      <c r="C206" s="276">
        <v>0</v>
      </c>
      <c r="D206" s="276">
        <v>0</v>
      </c>
      <c r="E206" s="128" t="str">
        <f t="shared" si="9"/>
        <v/>
      </c>
      <c r="F206" s="273" t="str">
        <f t="shared" si="10"/>
        <v>否</v>
      </c>
      <c r="G206" s="315" t="str">
        <f t="shared" si="11"/>
        <v>项</v>
      </c>
    </row>
    <row r="207" s="256" customFormat="1" ht="38" customHeight="1" spans="1:7">
      <c r="A207" s="274">
        <v>2290899</v>
      </c>
      <c r="B207" s="275" t="s">
        <v>1505</v>
      </c>
      <c r="C207" s="276">
        <v>0</v>
      </c>
      <c r="D207" s="276">
        <v>0</v>
      </c>
      <c r="E207" s="128" t="str">
        <f t="shared" si="9"/>
        <v/>
      </c>
      <c r="F207" s="273" t="str">
        <f t="shared" si="10"/>
        <v>否</v>
      </c>
      <c r="G207" s="315" t="str">
        <f t="shared" si="11"/>
        <v>项</v>
      </c>
    </row>
    <row r="208" s="256" customFormat="1" ht="38" customHeight="1" spans="1:7">
      <c r="A208" s="270">
        <v>22960</v>
      </c>
      <c r="B208" s="271" t="s">
        <v>1506</v>
      </c>
      <c r="C208" s="278">
        <v>961</v>
      </c>
      <c r="D208" s="278">
        <v>2008</v>
      </c>
      <c r="E208" s="124">
        <f t="shared" si="9"/>
        <v>1.089</v>
      </c>
      <c r="F208" s="314" t="str">
        <f t="shared" si="10"/>
        <v>是</v>
      </c>
      <c r="G208" s="259" t="str">
        <f t="shared" si="11"/>
        <v>款</v>
      </c>
    </row>
    <row r="209" s="256" customFormat="1" ht="38" customHeight="1" spans="1:7">
      <c r="A209" s="274">
        <v>2296001</v>
      </c>
      <c r="B209" s="275" t="s">
        <v>1507</v>
      </c>
      <c r="C209" s="276">
        <v>0</v>
      </c>
      <c r="D209" s="276">
        <v>0</v>
      </c>
      <c r="E209" s="128" t="str">
        <f t="shared" si="9"/>
        <v/>
      </c>
      <c r="F209" s="273" t="str">
        <f t="shared" si="10"/>
        <v>否</v>
      </c>
      <c r="G209" s="315" t="str">
        <f t="shared" si="11"/>
        <v>项</v>
      </c>
    </row>
    <row r="210" ht="38" customHeight="1" spans="1:7">
      <c r="A210" s="274">
        <v>2296002</v>
      </c>
      <c r="B210" s="275" t="s">
        <v>1508</v>
      </c>
      <c r="C210" s="276">
        <v>475</v>
      </c>
      <c r="D210" s="276">
        <v>411</v>
      </c>
      <c r="E210" s="128">
        <f t="shared" si="9"/>
        <v>-0.135</v>
      </c>
      <c r="F210" s="273" t="str">
        <f t="shared" si="10"/>
        <v>是</v>
      </c>
      <c r="G210" s="315" t="str">
        <f t="shared" si="11"/>
        <v>项</v>
      </c>
    </row>
    <row r="211" ht="38" customHeight="1" spans="1:7">
      <c r="A211" s="274">
        <v>2296003</v>
      </c>
      <c r="B211" s="275" t="s">
        <v>1509</v>
      </c>
      <c r="C211" s="276">
        <v>233</v>
      </c>
      <c r="D211" s="276">
        <v>549</v>
      </c>
      <c r="E211" s="128">
        <f t="shared" si="9"/>
        <v>1.356</v>
      </c>
      <c r="F211" s="273" t="str">
        <f t="shared" si="10"/>
        <v>是</v>
      </c>
      <c r="G211" s="315" t="str">
        <f t="shared" si="11"/>
        <v>项</v>
      </c>
    </row>
    <row r="212" ht="38" customHeight="1" spans="1:7">
      <c r="A212" s="274">
        <v>2296004</v>
      </c>
      <c r="B212" s="275" t="s">
        <v>1510</v>
      </c>
      <c r="C212" s="276">
        <v>0</v>
      </c>
      <c r="D212" s="276">
        <v>5</v>
      </c>
      <c r="E212" s="128" t="str">
        <f t="shared" si="9"/>
        <v/>
      </c>
      <c r="F212" s="273" t="str">
        <f t="shared" si="10"/>
        <v>是</v>
      </c>
      <c r="G212" s="315" t="str">
        <f t="shared" si="11"/>
        <v>项</v>
      </c>
    </row>
    <row r="213" ht="38" customHeight="1" spans="1:7">
      <c r="A213" s="274">
        <v>2296005</v>
      </c>
      <c r="B213" s="275" t="s">
        <v>1511</v>
      </c>
      <c r="C213" s="276">
        <v>0</v>
      </c>
      <c r="D213" s="276">
        <v>0</v>
      </c>
      <c r="E213" s="128" t="str">
        <f t="shared" si="9"/>
        <v/>
      </c>
      <c r="F213" s="273" t="str">
        <f t="shared" si="10"/>
        <v>否</v>
      </c>
      <c r="G213" s="315" t="str">
        <f t="shared" si="11"/>
        <v>项</v>
      </c>
    </row>
    <row r="214" ht="38" customHeight="1" spans="1:7">
      <c r="A214" s="274">
        <v>2296006</v>
      </c>
      <c r="B214" s="275" t="s">
        <v>1512</v>
      </c>
      <c r="C214" s="276">
        <v>145</v>
      </c>
      <c r="D214" s="276">
        <v>113</v>
      </c>
      <c r="E214" s="128">
        <f t="shared" si="9"/>
        <v>-0.221</v>
      </c>
      <c r="F214" s="273" t="str">
        <f t="shared" si="10"/>
        <v>是</v>
      </c>
      <c r="G214" s="315" t="str">
        <f t="shared" si="11"/>
        <v>项</v>
      </c>
    </row>
    <row r="215" ht="38" customHeight="1" spans="1:7">
      <c r="A215" s="274">
        <v>2296010</v>
      </c>
      <c r="B215" s="275" t="s">
        <v>1513</v>
      </c>
      <c r="C215" s="276">
        <v>9</v>
      </c>
      <c r="D215" s="276">
        <v>8</v>
      </c>
      <c r="E215" s="128">
        <f t="shared" si="9"/>
        <v>-0.111</v>
      </c>
      <c r="F215" s="273" t="str">
        <f t="shared" si="10"/>
        <v>是</v>
      </c>
      <c r="G215" s="315" t="str">
        <f t="shared" si="11"/>
        <v>项</v>
      </c>
    </row>
    <row r="216" ht="38" customHeight="1" spans="1:7">
      <c r="A216" s="274">
        <v>2296011</v>
      </c>
      <c r="B216" s="275" t="s">
        <v>1514</v>
      </c>
      <c r="C216" s="276">
        <v>0</v>
      </c>
      <c r="D216" s="276">
        <v>0</v>
      </c>
      <c r="E216" s="128" t="str">
        <f t="shared" si="9"/>
        <v/>
      </c>
      <c r="F216" s="273" t="str">
        <f t="shared" si="10"/>
        <v>否</v>
      </c>
      <c r="G216" s="315" t="str">
        <f t="shared" si="11"/>
        <v>项</v>
      </c>
    </row>
    <row r="217" s="256" customFormat="1" ht="38" customHeight="1" spans="1:7">
      <c r="A217" s="274">
        <v>2296012</v>
      </c>
      <c r="B217" s="275" t="s">
        <v>1515</v>
      </c>
      <c r="C217" s="276">
        <v>0</v>
      </c>
      <c r="D217" s="276">
        <v>0</v>
      </c>
      <c r="E217" s="128" t="str">
        <f t="shared" si="9"/>
        <v/>
      </c>
      <c r="F217" s="273" t="str">
        <f t="shared" si="10"/>
        <v>否</v>
      </c>
      <c r="G217" s="315" t="str">
        <f t="shared" si="11"/>
        <v>项</v>
      </c>
    </row>
    <row r="218" s="256" customFormat="1" ht="38" customHeight="1" spans="1:7">
      <c r="A218" s="274">
        <v>2296013</v>
      </c>
      <c r="B218" s="275" t="s">
        <v>1516</v>
      </c>
      <c r="C218" s="276">
        <v>0</v>
      </c>
      <c r="D218" s="276">
        <v>0</v>
      </c>
      <c r="E218" s="128" t="str">
        <f t="shared" si="9"/>
        <v/>
      </c>
      <c r="F218" s="273" t="str">
        <f t="shared" si="10"/>
        <v>否</v>
      </c>
      <c r="G218" s="315" t="str">
        <f t="shared" si="11"/>
        <v>项</v>
      </c>
    </row>
    <row r="219" s="256" customFormat="1" ht="38" customHeight="1" spans="1:7">
      <c r="A219" s="274">
        <v>2296099</v>
      </c>
      <c r="B219" s="275" t="s">
        <v>1517</v>
      </c>
      <c r="C219" s="276">
        <v>99</v>
      </c>
      <c r="D219" s="276">
        <v>922</v>
      </c>
      <c r="E219" s="128">
        <f t="shared" si="9"/>
        <v>8.313</v>
      </c>
      <c r="F219" s="273" t="str">
        <f t="shared" si="10"/>
        <v>是</v>
      </c>
      <c r="G219" s="315" t="str">
        <f t="shared" si="11"/>
        <v>项</v>
      </c>
    </row>
    <row r="220" ht="38" customHeight="1" spans="1:7">
      <c r="A220" s="270" t="s">
        <v>1518</v>
      </c>
      <c r="B220" s="271" t="s">
        <v>1519</v>
      </c>
      <c r="C220" s="278">
        <v>1717</v>
      </c>
      <c r="D220" s="278">
        <v>1178</v>
      </c>
      <c r="E220" s="124">
        <f t="shared" si="9"/>
        <v>-0.314</v>
      </c>
      <c r="F220" s="314" t="str">
        <f t="shared" si="10"/>
        <v>是</v>
      </c>
      <c r="G220" s="259" t="str">
        <f t="shared" si="11"/>
        <v>款</v>
      </c>
    </row>
    <row r="221" s="256" customFormat="1" ht="38" customHeight="1" spans="1:7">
      <c r="A221" s="274">
        <v>2299899</v>
      </c>
      <c r="B221" s="275" t="s">
        <v>1115</v>
      </c>
      <c r="C221" s="276">
        <v>1717</v>
      </c>
      <c r="D221" s="276">
        <v>1178</v>
      </c>
      <c r="E221" s="128">
        <f t="shared" si="9"/>
        <v>-0.314</v>
      </c>
      <c r="F221" s="273" t="str">
        <f t="shared" si="10"/>
        <v>是</v>
      </c>
      <c r="G221" s="315" t="str">
        <f t="shared" si="11"/>
        <v>项</v>
      </c>
    </row>
    <row r="222" s="256" customFormat="1" ht="38" customHeight="1" spans="1:7">
      <c r="A222" s="279">
        <v>232</v>
      </c>
      <c r="B222" s="271" t="s">
        <v>1520</v>
      </c>
      <c r="C222" s="278">
        <v>9304</v>
      </c>
      <c r="D222" s="278">
        <v>11788</v>
      </c>
      <c r="E222" s="124">
        <f t="shared" si="9"/>
        <v>0.267</v>
      </c>
      <c r="F222" s="314" t="str">
        <f t="shared" si="10"/>
        <v>是</v>
      </c>
      <c r="G222" s="259" t="str">
        <f t="shared" si="11"/>
        <v>类</v>
      </c>
    </row>
    <row r="223" ht="38" customHeight="1" spans="1:7">
      <c r="A223" s="270" t="s">
        <v>1521</v>
      </c>
      <c r="B223" s="271" t="s">
        <v>1522</v>
      </c>
      <c r="C223" s="278">
        <v>9304</v>
      </c>
      <c r="D223" s="278">
        <v>11788</v>
      </c>
      <c r="E223" s="124">
        <f t="shared" si="9"/>
        <v>0.267</v>
      </c>
      <c r="F223" s="314" t="str">
        <f t="shared" si="10"/>
        <v>是</v>
      </c>
      <c r="G223" s="259" t="str">
        <f t="shared" si="11"/>
        <v>款</v>
      </c>
    </row>
    <row r="224" s="256" customFormat="1" ht="38" customHeight="1" spans="1:7">
      <c r="A224" s="274">
        <v>2320401</v>
      </c>
      <c r="B224" s="275" t="s">
        <v>1523</v>
      </c>
      <c r="C224" s="276">
        <v>0</v>
      </c>
      <c r="D224" s="276">
        <v>0</v>
      </c>
      <c r="E224" s="128" t="str">
        <f t="shared" si="9"/>
        <v/>
      </c>
      <c r="F224" s="273" t="str">
        <f t="shared" si="10"/>
        <v>否</v>
      </c>
      <c r="G224" s="315" t="str">
        <f t="shared" si="11"/>
        <v>项</v>
      </c>
    </row>
    <row r="225" ht="38" customHeight="1" spans="1:7">
      <c r="A225" s="274">
        <v>2320402</v>
      </c>
      <c r="B225" s="275" t="s">
        <v>1524</v>
      </c>
      <c r="C225" s="276">
        <v>0</v>
      </c>
      <c r="D225" s="276">
        <v>0</v>
      </c>
      <c r="E225" s="128" t="str">
        <f t="shared" si="9"/>
        <v/>
      </c>
      <c r="F225" s="273" t="str">
        <f t="shared" si="10"/>
        <v>否</v>
      </c>
      <c r="G225" s="315" t="str">
        <f t="shared" si="11"/>
        <v>项</v>
      </c>
    </row>
    <row r="226" s="256" customFormat="1" ht="38" customHeight="1" spans="1:7">
      <c r="A226" s="274">
        <v>2320405</v>
      </c>
      <c r="B226" s="275" t="s">
        <v>1525</v>
      </c>
      <c r="C226" s="276">
        <v>0</v>
      </c>
      <c r="D226" s="276">
        <v>0</v>
      </c>
      <c r="E226" s="128" t="str">
        <f t="shared" si="9"/>
        <v/>
      </c>
      <c r="F226" s="273" t="str">
        <f t="shared" si="10"/>
        <v>否</v>
      </c>
      <c r="G226" s="315" t="str">
        <f t="shared" si="11"/>
        <v>项</v>
      </c>
    </row>
    <row r="227" s="256" customFormat="1" ht="38" customHeight="1" spans="1:7">
      <c r="A227" s="274">
        <v>2320411</v>
      </c>
      <c r="B227" s="275" t="s">
        <v>1526</v>
      </c>
      <c r="C227" s="276">
        <v>178</v>
      </c>
      <c r="D227" s="276">
        <v>242</v>
      </c>
      <c r="E227" s="128">
        <f t="shared" si="9"/>
        <v>0.36</v>
      </c>
      <c r="F227" s="273" t="str">
        <f t="shared" si="10"/>
        <v>是</v>
      </c>
      <c r="G227" s="315" t="str">
        <f t="shared" si="11"/>
        <v>项</v>
      </c>
    </row>
    <row r="228" ht="38" customHeight="1" spans="1:7">
      <c r="A228" s="274">
        <v>2320413</v>
      </c>
      <c r="B228" s="275" t="s">
        <v>1527</v>
      </c>
      <c r="C228" s="276">
        <v>0</v>
      </c>
      <c r="D228" s="276">
        <v>0</v>
      </c>
      <c r="E228" s="128" t="str">
        <f t="shared" si="9"/>
        <v/>
      </c>
      <c r="F228" s="273" t="str">
        <f t="shared" si="10"/>
        <v>否</v>
      </c>
      <c r="G228" s="315" t="str">
        <f t="shared" si="11"/>
        <v>项</v>
      </c>
    </row>
    <row r="229" ht="38" customHeight="1" spans="1:7">
      <c r="A229" s="274">
        <v>2320414</v>
      </c>
      <c r="B229" s="275" t="s">
        <v>1528</v>
      </c>
      <c r="C229" s="276">
        <v>0</v>
      </c>
      <c r="D229" s="276">
        <v>0</v>
      </c>
      <c r="E229" s="128" t="str">
        <f t="shared" si="9"/>
        <v/>
      </c>
      <c r="F229" s="273" t="str">
        <f t="shared" si="10"/>
        <v>否</v>
      </c>
      <c r="G229" s="315" t="str">
        <f t="shared" si="11"/>
        <v>项</v>
      </c>
    </row>
    <row r="230" ht="38" customHeight="1" spans="1:7">
      <c r="A230" s="274">
        <v>2320416</v>
      </c>
      <c r="B230" s="275" t="s">
        <v>1529</v>
      </c>
      <c r="C230" s="276">
        <v>0</v>
      </c>
      <c r="D230" s="276">
        <v>0</v>
      </c>
      <c r="E230" s="128" t="str">
        <f t="shared" si="9"/>
        <v/>
      </c>
      <c r="F230" s="273" t="str">
        <f t="shared" si="10"/>
        <v>否</v>
      </c>
      <c r="G230" s="315" t="str">
        <f t="shared" si="11"/>
        <v>项</v>
      </c>
    </row>
    <row r="231" ht="38" customHeight="1" spans="1:7">
      <c r="A231" s="274">
        <v>2320417</v>
      </c>
      <c r="B231" s="275" t="s">
        <v>1530</v>
      </c>
      <c r="C231" s="276">
        <v>0</v>
      </c>
      <c r="D231" s="276">
        <v>0</v>
      </c>
      <c r="E231" s="128" t="str">
        <f t="shared" si="9"/>
        <v/>
      </c>
      <c r="F231" s="273" t="str">
        <f t="shared" si="10"/>
        <v>否</v>
      </c>
      <c r="G231" s="315" t="str">
        <f t="shared" si="11"/>
        <v>项</v>
      </c>
    </row>
    <row r="232" ht="38" customHeight="1" spans="1:7">
      <c r="A232" s="274">
        <v>2320418</v>
      </c>
      <c r="B232" s="275" t="s">
        <v>1531</v>
      </c>
      <c r="C232" s="276">
        <v>0</v>
      </c>
      <c r="D232" s="276">
        <v>0</v>
      </c>
      <c r="E232" s="128" t="str">
        <f t="shared" si="9"/>
        <v/>
      </c>
      <c r="F232" s="273" t="str">
        <f t="shared" si="10"/>
        <v>否</v>
      </c>
      <c r="G232" s="315" t="str">
        <f t="shared" si="11"/>
        <v>项</v>
      </c>
    </row>
    <row r="233" ht="38" customHeight="1" spans="1:7">
      <c r="A233" s="274">
        <v>2320419</v>
      </c>
      <c r="B233" s="275" t="s">
        <v>1532</v>
      </c>
      <c r="C233" s="276">
        <v>0</v>
      </c>
      <c r="D233" s="276">
        <v>0</v>
      </c>
      <c r="E233" s="128" t="str">
        <f t="shared" si="9"/>
        <v/>
      </c>
      <c r="F233" s="273" t="str">
        <f t="shared" si="10"/>
        <v>否</v>
      </c>
      <c r="G233" s="315" t="str">
        <f t="shared" si="11"/>
        <v>项</v>
      </c>
    </row>
    <row r="234" ht="38" customHeight="1" spans="1:7">
      <c r="A234" s="274">
        <v>2320420</v>
      </c>
      <c r="B234" s="275" t="s">
        <v>1533</v>
      </c>
      <c r="C234" s="276">
        <v>0</v>
      </c>
      <c r="D234" s="276">
        <v>0</v>
      </c>
      <c r="E234" s="128" t="str">
        <f t="shared" si="9"/>
        <v/>
      </c>
      <c r="F234" s="273" t="str">
        <f t="shared" si="10"/>
        <v>否</v>
      </c>
      <c r="G234" s="315" t="str">
        <f t="shared" si="11"/>
        <v>项</v>
      </c>
    </row>
    <row r="235" ht="38" customHeight="1" spans="1:7">
      <c r="A235" s="274">
        <v>2320431</v>
      </c>
      <c r="B235" s="275" t="s">
        <v>1534</v>
      </c>
      <c r="C235" s="276">
        <v>335</v>
      </c>
      <c r="D235" s="276">
        <v>182</v>
      </c>
      <c r="E235" s="128">
        <f t="shared" si="9"/>
        <v>-0.457</v>
      </c>
      <c r="F235" s="273" t="str">
        <f t="shared" si="10"/>
        <v>是</v>
      </c>
      <c r="G235" s="315" t="str">
        <f t="shared" si="11"/>
        <v>项</v>
      </c>
    </row>
    <row r="236" s="256" customFormat="1" ht="38" customHeight="1" spans="1:7">
      <c r="A236" s="274">
        <v>2320432</v>
      </c>
      <c r="B236" s="275" t="s">
        <v>1535</v>
      </c>
      <c r="C236" s="276">
        <v>0</v>
      </c>
      <c r="D236" s="276">
        <v>0</v>
      </c>
      <c r="E236" s="128" t="str">
        <f t="shared" si="9"/>
        <v/>
      </c>
      <c r="F236" s="273" t="str">
        <f t="shared" si="10"/>
        <v>否</v>
      </c>
      <c r="G236" s="315" t="str">
        <f t="shared" si="11"/>
        <v>项</v>
      </c>
    </row>
    <row r="237" ht="38" customHeight="1" spans="1:7">
      <c r="A237" s="274">
        <v>2320433</v>
      </c>
      <c r="B237" s="275" t="s">
        <v>1536</v>
      </c>
      <c r="C237" s="276">
        <v>0</v>
      </c>
      <c r="D237" s="276">
        <v>0</v>
      </c>
      <c r="E237" s="128" t="str">
        <f t="shared" si="9"/>
        <v/>
      </c>
      <c r="F237" s="273" t="str">
        <f t="shared" si="10"/>
        <v>否</v>
      </c>
      <c r="G237" s="315" t="str">
        <f t="shared" si="11"/>
        <v>项</v>
      </c>
    </row>
    <row r="238" ht="38" customHeight="1" spans="1:7">
      <c r="A238" s="274">
        <v>2320498</v>
      </c>
      <c r="B238" s="275" t="s">
        <v>1537</v>
      </c>
      <c r="C238" s="276">
        <v>8791</v>
      </c>
      <c r="D238" s="276">
        <v>9734</v>
      </c>
      <c r="E238" s="128">
        <f t="shared" si="9"/>
        <v>0.107</v>
      </c>
      <c r="F238" s="273" t="str">
        <f t="shared" si="10"/>
        <v>是</v>
      </c>
      <c r="G238" s="315" t="str">
        <f t="shared" si="11"/>
        <v>项</v>
      </c>
    </row>
    <row r="239" ht="38" customHeight="1" spans="1:7">
      <c r="A239" s="280">
        <v>2320499</v>
      </c>
      <c r="B239" s="275" t="s">
        <v>1538</v>
      </c>
      <c r="C239" s="276">
        <v>0</v>
      </c>
      <c r="D239" s="276">
        <v>1630</v>
      </c>
      <c r="E239" s="128" t="str">
        <f t="shared" si="9"/>
        <v/>
      </c>
      <c r="F239" s="273" t="str">
        <f t="shared" si="10"/>
        <v>是</v>
      </c>
      <c r="G239" s="315" t="str">
        <f t="shared" si="11"/>
        <v>项</v>
      </c>
    </row>
    <row r="240" ht="38" customHeight="1" spans="1:7">
      <c r="A240" s="279">
        <v>233</v>
      </c>
      <c r="B240" s="271" t="s">
        <v>1539</v>
      </c>
      <c r="C240" s="278">
        <v>63</v>
      </c>
      <c r="D240" s="278">
        <v>183</v>
      </c>
      <c r="E240" s="124">
        <f t="shared" si="9"/>
        <v>1.905</v>
      </c>
      <c r="F240" s="314" t="str">
        <f t="shared" si="10"/>
        <v>是</v>
      </c>
      <c r="G240" s="259" t="str">
        <f t="shared" si="11"/>
        <v>类</v>
      </c>
    </row>
    <row r="241" ht="38" customHeight="1" spans="1:7">
      <c r="A241" s="279">
        <v>23304</v>
      </c>
      <c r="B241" s="271" t="s">
        <v>1540</v>
      </c>
      <c r="C241" s="278">
        <v>63</v>
      </c>
      <c r="D241" s="278">
        <v>183</v>
      </c>
      <c r="E241" s="124">
        <f t="shared" si="9"/>
        <v>1.905</v>
      </c>
      <c r="F241" s="314" t="str">
        <f t="shared" si="10"/>
        <v>是</v>
      </c>
      <c r="G241" s="259" t="str">
        <f t="shared" si="11"/>
        <v>款</v>
      </c>
    </row>
    <row r="242" ht="38" customHeight="1" spans="1:7">
      <c r="A242" s="280">
        <v>2330401</v>
      </c>
      <c r="B242" s="275" t="s">
        <v>1541</v>
      </c>
      <c r="C242" s="276">
        <v>0</v>
      </c>
      <c r="D242" s="276">
        <v>0</v>
      </c>
      <c r="E242" s="128" t="str">
        <f t="shared" si="9"/>
        <v/>
      </c>
      <c r="F242" s="273" t="str">
        <f t="shared" si="10"/>
        <v>否</v>
      </c>
      <c r="G242" s="315" t="str">
        <f t="shared" si="11"/>
        <v>项</v>
      </c>
    </row>
    <row r="243" ht="38" customHeight="1" spans="1:7">
      <c r="A243" s="280">
        <v>2330402</v>
      </c>
      <c r="B243" s="275" t="s">
        <v>1542</v>
      </c>
      <c r="C243" s="276">
        <v>0</v>
      </c>
      <c r="D243" s="276">
        <v>0</v>
      </c>
      <c r="E243" s="128" t="str">
        <f t="shared" si="9"/>
        <v/>
      </c>
      <c r="F243" s="273" t="str">
        <f t="shared" si="10"/>
        <v>否</v>
      </c>
      <c r="G243" s="315" t="str">
        <f t="shared" si="11"/>
        <v>项</v>
      </c>
    </row>
    <row r="244" ht="38" customHeight="1" spans="1:7">
      <c r="A244" s="280">
        <v>2330405</v>
      </c>
      <c r="B244" s="275" t="s">
        <v>1543</v>
      </c>
      <c r="C244" s="276">
        <v>0</v>
      </c>
      <c r="D244" s="276">
        <v>0</v>
      </c>
      <c r="E244" s="128" t="str">
        <f t="shared" si="9"/>
        <v/>
      </c>
      <c r="F244" s="273" t="str">
        <f t="shared" si="10"/>
        <v>否</v>
      </c>
      <c r="G244" s="315" t="str">
        <f t="shared" si="11"/>
        <v>项</v>
      </c>
    </row>
    <row r="245" ht="38" customHeight="1" spans="1:7">
      <c r="A245" s="280">
        <v>2330411</v>
      </c>
      <c r="B245" s="275" t="s">
        <v>1544</v>
      </c>
      <c r="C245" s="276">
        <v>0</v>
      </c>
      <c r="D245" s="276">
        <v>5</v>
      </c>
      <c r="E245" s="128" t="str">
        <f t="shared" si="9"/>
        <v/>
      </c>
      <c r="F245" s="273" t="str">
        <f t="shared" si="10"/>
        <v>是</v>
      </c>
      <c r="G245" s="315" t="str">
        <f t="shared" si="11"/>
        <v>项</v>
      </c>
    </row>
    <row r="246" ht="38" customHeight="1" spans="1:7">
      <c r="A246" s="280">
        <v>2330413</v>
      </c>
      <c r="B246" s="275" t="s">
        <v>1545</v>
      </c>
      <c r="C246" s="276">
        <v>0</v>
      </c>
      <c r="D246" s="276">
        <v>0</v>
      </c>
      <c r="E246" s="128" t="str">
        <f t="shared" si="9"/>
        <v/>
      </c>
      <c r="F246" s="273" t="str">
        <f t="shared" si="10"/>
        <v>否</v>
      </c>
      <c r="G246" s="315" t="str">
        <f t="shared" si="11"/>
        <v>项</v>
      </c>
    </row>
    <row r="247" ht="38" customHeight="1" spans="1:7">
      <c r="A247" s="280">
        <v>2330414</v>
      </c>
      <c r="B247" s="275" t="s">
        <v>1546</v>
      </c>
      <c r="C247" s="276">
        <v>0</v>
      </c>
      <c r="D247" s="276">
        <v>0</v>
      </c>
      <c r="E247" s="128" t="str">
        <f t="shared" si="9"/>
        <v/>
      </c>
      <c r="F247" s="273" t="str">
        <f t="shared" si="10"/>
        <v>否</v>
      </c>
      <c r="G247" s="315" t="str">
        <f t="shared" si="11"/>
        <v>项</v>
      </c>
    </row>
    <row r="248" ht="38" customHeight="1" spans="1:7">
      <c r="A248" s="280">
        <v>2330416</v>
      </c>
      <c r="B248" s="275" t="s">
        <v>1547</v>
      </c>
      <c r="C248" s="276">
        <v>0</v>
      </c>
      <c r="D248" s="276">
        <v>0</v>
      </c>
      <c r="E248" s="128" t="str">
        <f t="shared" si="9"/>
        <v/>
      </c>
      <c r="F248" s="273" t="str">
        <f t="shared" si="10"/>
        <v>否</v>
      </c>
      <c r="G248" s="315" t="str">
        <f t="shared" si="11"/>
        <v>项</v>
      </c>
    </row>
    <row r="249" ht="38" customHeight="1" spans="1:7">
      <c r="A249" s="280">
        <v>2330417</v>
      </c>
      <c r="B249" s="275" t="s">
        <v>1548</v>
      </c>
      <c r="C249" s="276">
        <v>0</v>
      </c>
      <c r="D249" s="276">
        <v>0</v>
      </c>
      <c r="E249" s="128" t="str">
        <f t="shared" si="9"/>
        <v/>
      </c>
      <c r="F249" s="273" t="str">
        <f t="shared" si="10"/>
        <v>否</v>
      </c>
      <c r="G249" s="315" t="str">
        <f t="shared" si="11"/>
        <v>项</v>
      </c>
    </row>
    <row r="250" ht="38" customHeight="1" spans="1:7">
      <c r="A250" s="280">
        <v>2330418</v>
      </c>
      <c r="B250" s="275" t="s">
        <v>1549</v>
      </c>
      <c r="C250" s="276">
        <v>0</v>
      </c>
      <c r="D250" s="276">
        <v>0</v>
      </c>
      <c r="E250" s="128" t="str">
        <f t="shared" si="9"/>
        <v/>
      </c>
      <c r="F250" s="273" t="str">
        <f t="shared" si="10"/>
        <v>否</v>
      </c>
      <c r="G250" s="315" t="str">
        <f t="shared" si="11"/>
        <v>项</v>
      </c>
    </row>
    <row r="251" ht="38" customHeight="1" spans="1:7">
      <c r="A251" s="280">
        <v>2330419</v>
      </c>
      <c r="B251" s="275" t="s">
        <v>1550</v>
      </c>
      <c r="C251" s="276">
        <v>0</v>
      </c>
      <c r="D251" s="276">
        <v>0</v>
      </c>
      <c r="E251" s="128" t="str">
        <f t="shared" si="9"/>
        <v/>
      </c>
      <c r="F251" s="273" t="str">
        <f t="shared" si="10"/>
        <v>否</v>
      </c>
      <c r="G251" s="315" t="str">
        <f t="shared" si="11"/>
        <v>项</v>
      </c>
    </row>
    <row r="252" ht="38" customHeight="1" spans="1:7">
      <c r="A252" s="280">
        <v>2330420</v>
      </c>
      <c r="B252" s="275" t="s">
        <v>1551</v>
      </c>
      <c r="C252" s="276">
        <v>0</v>
      </c>
      <c r="D252" s="276">
        <v>0</v>
      </c>
      <c r="E252" s="128" t="str">
        <f t="shared" si="9"/>
        <v/>
      </c>
      <c r="F252" s="273" t="str">
        <f t="shared" si="10"/>
        <v>否</v>
      </c>
      <c r="G252" s="315" t="str">
        <f t="shared" si="11"/>
        <v>项</v>
      </c>
    </row>
    <row r="253" ht="38" customHeight="1" spans="1:7">
      <c r="A253" s="280">
        <v>2330431</v>
      </c>
      <c r="B253" s="275" t="s">
        <v>1552</v>
      </c>
      <c r="C253" s="276">
        <v>7</v>
      </c>
      <c r="D253" s="276">
        <v>0</v>
      </c>
      <c r="E253" s="128">
        <f t="shared" si="9"/>
        <v>-1</v>
      </c>
      <c r="F253" s="273" t="str">
        <f t="shared" si="10"/>
        <v>是</v>
      </c>
      <c r="G253" s="315" t="str">
        <f t="shared" si="11"/>
        <v>项</v>
      </c>
    </row>
    <row r="254" ht="38" customHeight="1" spans="1:7">
      <c r="A254" s="280">
        <v>2330432</v>
      </c>
      <c r="B254" s="275" t="s">
        <v>1553</v>
      </c>
      <c r="C254" s="276">
        <v>0</v>
      </c>
      <c r="D254" s="276">
        <v>0</v>
      </c>
      <c r="E254" s="128" t="str">
        <f t="shared" si="9"/>
        <v/>
      </c>
      <c r="F254" s="273" t="str">
        <f t="shared" si="10"/>
        <v>否</v>
      </c>
      <c r="G254" s="315" t="str">
        <f t="shared" si="11"/>
        <v>项</v>
      </c>
    </row>
    <row r="255" ht="38" customHeight="1" spans="1:7">
      <c r="A255" s="280">
        <v>2330433</v>
      </c>
      <c r="B255" s="275" t="s">
        <v>1554</v>
      </c>
      <c r="C255" s="276">
        <v>0</v>
      </c>
      <c r="D255" s="276">
        <v>0</v>
      </c>
      <c r="E255" s="128" t="str">
        <f t="shared" si="9"/>
        <v/>
      </c>
      <c r="F255" s="273" t="str">
        <f t="shared" si="10"/>
        <v>否</v>
      </c>
      <c r="G255" s="315" t="str">
        <f t="shared" si="11"/>
        <v>项</v>
      </c>
    </row>
    <row r="256" ht="38" customHeight="1" spans="1:7">
      <c r="A256" s="280">
        <v>2330498</v>
      </c>
      <c r="B256" s="275" t="s">
        <v>1555</v>
      </c>
      <c r="C256" s="276">
        <v>41</v>
      </c>
      <c r="D256" s="276">
        <v>128</v>
      </c>
      <c r="E256" s="128">
        <f t="shared" si="9"/>
        <v>2.122</v>
      </c>
      <c r="F256" s="273" t="str">
        <f t="shared" si="10"/>
        <v>是</v>
      </c>
      <c r="G256" s="315" t="str">
        <f t="shared" si="11"/>
        <v>项</v>
      </c>
    </row>
    <row r="257" ht="38" customHeight="1" spans="1:7">
      <c r="A257" s="280">
        <v>2330499</v>
      </c>
      <c r="B257" s="275" t="s">
        <v>1556</v>
      </c>
      <c r="C257" s="276">
        <v>15</v>
      </c>
      <c r="D257" s="276">
        <v>50</v>
      </c>
      <c r="E257" s="128">
        <f t="shared" si="9"/>
        <v>2.333</v>
      </c>
      <c r="F257" s="273" t="str">
        <f t="shared" si="10"/>
        <v>是</v>
      </c>
      <c r="G257" s="315" t="str">
        <f t="shared" si="11"/>
        <v>项</v>
      </c>
    </row>
    <row r="258" ht="38" customHeight="1" spans="1:7">
      <c r="A258" s="279">
        <v>234</v>
      </c>
      <c r="B258" s="271" t="s">
        <v>1557</v>
      </c>
      <c r="C258" s="278">
        <v>0</v>
      </c>
      <c r="D258" s="278">
        <v>0</v>
      </c>
      <c r="E258" s="124" t="str">
        <f t="shared" si="9"/>
        <v/>
      </c>
      <c r="F258" s="314" t="str">
        <f t="shared" si="10"/>
        <v>是</v>
      </c>
      <c r="G258" s="259" t="str">
        <f t="shared" si="11"/>
        <v>类</v>
      </c>
    </row>
    <row r="259" ht="38" customHeight="1" spans="1:7">
      <c r="A259" s="279">
        <v>23401</v>
      </c>
      <c r="B259" s="271" t="s">
        <v>1558</v>
      </c>
      <c r="C259" s="278">
        <v>0</v>
      </c>
      <c r="D259" s="278">
        <v>0</v>
      </c>
      <c r="E259" s="124" t="str">
        <f t="shared" si="9"/>
        <v/>
      </c>
      <c r="F259" s="314" t="str">
        <f t="shared" si="10"/>
        <v>否</v>
      </c>
      <c r="G259" s="259" t="str">
        <f t="shared" si="11"/>
        <v>款</v>
      </c>
    </row>
    <row r="260" ht="38" customHeight="1" spans="1:7">
      <c r="A260" s="280">
        <v>2340101</v>
      </c>
      <c r="B260" s="275" t="s">
        <v>1559</v>
      </c>
      <c r="C260" s="276">
        <v>0</v>
      </c>
      <c r="D260" s="276">
        <v>0</v>
      </c>
      <c r="E260" s="128" t="str">
        <f t="shared" ref="E260:E278" si="12">IF(C260&lt;&gt;0,D260/C260-1,"")</f>
        <v/>
      </c>
      <c r="F260" s="273" t="str">
        <f t="shared" ref="F260:F288" si="13">IF(LEN(A260)=3,"是",IF(B260&lt;&gt;"",IF(SUM(C260:D260)&lt;&gt;0,"是","否"),"是"))</f>
        <v>否</v>
      </c>
      <c r="G260" s="315" t="str">
        <f t="shared" ref="G260:G288" si="14">IF(LEN(A260)=3,"类",IF(LEN(A260)=5,"款","项"))</f>
        <v>项</v>
      </c>
    </row>
    <row r="261" ht="38" customHeight="1" spans="1:7">
      <c r="A261" s="280">
        <v>2340102</v>
      </c>
      <c r="B261" s="275" t="s">
        <v>1560</v>
      </c>
      <c r="C261" s="276">
        <v>0</v>
      </c>
      <c r="D261" s="276">
        <v>0</v>
      </c>
      <c r="E261" s="128" t="str">
        <f t="shared" si="12"/>
        <v/>
      </c>
      <c r="F261" s="273" t="str">
        <f t="shared" si="13"/>
        <v>否</v>
      </c>
      <c r="G261" s="315" t="str">
        <f t="shared" si="14"/>
        <v>项</v>
      </c>
    </row>
    <row r="262" ht="38" customHeight="1" spans="1:7">
      <c r="A262" s="280">
        <v>2340103</v>
      </c>
      <c r="B262" s="275" t="s">
        <v>1561</v>
      </c>
      <c r="C262" s="276">
        <v>0</v>
      </c>
      <c r="D262" s="276">
        <v>0</v>
      </c>
      <c r="E262" s="128" t="str">
        <f t="shared" si="12"/>
        <v/>
      </c>
      <c r="F262" s="273" t="str">
        <f t="shared" si="13"/>
        <v>否</v>
      </c>
      <c r="G262" s="315" t="str">
        <f t="shared" si="14"/>
        <v>项</v>
      </c>
    </row>
    <row r="263" ht="38" customHeight="1" spans="1:7">
      <c r="A263" s="280">
        <v>2340104</v>
      </c>
      <c r="B263" s="275" t="s">
        <v>1562</v>
      </c>
      <c r="C263" s="276">
        <v>0</v>
      </c>
      <c r="D263" s="276">
        <v>0</v>
      </c>
      <c r="E263" s="128" t="str">
        <f t="shared" si="12"/>
        <v/>
      </c>
      <c r="F263" s="273" t="str">
        <f t="shared" si="13"/>
        <v>否</v>
      </c>
      <c r="G263" s="315" t="str">
        <f t="shared" si="14"/>
        <v>项</v>
      </c>
    </row>
    <row r="264" ht="38" customHeight="1" spans="1:7">
      <c r="A264" s="280">
        <v>2340105</v>
      </c>
      <c r="B264" s="275" t="s">
        <v>1563</v>
      </c>
      <c r="C264" s="276">
        <v>0</v>
      </c>
      <c r="D264" s="276">
        <v>0</v>
      </c>
      <c r="E264" s="128" t="str">
        <f t="shared" si="12"/>
        <v/>
      </c>
      <c r="F264" s="273" t="str">
        <f t="shared" si="13"/>
        <v>否</v>
      </c>
      <c r="G264" s="315" t="str">
        <f t="shared" si="14"/>
        <v>项</v>
      </c>
    </row>
    <row r="265" ht="38" customHeight="1" spans="1:7">
      <c r="A265" s="280">
        <v>2340106</v>
      </c>
      <c r="B265" s="275" t="s">
        <v>1564</v>
      </c>
      <c r="C265" s="276">
        <v>0</v>
      </c>
      <c r="D265" s="276">
        <v>0</v>
      </c>
      <c r="E265" s="128" t="str">
        <f t="shared" si="12"/>
        <v/>
      </c>
      <c r="F265" s="273" t="str">
        <f t="shared" si="13"/>
        <v>否</v>
      </c>
      <c r="G265" s="315" t="str">
        <f t="shared" si="14"/>
        <v>项</v>
      </c>
    </row>
    <row r="266" ht="38" customHeight="1" spans="1:7">
      <c r="A266" s="280">
        <v>2340107</v>
      </c>
      <c r="B266" s="275" t="s">
        <v>1565</v>
      </c>
      <c r="C266" s="276">
        <v>0</v>
      </c>
      <c r="D266" s="276">
        <v>0</v>
      </c>
      <c r="E266" s="128" t="str">
        <f t="shared" si="12"/>
        <v/>
      </c>
      <c r="F266" s="273" t="str">
        <f t="shared" si="13"/>
        <v>否</v>
      </c>
      <c r="G266" s="315" t="str">
        <f t="shared" si="14"/>
        <v>项</v>
      </c>
    </row>
    <row r="267" ht="38" customHeight="1" spans="1:7">
      <c r="A267" s="280">
        <v>2340108</v>
      </c>
      <c r="B267" s="275" t="s">
        <v>1566</v>
      </c>
      <c r="C267" s="276">
        <v>0</v>
      </c>
      <c r="D267" s="276">
        <v>0</v>
      </c>
      <c r="E267" s="128" t="str">
        <f t="shared" si="12"/>
        <v/>
      </c>
      <c r="F267" s="273" t="str">
        <f t="shared" si="13"/>
        <v>否</v>
      </c>
      <c r="G267" s="315" t="str">
        <f t="shared" si="14"/>
        <v>项</v>
      </c>
    </row>
    <row r="268" ht="38" customHeight="1" spans="1:7">
      <c r="A268" s="280">
        <v>2340109</v>
      </c>
      <c r="B268" s="275" t="s">
        <v>1567</v>
      </c>
      <c r="C268" s="276">
        <v>0</v>
      </c>
      <c r="D268" s="276">
        <v>0</v>
      </c>
      <c r="E268" s="128" t="str">
        <f t="shared" si="12"/>
        <v/>
      </c>
      <c r="F268" s="273" t="str">
        <f t="shared" si="13"/>
        <v>否</v>
      </c>
      <c r="G268" s="315" t="str">
        <f t="shared" si="14"/>
        <v>项</v>
      </c>
    </row>
    <row r="269" ht="38" customHeight="1" spans="1:7">
      <c r="A269" s="280">
        <v>2340110</v>
      </c>
      <c r="B269" s="275" t="s">
        <v>1568</v>
      </c>
      <c r="C269" s="276">
        <v>0</v>
      </c>
      <c r="D269" s="276">
        <v>0</v>
      </c>
      <c r="E269" s="128" t="str">
        <f t="shared" si="12"/>
        <v/>
      </c>
      <c r="F269" s="273" t="str">
        <f t="shared" si="13"/>
        <v>否</v>
      </c>
      <c r="G269" s="315" t="str">
        <f t="shared" si="14"/>
        <v>项</v>
      </c>
    </row>
    <row r="270" ht="38" customHeight="1" spans="1:7">
      <c r="A270" s="280">
        <v>2340111</v>
      </c>
      <c r="B270" s="275" t="s">
        <v>1569</v>
      </c>
      <c r="C270" s="276">
        <v>0</v>
      </c>
      <c r="D270" s="276">
        <v>0</v>
      </c>
      <c r="E270" s="128" t="str">
        <f t="shared" si="12"/>
        <v/>
      </c>
      <c r="F270" s="273" t="str">
        <f t="shared" si="13"/>
        <v>否</v>
      </c>
      <c r="G270" s="315" t="str">
        <f t="shared" si="14"/>
        <v>项</v>
      </c>
    </row>
    <row r="271" ht="38" customHeight="1" spans="1:7">
      <c r="A271" s="280">
        <v>2340199</v>
      </c>
      <c r="B271" s="275" t="s">
        <v>1570</v>
      </c>
      <c r="C271" s="276">
        <v>0</v>
      </c>
      <c r="D271" s="276">
        <v>0</v>
      </c>
      <c r="E271" s="128" t="str">
        <f t="shared" si="12"/>
        <v/>
      </c>
      <c r="F271" s="273" t="str">
        <f t="shared" si="13"/>
        <v>否</v>
      </c>
      <c r="G271" s="315" t="str">
        <f t="shared" si="14"/>
        <v>项</v>
      </c>
    </row>
    <row r="272" ht="38" customHeight="1" spans="1:7">
      <c r="A272" s="279">
        <v>23402</v>
      </c>
      <c r="B272" s="271" t="s">
        <v>1571</v>
      </c>
      <c r="C272" s="278">
        <v>0</v>
      </c>
      <c r="D272" s="278">
        <v>0</v>
      </c>
      <c r="E272" s="124" t="str">
        <f t="shared" si="12"/>
        <v/>
      </c>
      <c r="F272" s="314" t="str">
        <f t="shared" si="13"/>
        <v>否</v>
      </c>
      <c r="G272" s="259" t="str">
        <f t="shared" si="14"/>
        <v>款</v>
      </c>
    </row>
    <row r="273" ht="38" customHeight="1" spans="1:7">
      <c r="A273" s="280">
        <v>2340201</v>
      </c>
      <c r="B273" s="275" t="s">
        <v>1572</v>
      </c>
      <c r="C273" s="276">
        <v>0</v>
      </c>
      <c r="D273" s="276">
        <v>0</v>
      </c>
      <c r="E273" s="128" t="str">
        <f t="shared" si="12"/>
        <v/>
      </c>
      <c r="F273" s="273" t="str">
        <f t="shared" si="13"/>
        <v>否</v>
      </c>
      <c r="G273" s="315" t="str">
        <f t="shared" si="14"/>
        <v>项</v>
      </c>
    </row>
    <row r="274" ht="38" customHeight="1" spans="1:7">
      <c r="A274" s="280">
        <v>2340202</v>
      </c>
      <c r="B274" s="275" t="s">
        <v>1573</v>
      </c>
      <c r="C274" s="276">
        <v>0</v>
      </c>
      <c r="D274" s="276">
        <v>0</v>
      </c>
      <c r="E274" s="128" t="str">
        <f t="shared" si="12"/>
        <v/>
      </c>
      <c r="F274" s="273" t="str">
        <f t="shared" si="13"/>
        <v>否</v>
      </c>
      <c r="G274" s="315" t="str">
        <f t="shared" si="14"/>
        <v>项</v>
      </c>
    </row>
    <row r="275" ht="38" customHeight="1" spans="1:7">
      <c r="A275" s="280">
        <v>2340203</v>
      </c>
      <c r="B275" s="275" t="s">
        <v>1574</v>
      </c>
      <c r="C275" s="276">
        <v>0</v>
      </c>
      <c r="D275" s="276">
        <v>0</v>
      </c>
      <c r="E275" s="128" t="str">
        <f t="shared" si="12"/>
        <v/>
      </c>
      <c r="F275" s="273" t="str">
        <f t="shared" si="13"/>
        <v>否</v>
      </c>
      <c r="G275" s="315" t="str">
        <f t="shared" si="14"/>
        <v>项</v>
      </c>
    </row>
    <row r="276" ht="38" customHeight="1" spans="1:7">
      <c r="A276" s="280">
        <v>2340204</v>
      </c>
      <c r="B276" s="275" t="s">
        <v>1575</v>
      </c>
      <c r="C276" s="276">
        <v>0</v>
      </c>
      <c r="D276" s="276">
        <v>0</v>
      </c>
      <c r="E276" s="128" t="str">
        <f t="shared" si="12"/>
        <v/>
      </c>
      <c r="F276" s="273" t="str">
        <f t="shared" si="13"/>
        <v>否</v>
      </c>
      <c r="G276" s="315" t="str">
        <f t="shared" si="14"/>
        <v>项</v>
      </c>
    </row>
    <row r="277" ht="38" customHeight="1" spans="1:7">
      <c r="A277" s="280">
        <v>2340205</v>
      </c>
      <c r="B277" s="275" t="s">
        <v>1576</v>
      </c>
      <c r="C277" s="276">
        <v>0</v>
      </c>
      <c r="D277" s="276">
        <v>0</v>
      </c>
      <c r="E277" s="128" t="str">
        <f t="shared" si="12"/>
        <v/>
      </c>
      <c r="F277" s="273" t="str">
        <f t="shared" si="13"/>
        <v>否</v>
      </c>
      <c r="G277" s="315" t="str">
        <f t="shared" si="14"/>
        <v>项</v>
      </c>
    </row>
    <row r="278" ht="38" customHeight="1" spans="1:7">
      <c r="A278" s="280">
        <v>2340299</v>
      </c>
      <c r="B278" s="275" t="s">
        <v>1577</v>
      </c>
      <c r="C278" s="276">
        <v>0</v>
      </c>
      <c r="D278" s="276">
        <v>0</v>
      </c>
      <c r="E278" s="128" t="str">
        <f t="shared" si="12"/>
        <v/>
      </c>
      <c r="F278" s="273" t="str">
        <f t="shared" si="13"/>
        <v>否</v>
      </c>
      <c r="G278" s="315" t="str">
        <f t="shared" si="14"/>
        <v>项</v>
      </c>
    </row>
    <row r="279" ht="38" customHeight="1" spans="1:7">
      <c r="A279" s="270"/>
      <c r="B279" s="271"/>
      <c r="C279" s="272"/>
      <c r="D279" s="272"/>
      <c r="E279" s="316"/>
      <c r="F279" s="273" t="str">
        <f t="shared" si="13"/>
        <v>是</v>
      </c>
      <c r="G279" s="256" t="str">
        <f t="shared" si="14"/>
        <v>项</v>
      </c>
    </row>
    <row r="280" ht="38" customHeight="1" spans="1:7">
      <c r="A280" s="281"/>
      <c r="B280" s="282" t="s">
        <v>1578</v>
      </c>
      <c r="C280" s="278">
        <f>SUMIFS(C4:C278,$G$4:$G$278,"类")</f>
        <v>58132</v>
      </c>
      <c r="D280" s="278">
        <f>SUMIFS(D4:D278,$G$4:$G$278,"类")</f>
        <v>65384</v>
      </c>
      <c r="E280" s="128">
        <f t="shared" ref="E280:E288" si="15">IF(C280&lt;&gt;0,D280/C280-1,"")</f>
        <v>0.125</v>
      </c>
      <c r="F280" s="273" t="str">
        <f t="shared" si="13"/>
        <v>是</v>
      </c>
      <c r="G280" s="256" t="str">
        <f t="shared" si="14"/>
        <v>项</v>
      </c>
    </row>
    <row r="281" ht="38" customHeight="1" spans="1:7">
      <c r="A281" s="317" t="s">
        <v>1579</v>
      </c>
      <c r="B281" s="284" t="s">
        <v>121</v>
      </c>
      <c r="C281" s="318">
        <f>SUM(C282,C285:C286)</f>
        <v>28018</v>
      </c>
      <c r="D281" s="318">
        <f>SUM(D282,D285:D286)</f>
        <v>5245</v>
      </c>
      <c r="E281" s="128">
        <f t="shared" si="15"/>
        <v>-0.813</v>
      </c>
      <c r="F281" s="273" t="str">
        <f t="shared" si="13"/>
        <v>是</v>
      </c>
      <c r="G281" s="256" t="str">
        <f t="shared" si="14"/>
        <v>类</v>
      </c>
    </row>
    <row r="282" ht="38" customHeight="1" spans="1:7">
      <c r="A282" s="317" t="s">
        <v>1580</v>
      </c>
      <c r="B282" s="284" t="s">
        <v>1581</v>
      </c>
      <c r="C282" s="318">
        <f>SUM(C283:C284)</f>
        <v>370</v>
      </c>
      <c r="D282" s="318">
        <f>SUM(D283:D284)</f>
        <v>275</v>
      </c>
      <c r="E282" s="128">
        <f t="shared" si="15"/>
        <v>-0.257</v>
      </c>
      <c r="F282" s="273" t="str">
        <f t="shared" si="13"/>
        <v>是</v>
      </c>
      <c r="G282" s="256" t="str">
        <f t="shared" si="14"/>
        <v>款</v>
      </c>
    </row>
    <row r="283" ht="38" customHeight="1" spans="1:7">
      <c r="A283" s="319" t="s">
        <v>1582</v>
      </c>
      <c r="B283" s="286" t="s">
        <v>1583</v>
      </c>
      <c r="C283" s="320">
        <v>370</v>
      </c>
      <c r="D283" s="321">
        <v>275</v>
      </c>
      <c r="E283" s="128">
        <f t="shared" si="15"/>
        <v>-0.257</v>
      </c>
      <c r="F283" s="273" t="str">
        <f t="shared" si="13"/>
        <v>是</v>
      </c>
      <c r="G283" s="256" t="str">
        <f t="shared" si="14"/>
        <v>项</v>
      </c>
    </row>
    <row r="284" ht="38" customHeight="1" spans="1:7">
      <c r="A284" s="319" t="s">
        <v>1584</v>
      </c>
      <c r="B284" s="286" t="s">
        <v>1585</v>
      </c>
      <c r="C284" s="320"/>
      <c r="D284" s="321"/>
      <c r="E284" s="128" t="str">
        <f t="shared" si="15"/>
        <v/>
      </c>
      <c r="F284" s="273" t="str">
        <f t="shared" si="13"/>
        <v>否</v>
      </c>
      <c r="G284" s="256" t="str">
        <f t="shared" si="14"/>
        <v>项</v>
      </c>
    </row>
    <row r="285" ht="38" customHeight="1" spans="1:7">
      <c r="A285" s="319" t="s">
        <v>1586</v>
      </c>
      <c r="B285" s="286" t="s">
        <v>1587</v>
      </c>
      <c r="C285" s="320">
        <v>894</v>
      </c>
      <c r="D285" s="321">
        <v>4970</v>
      </c>
      <c r="E285" s="128">
        <f t="shared" si="15"/>
        <v>4.559</v>
      </c>
      <c r="F285" s="273" t="str">
        <f t="shared" si="13"/>
        <v>是</v>
      </c>
      <c r="G285" s="256" t="str">
        <f t="shared" si="14"/>
        <v>款</v>
      </c>
    </row>
    <row r="286" ht="38" customHeight="1" spans="1:7">
      <c r="A286" s="319" t="s">
        <v>1588</v>
      </c>
      <c r="B286" s="286" t="s">
        <v>1589</v>
      </c>
      <c r="C286" s="320">
        <v>26754</v>
      </c>
      <c r="D286" s="321"/>
      <c r="E286" s="128">
        <f t="shared" si="15"/>
        <v>-1</v>
      </c>
      <c r="F286" s="273" t="str">
        <f t="shared" si="13"/>
        <v>是</v>
      </c>
      <c r="G286" s="256" t="str">
        <f t="shared" si="14"/>
        <v>款</v>
      </c>
    </row>
    <row r="287" ht="38" customHeight="1" spans="1:7">
      <c r="A287" s="319" t="s">
        <v>1590</v>
      </c>
      <c r="B287" s="289" t="s">
        <v>1591</v>
      </c>
      <c r="C287" s="318">
        <v>24600</v>
      </c>
      <c r="D287" s="322">
        <v>30300</v>
      </c>
      <c r="E287" s="128">
        <f t="shared" si="15"/>
        <v>0.232</v>
      </c>
      <c r="F287" s="273" t="str">
        <f t="shared" si="13"/>
        <v>是</v>
      </c>
      <c r="G287" s="256" t="str">
        <f t="shared" si="14"/>
        <v>类</v>
      </c>
    </row>
    <row r="288" ht="38" customHeight="1" spans="1:7">
      <c r="A288" s="323"/>
      <c r="B288" s="291" t="s">
        <v>130</v>
      </c>
      <c r="C288" s="318">
        <f>SUM(C280,C281,C287)</f>
        <v>110750</v>
      </c>
      <c r="D288" s="318">
        <f>SUM(D280,D281,D287)</f>
        <v>100929</v>
      </c>
      <c r="E288" s="128">
        <f t="shared" si="15"/>
        <v>-0.089</v>
      </c>
      <c r="F288" s="273" t="str">
        <f t="shared" si="13"/>
        <v>是</v>
      </c>
      <c r="G288" s="256" t="str">
        <f t="shared" si="14"/>
        <v>项</v>
      </c>
    </row>
    <row r="289" spans="3:3">
      <c r="C289" s="324"/>
    </row>
    <row r="291" spans="3:3">
      <c r="C291" s="324"/>
    </row>
    <row r="293" spans="3:3">
      <c r="C293" s="324"/>
    </row>
    <row r="294" spans="3:3">
      <c r="C294" s="324"/>
    </row>
    <row r="296" spans="3:3">
      <c r="C296" s="324"/>
    </row>
    <row r="297" spans="3:3">
      <c r="C297" s="324"/>
    </row>
    <row r="298" spans="3:3">
      <c r="C298" s="324"/>
    </row>
    <row r="299" spans="3:3">
      <c r="C299" s="324"/>
    </row>
    <row r="301" spans="3:3">
      <c r="C301" s="324"/>
    </row>
  </sheetData>
  <autoFilter xmlns:etc="http://www.wps.cn/officeDocument/2017/etCustomData" ref="A3:XEY288" etc:filterBottomFollowUsedRange="0">
    <extLst/>
  </autoFilter>
  <mergeCells count="1">
    <mergeCell ref="B1:E1"/>
  </mergeCells>
  <conditionalFormatting sqref="B287">
    <cfRule type="expression" dxfId="1" priority="3" stopIfTrue="1">
      <formula>"len($A:$A)=3"</formula>
    </cfRule>
  </conditionalFormatting>
  <conditionalFormatting sqref="C287">
    <cfRule type="expression" dxfId="1" priority="2" stopIfTrue="1">
      <formula>"len($A:$A)=3"</formula>
    </cfRule>
  </conditionalFormatting>
  <conditionalFormatting sqref="D287">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F0"/>
  </sheetPr>
  <dimension ref="A1:F38"/>
  <sheetViews>
    <sheetView showGridLines="0" showZeros="0" view="pageBreakPreview" zoomScaleNormal="115" workbookViewId="0">
      <pane ySplit="3" topLeftCell="A31" activePane="bottomLeft" state="frozen"/>
      <selection/>
      <selection pane="bottomLeft" activeCell="C35" sqref="C35"/>
    </sheetView>
  </sheetViews>
  <sheetFormatPr defaultColWidth="9" defaultRowHeight="15.6" outlineLevelCol="5"/>
  <cols>
    <col min="1" max="1" width="15" style="153" customWidth="1"/>
    <col min="2" max="2" width="50.75" style="153" customWidth="1"/>
    <col min="3" max="4" width="20.6296296296296" style="153" customWidth="1"/>
    <col min="5" max="5" width="20.6296296296296" style="295" customWidth="1"/>
    <col min="6" max="6" width="3.75" style="153" customWidth="1"/>
    <col min="7" max="16384" width="9" style="153"/>
  </cols>
  <sheetData>
    <row r="1" ht="45" customHeight="1" spans="2:5">
      <c r="B1" s="262" t="s">
        <v>1592</v>
      </c>
      <c r="C1" s="262"/>
      <c r="D1" s="262"/>
      <c r="E1" s="262"/>
    </row>
    <row r="2" s="293" customFormat="1" ht="20.1" customHeight="1" spans="2:5">
      <c r="B2" s="296"/>
      <c r="C2" s="297"/>
      <c r="D2" s="296"/>
      <c r="E2" s="298" t="s">
        <v>2</v>
      </c>
    </row>
    <row r="3" s="294" customFormat="1" ht="45" customHeight="1" spans="1:6">
      <c r="A3" s="299" t="s">
        <v>3</v>
      </c>
      <c r="B3" s="300" t="s">
        <v>4</v>
      </c>
      <c r="C3" s="120" t="s">
        <v>132</v>
      </c>
      <c r="D3" s="120" t="s">
        <v>6</v>
      </c>
      <c r="E3" s="120" t="s">
        <v>133</v>
      </c>
      <c r="F3" s="301" t="s">
        <v>8</v>
      </c>
    </row>
    <row r="4" s="294" customFormat="1" ht="36" customHeight="1" spans="1:6">
      <c r="A4" s="274" t="s">
        <v>1271</v>
      </c>
      <c r="B4" s="271" t="s">
        <v>1272</v>
      </c>
      <c r="C4" s="278"/>
      <c r="D4" s="278"/>
      <c r="E4" s="124" t="str">
        <f t="shared" ref="E4:E38" si="0">IF(C4&lt;&gt;0,D4/C4-1,"")</f>
        <v/>
      </c>
      <c r="F4" s="145" t="str">
        <f t="shared" ref="F4:F29" si="1">IF(LEN(A4)=7,"是",IF(B4&lt;&gt;"",IF(SUM(C4:D4)&lt;&gt;0,"是","否"),"是"))</f>
        <v>是</v>
      </c>
    </row>
    <row r="5" ht="36" customHeight="1" spans="1:6">
      <c r="A5" s="274" t="s">
        <v>1273</v>
      </c>
      <c r="B5" s="271" t="s">
        <v>1274</v>
      </c>
      <c r="C5" s="278"/>
      <c r="D5" s="278"/>
      <c r="E5" s="124" t="str">
        <f t="shared" si="0"/>
        <v/>
      </c>
      <c r="F5" s="145" t="str">
        <f t="shared" si="1"/>
        <v>是</v>
      </c>
    </row>
    <row r="6" ht="36" customHeight="1" spans="1:6">
      <c r="A6" s="274" t="s">
        <v>1275</v>
      </c>
      <c r="B6" s="271" t="s">
        <v>1276</v>
      </c>
      <c r="C6" s="278"/>
      <c r="D6" s="278"/>
      <c r="E6" s="124" t="str">
        <f t="shared" si="0"/>
        <v/>
      </c>
      <c r="F6" s="145" t="str">
        <f t="shared" si="1"/>
        <v>是</v>
      </c>
    </row>
    <row r="7" ht="36" customHeight="1" spans="1:6">
      <c r="A7" s="274" t="s">
        <v>1277</v>
      </c>
      <c r="B7" s="271" t="s">
        <v>1278</v>
      </c>
      <c r="C7" s="278"/>
      <c r="D7" s="278"/>
      <c r="E7" s="124" t="str">
        <f t="shared" si="0"/>
        <v/>
      </c>
      <c r="F7" s="145" t="str">
        <f t="shared" si="1"/>
        <v>是</v>
      </c>
    </row>
    <row r="8" ht="36" customHeight="1" spans="1:6">
      <c r="A8" s="274" t="s">
        <v>1279</v>
      </c>
      <c r="B8" s="271" t="s">
        <v>1280</v>
      </c>
      <c r="C8" s="278"/>
      <c r="D8" s="278"/>
      <c r="E8" s="124" t="str">
        <f t="shared" si="0"/>
        <v/>
      </c>
      <c r="F8" s="145" t="str">
        <f t="shared" si="1"/>
        <v>是</v>
      </c>
    </row>
    <row r="9" ht="36" customHeight="1" spans="1:6">
      <c r="A9" s="274" t="s">
        <v>1281</v>
      </c>
      <c r="B9" s="271" t="s">
        <v>1282</v>
      </c>
      <c r="C9" s="278"/>
      <c r="D9" s="278"/>
      <c r="E9" s="124" t="str">
        <f t="shared" si="0"/>
        <v/>
      </c>
      <c r="F9" s="145" t="str">
        <f t="shared" si="1"/>
        <v>是</v>
      </c>
    </row>
    <row r="10" ht="36" customHeight="1" spans="1:6">
      <c r="A10" s="274" t="s">
        <v>1283</v>
      </c>
      <c r="B10" s="271" t="s">
        <v>1284</v>
      </c>
      <c r="C10" s="278">
        <f>SUM(C11:C15)</f>
        <v>41860</v>
      </c>
      <c r="D10" s="278">
        <f>SUM(D11:D15)</f>
        <v>31443</v>
      </c>
      <c r="E10" s="124">
        <f t="shared" si="0"/>
        <v>-0.249</v>
      </c>
      <c r="F10" s="145" t="str">
        <f t="shared" si="1"/>
        <v>是</v>
      </c>
    </row>
    <row r="11" ht="36" customHeight="1" spans="1:6">
      <c r="A11" s="274" t="s">
        <v>1285</v>
      </c>
      <c r="B11" s="275" t="s">
        <v>1286</v>
      </c>
      <c r="C11" s="276">
        <v>26957</v>
      </c>
      <c r="D11" s="276">
        <v>26768</v>
      </c>
      <c r="E11" s="128">
        <f t="shared" si="0"/>
        <v>-0.007</v>
      </c>
      <c r="F11" s="145" t="str">
        <f t="shared" si="1"/>
        <v>是</v>
      </c>
    </row>
    <row r="12" ht="36" customHeight="1" spans="1:6">
      <c r="A12" s="274" t="s">
        <v>1287</v>
      </c>
      <c r="B12" s="275" t="s">
        <v>1288</v>
      </c>
      <c r="C12" s="276">
        <v>0</v>
      </c>
      <c r="D12" s="276">
        <v>0</v>
      </c>
      <c r="E12" s="128" t="str">
        <f t="shared" si="0"/>
        <v/>
      </c>
      <c r="F12" s="145" t="str">
        <f t="shared" si="1"/>
        <v>否</v>
      </c>
    </row>
    <row r="13" ht="36" customHeight="1" spans="1:6">
      <c r="A13" s="274" t="s">
        <v>1289</v>
      </c>
      <c r="B13" s="275" t="s">
        <v>1290</v>
      </c>
      <c r="C13" s="276">
        <v>14903</v>
      </c>
      <c r="D13" s="276">
        <v>6007</v>
      </c>
      <c r="E13" s="128">
        <f t="shared" si="0"/>
        <v>-0.597</v>
      </c>
      <c r="F13" s="145" t="str">
        <f t="shared" si="1"/>
        <v>是</v>
      </c>
    </row>
    <row r="14" ht="36" customHeight="1" spans="1:6">
      <c r="A14" s="274" t="s">
        <v>1291</v>
      </c>
      <c r="B14" s="275" t="s">
        <v>1292</v>
      </c>
      <c r="C14" s="276">
        <v>0</v>
      </c>
      <c r="D14" s="276">
        <v>-1332</v>
      </c>
      <c r="E14" s="128" t="str">
        <f t="shared" si="0"/>
        <v/>
      </c>
      <c r="F14" s="145" t="str">
        <f t="shared" si="1"/>
        <v>是</v>
      </c>
    </row>
    <row r="15" ht="36" customHeight="1" spans="1:6">
      <c r="A15" s="274" t="s">
        <v>1293</v>
      </c>
      <c r="B15" s="275" t="s">
        <v>1294</v>
      </c>
      <c r="C15" s="276">
        <v>0</v>
      </c>
      <c r="D15" s="276">
        <v>0</v>
      </c>
      <c r="E15" s="128" t="str">
        <f t="shared" si="0"/>
        <v/>
      </c>
      <c r="F15" s="145" t="str">
        <f t="shared" si="1"/>
        <v>否</v>
      </c>
    </row>
    <row r="16" ht="36" customHeight="1" spans="1:6">
      <c r="A16" s="302" t="s">
        <v>1295</v>
      </c>
      <c r="B16" s="160" t="s">
        <v>1296</v>
      </c>
      <c r="C16" s="278"/>
      <c r="D16" s="278"/>
      <c r="E16" s="124" t="str">
        <f t="shared" si="0"/>
        <v/>
      </c>
      <c r="F16" s="145" t="str">
        <f t="shared" si="1"/>
        <v>是</v>
      </c>
    </row>
    <row r="17" ht="36" customHeight="1" spans="1:6">
      <c r="A17" s="302" t="s">
        <v>1297</v>
      </c>
      <c r="B17" s="160" t="s">
        <v>1298</v>
      </c>
      <c r="C17" s="278">
        <f>SUM(C18:C19)</f>
        <v>400</v>
      </c>
      <c r="D17" s="278">
        <f>SUM(D18:D19)</f>
        <v>400</v>
      </c>
      <c r="E17" s="124">
        <f t="shared" si="0"/>
        <v>0</v>
      </c>
      <c r="F17" s="145" t="str">
        <f t="shared" si="1"/>
        <v>是</v>
      </c>
    </row>
    <row r="18" ht="36" customHeight="1" spans="1:6">
      <c r="A18" s="302" t="s">
        <v>1299</v>
      </c>
      <c r="B18" s="178" t="s">
        <v>1300</v>
      </c>
      <c r="C18" s="276">
        <v>200</v>
      </c>
      <c r="D18" s="276">
        <v>200</v>
      </c>
      <c r="E18" s="128">
        <f t="shared" si="0"/>
        <v>0</v>
      </c>
      <c r="F18" s="145" t="str">
        <f t="shared" si="1"/>
        <v>是</v>
      </c>
    </row>
    <row r="19" ht="36" customHeight="1" spans="1:6">
      <c r="A19" s="302" t="s">
        <v>1301</v>
      </c>
      <c r="B19" s="178" t="s">
        <v>1302</v>
      </c>
      <c r="C19" s="276">
        <v>200</v>
      </c>
      <c r="D19" s="276">
        <v>200</v>
      </c>
      <c r="E19" s="128">
        <f t="shared" si="0"/>
        <v>0</v>
      </c>
      <c r="F19" s="145" t="str">
        <f t="shared" si="1"/>
        <v>是</v>
      </c>
    </row>
    <row r="20" ht="36" customHeight="1" spans="1:6">
      <c r="A20" s="302" t="s">
        <v>1303</v>
      </c>
      <c r="B20" s="160" t="s">
        <v>1304</v>
      </c>
      <c r="C20" s="278">
        <v>120</v>
      </c>
      <c r="D20" s="278">
        <v>100</v>
      </c>
      <c r="E20" s="124">
        <f t="shared" si="0"/>
        <v>-0.167</v>
      </c>
      <c r="F20" s="145" t="str">
        <f t="shared" si="1"/>
        <v>是</v>
      </c>
    </row>
    <row r="21" ht="36" customHeight="1" spans="1:6">
      <c r="A21" s="302" t="s">
        <v>1305</v>
      </c>
      <c r="B21" s="160" t="s">
        <v>1306</v>
      </c>
      <c r="C21" s="278">
        <v>0</v>
      </c>
      <c r="D21" s="278"/>
      <c r="E21" s="124" t="str">
        <f t="shared" si="0"/>
        <v/>
      </c>
      <c r="F21" s="145" t="str">
        <f t="shared" si="1"/>
        <v>是</v>
      </c>
    </row>
    <row r="22" ht="36" customHeight="1" spans="1:6">
      <c r="A22" s="302" t="s">
        <v>1307</v>
      </c>
      <c r="B22" s="160" t="s">
        <v>1308</v>
      </c>
      <c r="C22" s="278">
        <v>0</v>
      </c>
      <c r="D22" s="278"/>
      <c r="E22" s="124" t="str">
        <f t="shared" si="0"/>
        <v/>
      </c>
      <c r="F22" s="145" t="str">
        <f t="shared" si="1"/>
        <v>是</v>
      </c>
    </row>
    <row r="23" ht="36" customHeight="1" spans="1:6">
      <c r="A23" s="274" t="s">
        <v>1309</v>
      </c>
      <c r="B23" s="271" t="s">
        <v>1310</v>
      </c>
      <c r="C23" s="278">
        <v>0</v>
      </c>
      <c r="D23" s="278"/>
      <c r="E23" s="124" t="str">
        <f t="shared" si="0"/>
        <v/>
      </c>
      <c r="F23" s="145" t="str">
        <f t="shared" si="1"/>
        <v>是</v>
      </c>
    </row>
    <row r="24" ht="36" customHeight="1" spans="1:6">
      <c r="A24" s="274" t="s">
        <v>1311</v>
      </c>
      <c r="B24" s="271" t="s">
        <v>1312</v>
      </c>
      <c r="C24" s="278">
        <v>630</v>
      </c>
      <c r="D24" s="278">
        <v>620</v>
      </c>
      <c r="E24" s="124">
        <f t="shared" si="0"/>
        <v>-0.016</v>
      </c>
      <c r="F24" s="145" t="str">
        <f t="shared" si="1"/>
        <v>是</v>
      </c>
    </row>
    <row r="25" ht="36" customHeight="1" spans="1:6">
      <c r="A25" s="274" t="s">
        <v>1313</v>
      </c>
      <c r="B25" s="271" t="s">
        <v>1314</v>
      </c>
      <c r="C25" s="278">
        <v>0</v>
      </c>
      <c r="D25" s="278"/>
      <c r="E25" s="124" t="str">
        <f t="shared" si="0"/>
        <v/>
      </c>
      <c r="F25" s="145" t="str">
        <f t="shared" si="1"/>
        <v>是</v>
      </c>
    </row>
    <row r="26" ht="36" customHeight="1" spans="1:6">
      <c r="A26" s="274" t="s">
        <v>1315</v>
      </c>
      <c r="B26" s="271" t="s">
        <v>1316</v>
      </c>
      <c r="C26" s="278">
        <v>0</v>
      </c>
      <c r="D26" s="278"/>
      <c r="E26" s="124" t="str">
        <f t="shared" si="0"/>
        <v/>
      </c>
      <c r="F26" s="145" t="str">
        <f t="shared" si="1"/>
        <v>是</v>
      </c>
    </row>
    <row r="27" ht="36" customHeight="1" spans="1:6">
      <c r="A27" s="274" t="s">
        <v>1317</v>
      </c>
      <c r="B27" s="271" t="s">
        <v>1318</v>
      </c>
      <c r="C27" s="278">
        <v>14917</v>
      </c>
      <c r="D27" s="278">
        <v>12342</v>
      </c>
      <c r="E27" s="124">
        <f t="shared" si="0"/>
        <v>-0.173</v>
      </c>
      <c r="F27" s="145" t="str">
        <f t="shared" si="1"/>
        <v>是</v>
      </c>
    </row>
    <row r="28" ht="36" customHeight="1" spans="1:6">
      <c r="A28" s="274"/>
      <c r="B28" s="275"/>
      <c r="C28" s="276"/>
      <c r="D28" s="276"/>
      <c r="E28" s="124" t="str">
        <f t="shared" si="0"/>
        <v/>
      </c>
      <c r="F28" s="145" t="str">
        <f t="shared" si="1"/>
        <v>是</v>
      </c>
    </row>
    <row r="29" ht="36" customHeight="1" spans="1:6">
      <c r="A29" s="281"/>
      <c r="B29" s="282" t="s">
        <v>1593</v>
      </c>
      <c r="C29" s="278">
        <f>SUM(C4:C10,C16:C17,C20:C27)</f>
        <v>57927</v>
      </c>
      <c r="D29" s="278">
        <f>SUM(D4:D10,D16:D17,D20:D27)</f>
        <v>44905</v>
      </c>
      <c r="E29" s="124">
        <f t="shared" si="0"/>
        <v>-0.225</v>
      </c>
      <c r="F29" s="145" t="s">
        <v>1594</v>
      </c>
    </row>
    <row r="30" ht="36" customHeight="1" spans="1:6">
      <c r="A30" s="303">
        <v>105</v>
      </c>
      <c r="B30" s="304" t="s">
        <v>1320</v>
      </c>
      <c r="C30" s="305"/>
      <c r="D30" s="305"/>
      <c r="E30" s="124" t="str">
        <f t="shared" si="0"/>
        <v/>
      </c>
      <c r="F30" s="145" t="s">
        <v>1594</v>
      </c>
    </row>
    <row r="31" ht="36" customHeight="1" spans="1:6">
      <c r="A31" s="303">
        <v>110</v>
      </c>
      <c r="B31" s="304" t="s">
        <v>61</v>
      </c>
      <c r="C31" s="305">
        <f>SUM(C32,C35:C37)</f>
        <v>13936</v>
      </c>
      <c r="D31" s="305">
        <f>SUM(D32,D35:D37)</f>
        <v>56024</v>
      </c>
      <c r="E31" s="124">
        <f t="shared" si="0"/>
        <v>3.02</v>
      </c>
      <c r="F31" s="145" t="s">
        <v>1594</v>
      </c>
    </row>
    <row r="32" ht="36" customHeight="1" spans="1:6">
      <c r="A32" s="306">
        <v>11004</v>
      </c>
      <c r="B32" s="307" t="s">
        <v>1595</v>
      </c>
      <c r="C32" s="308"/>
      <c r="D32" s="308"/>
      <c r="E32" s="128" t="str">
        <f t="shared" si="0"/>
        <v/>
      </c>
      <c r="F32" s="145" t="s">
        <v>1596</v>
      </c>
    </row>
    <row r="33" ht="36" customHeight="1" spans="1:6">
      <c r="A33" s="306">
        <v>1100401</v>
      </c>
      <c r="B33" s="307" t="s">
        <v>1322</v>
      </c>
      <c r="C33" s="308"/>
      <c r="D33" s="308"/>
      <c r="E33" s="128" t="str">
        <f t="shared" si="0"/>
        <v/>
      </c>
      <c r="F33" s="145" t="s">
        <v>1596</v>
      </c>
    </row>
    <row r="34" ht="36" customHeight="1" spans="1:6">
      <c r="A34" s="306">
        <v>1100402</v>
      </c>
      <c r="B34" s="307" t="s">
        <v>1597</v>
      </c>
      <c r="C34" s="127"/>
      <c r="D34" s="308"/>
      <c r="E34" s="128" t="str">
        <f t="shared" si="0"/>
        <v/>
      </c>
      <c r="F34" s="145" t="s">
        <v>1596</v>
      </c>
    </row>
    <row r="35" ht="36" customHeight="1" spans="1:6">
      <c r="A35" s="306">
        <v>11008</v>
      </c>
      <c r="B35" s="307" t="s">
        <v>64</v>
      </c>
      <c r="C35" s="308">
        <v>6936</v>
      </c>
      <c r="D35" s="309">
        <v>26754</v>
      </c>
      <c r="E35" s="128">
        <f t="shared" si="0"/>
        <v>2.857</v>
      </c>
      <c r="F35" s="145" t="s">
        <v>1596</v>
      </c>
    </row>
    <row r="36" ht="36" customHeight="1" spans="1:6">
      <c r="A36" s="306">
        <v>11009</v>
      </c>
      <c r="B36" s="307" t="s">
        <v>65</v>
      </c>
      <c r="C36" s="308"/>
      <c r="D36" s="308"/>
      <c r="E36" s="128" t="str">
        <f t="shared" si="0"/>
        <v/>
      </c>
      <c r="F36" s="145" t="s">
        <v>1596</v>
      </c>
    </row>
    <row r="37" ht="36" customHeight="1" spans="1:6">
      <c r="A37" s="306">
        <v>11011</v>
      </c>
      <c r="B37" s="307" t="s">
        <v>66</v>
      </c>
      <c r="C37" s="308">
        <v>7000</v>
      </c>
      <c r="D37" s="308">
        <v>29270</v>
      </c>
      <c r="E37" s="128">
        <f t="shared" si="0"/>
        <v>3.181</v>
      </c>
      <c r="F37" s="145" t="s">
        <v>1596</v>
      </c>
    </row>
    <row r="38" ht="36" customHeight="1" spans="1:6">
      <c r="A38" s="310"/>
      <c r="B38" s="311" t="s">
        <v>69</v>
      </c>
      <c r="C38" s="305">
        <f>SUM(C29:C31)</f>
        <v>71863</v>
      </c>
      <c r="D38" s="305">
        <f>SUM(D29:D31)</f>
        <v>100929</v>
      </c>
      <c r="E38" s="124">
        <f t="shared" si="0"/>
        <v>0.404</v>
      </c>
      <c r="F38" s="145" t="s">
        <v>1594</v>
      </c>
    </row>
  </sheetData>
  <autoFilter xmlns:etc="http://www.wps.cn/officeDocument/2017/etCustomData" ref="A3:F38" etc:filterBottomFollowUsedRange="0">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 C31:C34 D31:D32">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00B0F0"/>
  </sheetPr>
  <dimension ref="A1:G294"/>
  <sheetViews>
    <sheetView showGridLines="0" showZeros="0" view="pageBreakPreview" zoomScaleNormal="115" workbookViewId="0">
      <pane ySplit="3" topLeftCell="A280" activePane="bottomLeft" state="frozen"/>
      <selection/>
      <selection pane="bottomLeft" activeCell="E281" sqref="E281"/>
    </sheetView>
  </sheetViews>
  <sheetFormatPr defaultColWidth="9" defaultRowHeight="15.6" outlineLevelCol="6"/>
  <cols>
    <col min="1" max="1" width="13.5" style="256" customWidth="1"/>
    <col min="2" max="2" width="50.75" style="256" customWidth="1"/>
    <col min="3" max="4" width="20.6296296296296" style="256" customWidth="1"/>
    <col min="5" max="5" width="20.6296296296296" style="260" customWidth="1"/>
    <col min="6" max="6" width="3.75" style="261" customWidth="1"/>
    <col min="7" max="7" width="9" style="256" customWidth="1"/>
    <col min="8" max="16384" width="9" style="256"/>
  </cols>
  <sheetData>
    <row r="1" s="256" customFormat="1" ht="45" customHeight="1" spans="2:6">
      <c r="B1" s="262" t="s">
        <v>1598</v>
      </c>
      <c r="C1" s="262"/>
      <c r="D1" s="262"/>
      <c r="E1" s="262"/>
      <c r="F1" s="261"/>
    </row>
    <row r="2" s="257" customFormat="1" ht="20.1" customHeight="1" spans="2:6">
      <c r="B2" s="263"/>
      <c r="C2" s="263"/>
      <c r="D2" s="263"/>
      <c r="E2" s="264" t="s">
        <v>2</v>
      </c>
      <c r="F2" s="265"/>
    </row>
    <row r="3" s="258" customFormat="1" ht="45" customHeight="1" spans="1:7">
      <c r="A3" s="266" t="s">
        <v>3</v>
      </c>
      <c r="B3" s="267" t="s">
        <v>4</v>
      </c>
      <c r="C3" s="268" t="s">
        <v>132</v>
      </c>
      <c r="D3" s="268" t="s">
        <v>6</v>
      </c>
      <c r="E3" s="268" t="s">
        <v>133</v>
      </c>
      <c r="F3" s="269" t="s">
        <v>8</v>
      </c>
      <c r="G3" s="258" t="s">
        <v>1599</v>
      </c>
    </row>
    <row r="4" s="256" customFormat="1" ht="36" customHeight="1" spans="1:7">
      <c r="A4" s="270">
        <v>207</v>
      </c>
      <c r="B4" s="271" t="s">
        <v>1325</v>
      </c>
      <c r="C4" s="272">
        <v>5</v>
      </c>
      <c r="D4" s="272">
        <v>0</v>
      </c>
      <c r="E4" s="124">
        <f t="shared" ref="E4:E67" si="0">IF(C4&lt;&gt;0,D4/C4-1,"")</f>
        <v>-1</v>
      </c>
      <c r="F4" s="273" t="str">
        <f t="shared" ref="F4:F67" si="1">IF(LEN(A4)=3,"是",IF(B4&lt;&gt;"",IF(SUM(C4:D4)&lt;&gt;0,"是","否"),"是"))</f>
        <v>是</v>
      </c>
      <c r="G4" s="256" t="str">
        <f t="shared" ref="G4:G67" si="2">IF(LEN(A4)=3,"类",IF(LEN(A4)=5,"款","项"))</f>
        <v>类</v>
      </c>
    </row>
    <row r="5" s="256" customFormat="1" ht="36" customHeight="1" spans="1:7">
      <c r="A5" s="270">
        <v>20707</v>
      </c>
      <c r="B5" s="271" t="s">
        <v>1326</v>
      </c>
      <c r="C5" s="272">
        <v>5</v>
      </c>
      <c r="D5" s="272">
        <v>0</v>
      </c>
      <c r="E5" s="124">
        <f t="shared" si="0"/>
        <v>-1</v>
      </c>
      <c r="F5" s="273" t="str">
        <f t="shared" si="1"/>
        <v>是</v>
      </c>
      <c r="G5" s="256" t="str">
        <f t="shared" si="2"/>
        <v>款</v>
      </c>
    </row>
    <row r="6" s="256" customFormat="1" ht="36" customHeight="1" spans="1:7">
      <c r="A6" s="274">
        <v>2070701</v>
      </c>
      <c r="B6" s="275" t="s">
        <v>1327</v>
      </c>
      <c r="C6" s="276">
        <v>5</v>
      </c>
      <c r="D6" s="276">
        <v>0</v>
      </c>
      <c r="E6" s="128">
        <f t="shared" si="0"/>
        <v>-1</v>
      </c>
      <c r="F6" s="273" t="str">
        <f t="shared" si="1"/>
        <v>是</v>
      </c>
      <c r="G6" s="256" t="str">
        <f t="shared" si="2"/>
        <v>项</v>
      </c>
    </row>
    <row r="7" s="256" customFormat="1" ht="36" customHeight="1" spans="1:7">
      <c r="A7" s="274">
        <v>2070702</v>
      </c>
      <c r="B7" s="275" t="s">
        <v>1328</v>
      </c>
      <c r="C7" s="276"/>
      <c r="D7" s="276">
        <v>0</v>
      </c>
      <c r="E7" s="128" t="str">
        <f t="shared" si="0"/>
        <v/>
      </c>
      <c r="F7" s="273" t="str">
        <f t="shared" si="1"/>
        <v>否</v>
      </c>
      <c r="G7" s="256" t="str">
        <f t="shared" si="2"/>
        <v>项</v>
      </c>
    </row>
    <row r="8" s="256" customFormat="1" ht="36" customHeight="1" spans="1:7">
      <c r="A8" s="274">
        <v>2070703</v>
      </c>
      <c r="B8" s="275" t="s">
        <v>1329</v>
      </c>
      <c r="C8" s="277"/>
      <c r="D8" s="277">
        <v>0</v>
      </c>
      <c r="E8" s="128" t="str">
        <f t="shared" si="0"/>
        <v/>
      </c>
      <c r="F8" s="273" t="str">
        <f t="shared" si="1"/>
        <v>否</v>
      </c>
      <c r="G8" s="256" t="str">
        <f t="shared" si="2"/>
        <v>项</v>
      </c>
    </row>
    <row r="9" s="256" customFormat="1" ht="36" customHeight="1" spans="1:7">
      <c r="A9" s="274">
        <v>2070704</v>
      </c>
      <c r="B9" s="275" t="s">
        <v>1330</v>
      </c>
      <c r="C9" s="276"/>
      <c r="D9" s="276">
        <v>0</v>
      </c>
      <c r="E9" s="128" t="str">
        <f t="shared" si="0"/>
        <v/>
      </c>
      <c r="F9" s="273" t="str">
        <f t="shared" si="1"/>
        <v>否</v>
      </c>
      <c r="G9" s="256" t="str">
        <f t="shared" si="2"/>
        <v>项</v>
      </c>
    </row>
    <row r="10" s="256" customFormat="1" ht="36" customHeight="1" spans="1:7">
      <c r="A10" s="274">
        <v>2070799</v>
      </c>
      <c r="B10" s="275" t="s">
        <v>1331</v>
      </c>
      <c r="C10" s="277"/>
      <c r="D10" s="277">
        <v>0</v>
      </c>
      <c r="E10" s="128" t="str">
        <f t="shared" si="0"/>
        <v/>
      </c>
      <c r="F10" s="273" t="str">
        <f t="shared" si="1"/>
        <v>否</v>
      </c>
      <c r="G10" s="256" t="str">
        <f t="shared" si="2"/>
        <v>项</v>
      </c>
    </row>
    <row r="11" s="256" customFormat="1" ht="36" customHeight="1" spans="1:7">
      <c r="A11" s="270">
        <v>20709</v>
      </c>
      <c r="B11" s="271" t="s">
        <v>1332</v>
      </c>
      <c r="C11" s="278">
        <v>0</v>
      </c>
      <c r="D11" s="278">
        <v>0</v>
      </c>
      <c r="E11" s="124" t="str">
        <f t="shared" si="0"/>
        <v/>
      </c>
      <c r="F11" s="273" t="str">
        <f t="shared" si="1"/>
        <v>否</v>
      </c>
      <c r="G11" s="256" t="str">
        <f t="shared" si="2"/>
        <v>款</v>
      </c>
    </row>
    <row r="12" s="256" customFormat="1" ht="36" customHeight="1" spans="1:7">
      <c r="A12" s="274">
        <v>2070901</v>
      </c>
      <c r="B12" s="275" t="s">
        <v>1333</v>
      </c>
      <c r="C12" s="276"/>
      <c r="D12" s="276">
        <v>0</v>
      </c>
      <c r="E12" s="128" t="str">
        <f t="shared" si="0"/>
        <v/>
      </c>
      <c r="F12" s="273" t="str">
        <f t="shared" si="1"/>
        <v>否</v>
      </c>
      <c r="G12" s="256" t="str">
        <f t="shared" si="2"/>
        <v>项</v>
      </c>
    </row>
    <row r="13" s="256" customFormat="1" ht="36" customHeight="1" spans="1:7">
      <c r="A13" s="274">
        <v>2070902</v>
      </c>
      <c r="B13" s="275" t="s">
        <v>1334</v>
      </c>
      <c r="C13" s="276"/>
      <c r="D13" s="276">
        <v>0</v>
      </c>
      <c r="E13" s="128" t="str">
        <f t="shared" si="0"/>
        <v/>
      </c>
      <c r="F13" s="273" t="str">
        <f t="shared" si="1"/>
        <v>否</v>
      </c>
      <c r="G13" s="256" t="str">
        <f t="shared" si="2"/>
        <v>项</v>
      </c>
    </row>
    <row r="14" s="256" customFormat="1" ht="36" customHeight="1" spans="1:7">
      <c r="A14" s="274">
        <v>2070903</v>
      </c>
      <c r="B14" s="275" t="s">
        <v>1335</v>
      </c>
      <c r="C14" s="276"/>
      <c r="D14" s="276">
        <v>0</v>
      </c>
      <c r="E14" s="128" t="str">
        <f t="shared" si="0"/>
        <v/>
      </c>
      <c r="F14" s="273" t="str">
        <f t="shared" si="1"/>
        <v>否</v>
      </c>
      <c r="G14" s="256" t="str">
        <f t="shared" si="2"/>
        <v>项</v>
      </c>
    </row>
    <row r="15" s="256" customFormat="1" ht="36" customHeight="1" spans="1:7">
      <c r="A15" s="274">
        <v>2070904</v>
      </c>
      <c r="B15" s="275" t="s">
        <v>1336</v>
      </c>
      <c r="C15" s="276"/>
      <c r="D15" s="276">
        <v>0</v>
      </c>
      <c r="E15" s="128" t="str">
        <f t="shared" si="0"/>
        <v/>
      </c>
      <c r="F15" s="273" t="str">
        <f t="shared" si="1"/>
        <v>否</v>
      </c>
      <c r="G15" s="256" t="str">
        <f t="shared" si="2"/>
        <v>项</v>
      </c>
    </row>
    <row r="16" s="256" customFormat="1" ht="36" customHeight="1" spans="1:7">
      <c r="A16" s="274">
        <v>2070999</v>
      </c>
      <c r="B16" s="275" t="s">
        <v>1337</v>
      </c>
      <c r="C16" s="276"/>
      <c r="D16" s="276">
        <v>0</v>
      </c>
      <c r="E16" s="128" t="str">
        <f t="shared" si="0"/>
        <v/>
      </c>
      <c r="F16" s="273" t="str">
        <f t="shared" si="1"/>
        <v>否</v>
      </c>
      <c r="G16" s="256" t="str">
        <f t="shared" si="2"/>
        <v>项</v>
      </c>
    </row>
    <row r="17" s="256" customFormat="1" ht="36" customHeight="1" spans="1:7">
      <c r="A17" s="270">
        <v>20710</v>
      </c>
      <c r="B17" s="271" t="s">
        <v>1338</v>
      </c>
      <c r="C17" s="278">
        <v>0</v>
      </c>
      <c r="D17" s="278">
        <v>0</v>
      </c>
      <c r="E17" s="124" t="str">
        <f t="shared" si="0"/>
        <v/>
      </c>
      <c r="F17" s="273" t="str">
        <f t="shared" si="1"/>
        <v>否</v>
      </c>
      <c r="G17" s="256" t="str">
        <f t="shared" si="2"/>
        <v>款</v>
      </c>
    </row>
    <row r="18" s="256" customFormat="1" ht="36" customHeight="1" spans="1:7">
      <c r="A18" s="274">
        <v>2071001</v>
      </c>
      <c r="B18" s="275" t="s">
        <v>1339</v>
      </c>
      <c r="C18" s="276"/>
      <c r="D18" s="276">
        <v>0</v>
      </c>
      <c r="E18" s="128" t="str">
        <f t="shared" si="0"/>
        <v/>
      </c>
      <c r="F18" s="273" t="str">
        <f t="shared" si="1"/>
        <v>否</v>
      </c>
      <c r="G18" s="256" t="str">
        <f t="shared" si="2"/>
        <v>项</v>
      </c>
    </row>
    <row r="19" s="256" customFormat="1" ht="36" customHeight="1" spans="1:7">
      <c r="A19" s="274">
        <v>2071099</v>
      </c>
      <c r="B19" s="275" t="s">
        <v>1340</v>
      </c>
      <c r="C19" s="276"/>
      <c r="D19" s="276">
        <v>0</v>
      </c>
      <c r="E19" s="128" t="str">
        <f t="shared" si="0"/>
        <v/>
      </c>
      <c r="F19" s="273" t="str">
        <f t="shared" si="1"/>
        <v>否</v>
      </c>
      <c r="G19" s="256" t="str">
        <f t="shared" si="2"/>
        <v>项</v>
      </c>
    </row>
    <row r="20" s="256" customFormat="1" ht="36" customHeight="1" spans="1:7">
      <c r="A20" s="270">
        <v>208</v>
      </c>
      <c r="B20" s="271" t="s">
        <v>1341</v>
      </c>
      <c r="C20" s="272">
        <v>0</v>
      </c>
      <c r="D20" s="272">
        <v>0</v>
      </c>
      <c r="E20" s="124" t="str">
        <f t="shared" si="0"/>
        <v/>
      </c>
      <c r="F20" s="273" t="str">
        <f t="shared" si="1"/>
        <v>是</v>
      </c>
      <c r="G20" s="256" t="str">
        <f t="shared" si="2"/>
        <v>类</v>
      </c>
    </row>
    <row r="21" s="256" customFormat="1" ht="36" customHeight="1" spans="1:7">
      <c r="A21" s="270">
        <v>20822</v>
      </c>
      <c r="B21" s="271" t="s">
        <v>1342</v>
      </c>
      <c r="C21" s="278">
        <v>0</v>
      </c>
      <c r="D21" s="278">
        <v>0</v>
      </c>
      <c r="E21" s="124" t="str">
        <f t="shared" si="0"/>
        <v/>
      </c>
      <c r="F21" s="273" t="str">
        <f t="shared" si="1"/>
        <v>否</v>
      </c>
      <c r="G21" s="256" t="str">
        <f t="shared" si="2"/>
        <v>款</v>
      </c>
    </row>
    <row r="22" s="256" customFormat="1" ht="36" customHeight="1" spans="1:7">
      <c r="A22" s="274">
        <v>2082201</v>
      </c>
      <c r="B22" s="275" t="s">
        <v>1343</v>
      </c>
      <c r="C22" s="276"/>
      <c r="D22" s="276">
        <v>0</v>
      </c>
      <c r="E22" s="128" t="str">
        <f t="shared" si="0"/>
        <v/>
      </c>
      <c r="F22" s="273" t="str">
        <f t="shared" si="1"/>
        <v>否</v>
      </c>
      <c r="G22" s="256" t="str">
        <f t="shared" si="2"/>
        <v>项</v>
      </c>
    </row>
    <row r="23" s="256" customFormat="1" ht="36" customHeight="1" spans="1:7">
      <c r="A23" s="274">
        <v>2082202</v>
      </c>
      <c r="B23" s="275" t="s">
        <v>1344</v>
      </c>
      <c r="C23" s="276"/>
      <c r="D23" s="276">
        <v>0</v>
      </c>
      <c r="E23" s="128" t="str">
        <f t="shared" si="0"/>
        <v/>
      </c>
      <c r="F23" s="273" t="str">
        <f t="shared" si="1"/>
        <v>否</v>
      </c>
      <c r="G23" s="256" t="str">
        <f t="shared" si="2"/>
        <v>项</v>
      </c>
    </row>
    <row r="24" s="256" customFormat="1" ht="36" customHeight="1" spans="1:7">
      <c r="A24" s="274">
        <v>2082299</v>
      </c>
      <c r="B24" s="275" t="s">
        <v>1345</v>
      </c>
      <c r="C24" s="276"/>
      <c r="D24" s="276">
        <v>0</v>
      </c>
      <c r="E24" s="128" t="str">
        <f t="shared" si="0"/>
        <v/>
      </c>
      <c r="F24" s="273" t="str">
        <f t="shared" si="1"/>
        <v>否</v>
      </c>
      <c r="G24" s="256" t="str">
        <f t="shared" si="2"/>
        <v>项</v>
      </c>
    </row>
    <row r="25" s="256" customFormat="1" ht="36" customHeight="1" spans="1:7">
      <c r="A25" s="270">
        <v>20823</v>
      </c>
      <c r="B25" s="271" t="s">
        <v>1346</v>
      </c>
      <c r="C25" s="278">
        <v>0</v>
      </c>
      <c r="D25" s="278">
        <v>0</v>
      </c>
      <c r="E25" s="124" t="str">
        <f t="shared" si="0"/>
        <v/>
      </c>
      <c r="F25" s="273" t="str">
        <f t="shared" si="1"/>
        <v>否</v>
      </c>
      <c r="G25" s="256" t="str">
        <f t="shared" si="2"/>
        <v>款</v>
      </c>
    </row>
    <row r="26" s="256" customFormat="1" ht="36" customHeight="1" spans="1:7">
      <c r="A26" s="274">
        <v>2082301</v>
      </c>
      <c r="B26" s="275" t="s">
        <v>1343</v>
      </c>
      <c r="C26" s="276"/>
      <c r="D26" s="276">
        <v>0</v>
      </c>
      <c r="E26" s="128" t="str">
        <f t="shared" si="0"/>
        <v/>
      </c>
      <c r="F26" s="273" t="str">
        <f t="shared" si="1"/>
        <v>否</v>
      </c>
      <c r="G26" s="256" t="str">
        <f t="shared" si="2"/>
        <v>项</v>
      </c>
    </row>
    <row r="27" s="256" customFormat="1" ht="36" customHeight="1" spans="1:7">
      <c r="A27" s="274">
        <v>2082302</v>
      </c>
      <c r="B27" s="275" t="s">
        <v>1344</v>
      </c>
      <c r="C27" s="276"/>
      <c r="D27" s="276">
        <v>0</v>
      </c>
      <c r="E27" s="128" t="str">
        <f t="shared" si="0"/>
        <v/>
      </c>
      <c r="F27" s="273" t="str">
        <f t="shared" si="1"/>
        <v>否</v>
      </c>
      <c r="G27" s="256" t="str">
        <f t="shared" si="2"/>
        <v>项</v>
      </c>
    </row>
    <row r="28" s="256" customFormat="1" ht="36" customHeight="1" spans="1:7">
      <c r="A28" s="274">
        <v>2082399</v>
      </c>
      <c r="B28" s="275" t="s">
        <v>1347</v>
      </c>
      <c r="C28" s="276"/>
      <c r="D28" s="276">
        <v>0</v>
      </c>
      <c r="E28" s="128" t="str">
        <f t="shared" si="0"/>
        <v/>
      </c>
      <c r="F28" s="273" t="str">
        <f t="shared" si="1"/>
        <v>否</v>
      </c>
      <c r="G28" s="256" t="str">
        <f t="shared" si="2"/>
        <v>项</v>
      </c>
    </row>
    <row r="29" s="259" customFormat="1" ht="36" customHeight="1" spans="1:7">
      <c r="A29" s="270">
        <v>20829</v>
      </c>
      <c r="B29" s="271" t="s">
        <v>1348</v>
      </c>
      <c r="C29" s="278">
        <v>0</v>
      </c>
      <c r="D29" s="278">
        <v>0</v>
      </c>
      <c r="E29" s="124" t="str">
        <f t="shared" si="0"/>
        <v/>
      </c>
      <c r="F29" s="273" t="str">
        <f t="shared" si="1"/>
        <v>否</v>
      </c>
      <c r="G29" s="256" t="str">
        <f t="shared" si="2"/>
        <v>款</v>
      </c>
    </row>
    <row r="30" s="256" customFormat="1" ht="36" customHeight="1" spans="1:7">
      <c r="A30" s="274">
        <v>2082901</v>
      </c>
      <c r="B30" s="275" t="s">
        <v>1344</v>
      </c>
      <c r="C30" s="276"/>
      <c r="D30" s="276">
        <v>0</v>
      </c>
      <c r="E30" s="128" t="str">
        <f t="shared" si="0"/>
        <v/>
      </c>
      <c r="F30" s="273" t="str">
        <f t="shared" si="1"/>
        <v>否</v>
      </c>
      <c r="G30" s="256" t="str">
        <f t="shared" si="2"/>
        <v>项</v>
      </c>
    </row>
    <row r="31" s="256" customFormat="1" ht="36" customHeight="1" spans="1:7">
      <c r="A31" s="274">
        <v>2082999</v>
      </c>
      <c r="B31" s="275" t="s">
        <v>1349</v>
      </c>
      <c r="C31" s="276"/>
      <c r="D31" s="276">
        <v>0</v>
      </c>
      <c r="E31" s="128" t="str">
        <f t="shared" si="0"/>
        <v/>
      </c>
      <c r="F31" s="273" t="str">
        <f t="shared" si="1"/>
        <v>否</v>
      </c>
      <c r="G31" s="256" t="str">
        <f t="shared" si="2"/>
        <v>项</v>
      </c>
    </row>
    <row r="32" s="256" customFormat="1" ht="36" customHeight="1" spans="1:7">
      <c r="A32" s="270">
        <v>211</v>
      </c>
      <c r="B32" s="271" t="s">
        <v>1350</v>
      </c>
      <c r="C32" s="272">
        <v>0</v>
      </c>
      <c r="D32" s="272">
        <v>0</v>
      </c>
      <c r="E32" s="124" t="str">
        <f t="shared" si="0"/>
        <v/>
      </c>
      <c r="F32" s="273" t="str">
        <f t="shared" si="1"/>
        <v>是</v>
      </c>
      <c r="G32" s="256" t="str">
        <f t="shared" si="2"/>
        <v>类</v>
      </c>
    </row>
    <row r="33" s="256" customFormat="1" ht="36" customHeight="1" spans="1:7">
      <c r="A33" s="270">
        <v>21160</v>
      </c>
      <c r="B33" s="271" t="s">
        <v>1351</v>
      </c>
      <c r="C33" s="278">
        <v>0</v>
      </c>
      <c r="D33" s="278">
        <v>0</v>
      </c>
      <c r="E33" s="124" t="str">
        <f t="shared" si="0"/>
        <v/>
      </c>
      <c r="F33" s="273" t="str">
        <f t="shared" si="1"/>
        <v>否</v>
      </c>
      <c r="G33" s="256" t="str">
        <f t="shared" si="2"/>
        <v>款</v>
      </c>
    </row>
    <row r="34" s="256" customFormat="1" ht="36" customHeight="1" spans="1:7">
      <c r="A34" s="274">
        <v>2116001</v>
      </c>
      <c r="B34" s="275" t="s">
        <v>1352</v>
      </c>
      <c r="C34" s="276"/>
      <c r="D34" s="276">
        <v>0</v>
      </c>
      <c r="E34" s="128" t="str">
        <f t="shared" si="0"/>
        <v/>
      </c>
      <c r="F34" s="273" t="str">
        <f t="shared" si="1"/>
        <v>否</v>
      </c>
      <c r="G34" s="256" t="str">
        <f t="shared" si="2"/>
        <v>项</v>
      </c>
    </row>
    <row r="35" s="256" customFormat="1" ht="36" customHeight="1" spans="1:7">
      <c r="A35" s="274">
        <v>2116002</v>
      </c>
      <c r="B35" s="275" t="s">
        <v>1353</v>
      </c>
      <c r="C35" s="276"/>
      <c r="D35" s="276">
        <v>0</v>
      </c>
      <c r="E35" s="128" t="str">
        <f t="shared" si="0"/>
        <v/>
      </c>
      <c r="F35" s="273" t="str">
        <f t="shared" si="1"/>
        <v>否</v>
      </c>
      <c r="G35" s="256" t="str">
        <f t="shared" si="2"/>
        <v>项</v>
      </c>
    </row>
    <row r="36" s="256" customFormat="1" ht="36" customHeight="1" spans="1:7">
      <c r="A36" s="274">
        <v>2116003</v>
      </c>
      <c r="B36" s="275" t="s">
        <v>1354</v>
      </c>
      <c r="C36" s="276"/>
      <c r="D36" s="276">
        <v>0</v>
      </c>
      <c r="E36" s="128" t="str">
        <f t="shared" si="0"/>
        <v/>
      </c>
      <c r="F36" s="273" t="str">
        <f t="shared" si="1"/>
        <v>否</v>
      </c>
      <c r="G36" s="256" t="str">
        <f t="shared" si="2"/>
        <v>项</v>
      </c>
    </row>
    <row r="37" s="259" customFormat="1" ht="36" customHeight="1" spans="1:7">
      <c r="A37" s="274">
        <v>2116099</v>
      </c>
      <c r="B37" s="275" t="s">
        <v>1355</v>
      </c>
      <c r="C37" s="276"/>
      <c r="D37" s="276">
        <v>0</v>
      </c>
      <c r="E37" s="128" t="str">
        <f t="shared" si="0"/>
        <v/>
      </c>
      <c r="F37" s="273" t="str">
        <f t="shared" si="1"/>
        <v>否</v>
      </c>
      <c r="G37" s="256" t="str">
        <f t="shared" si="2"/>
        <v>项</v>
      </c>
    </row>
    <row r="38" s="256" customFormat="1" ht="36" customHeight="1" spans="1:7">
      <c r="A38" s="270">
        <v>21161</v>
      </c>
      <c r="B38" s="271" t="s">
        <v>1356</v>
      </c>
      <c r="C38" s="278">
        <v>0</v>
      </c>
      <c r="D38" s="278">
        <v>0</v>
      </c>
      <c r="E38" s="124" t="str">
        <f t="shared" si="0"/>
        <v/>
      </c>
      <c r="F38" s="273" t="str">
        <f t="shared" si="1"/>
        <v>否</v>
      </c>
      <c r="G38" s="256" t="str">
        <f t="shared" si="2"/>
        <v>款</v>
      </c>
    </row>
    <row r="39" s="256" customFormat="1" ht="36" customHeight="1" spans="1:7">
      <c r="A39" s="274">
        <v>2116101</v>
      </c>
      <c r="B39" s="275" t="s">
        <v>1357</v>
      </c>
      <c r="C39" s="276"/>
      <c r="D39" s="276">
        <v>0</v>
      </c>
      <c r="E39" s="128" t="str">
        <f t="shared" si="0"/>
        <v/>
      </c>
      <c r="F39" s="273" t="str">
        <f t="shared" si="1"/>
        <v>否</v>
      </c>
      <c r="G39" s="256" t="str">
        <f t="shared" si="2"/>
        <v>项</v>
      </c>
    </row>
    <row r="40" s="256" customFormat="1" ht="36" customHeight="1" spans="1:7">
      <c r="A40" s="274">
        <v>2116102</v>
      </c>
      <c r="B40" s="275" t="s">
        <v>1358</v>
      </c>
      <c r="C40" s="276"/>
      <c r="D40" s="276">
        <v>0</v>
      </c>
      <c r="E40" s="128" t="str">
        <f t="shared" si="0"/>
        <v/>
      </c>
      <c r="F40" s="273" t="str">
        <f t="shared" si="1"/>
        <v>否</v>
      </c>
      <c r="G40" s="256" t="str">
        <f t="shared" si="2"/>
        <v>项</v>
      </c>
    </row>
    <row r="41" s="256" customFormat="1" ht="36" customHeight="1" spans="1:7">
      <c r="A41" s="274">
        <v>2116103</v>
      </c>
      <c r="B41" s="275" t="s">
        <v>1359</v>
      </c>
      <c r="C41" s="276"/>
      <c r="D41" s="276">
        <v>0</v>
      </c>
      <c r="E41" s="128" t="str">
        <f t="shared" si="0"/>
        <v/>
      </c>
      <c r="F41" s="273" t="str">
        <f t="shared" si="1"/>
        <v>否</v>
      </c>
      <c r="G41" s="256" t="str">
        <f t="shared" si="2"/>
        <v>项</v>
      </c>
    </row>
    <row r="42" s="256" customFormat="1" ht="36" customHeight="1" spans="1:7">
      <c r="A42" s="274">
        <v>2116104</v>
      </c>
      <c r="B42" s="275" t="s">
        <v>1360</v>
      </c>
      <c r="C42" s="276"/>
      <c r="D42" s="276">
        <v>0</v>
      </c>
      <c r="E42" s="128" t="str">
        <f t="shared" si="0"/>
        <v/>
      </c>
      <c r="F42" s="273" t="str">
        <f t="shared" si="1"/>
        <v>否</v>
      </c>
      <c r="G42" s="256" t="str">
        <f t="shared" si="2"/>
        <v>项</v>
      </c>
    </row>
    <row r="43" s="256" customFormat="1" ht="36" customHeight="1" spans="1:7">
      <c r="A43" s="270">
        <v>212</v>
      </c>
      <c r="B43" s="271" t="s">
        <v>1361</v>
      </c>
      <c r="C43" s="272">
        <v>37442</v>
      </c>
      <c r="D43" s="272">
        <v>46878</v>
      </c>
      <c r="E43" s="124">
        <f t="shared" si="0"/>
        <v>0.252</v>
      </c>
      <c r="F43" s="273" t="str">
        <f t="shared" si="1"/>
        <v>是</v>
      </c>
      <c r="G43" s="256" t="str">
        <f t="shared" si="2"/>
        <v>类</v>
      </c>
    </row>
    <row r="44" s="256" customFormat="1" ht="36" customHeight="1" spans="1:7">
      <c r="A44" s="270">
        <v>21208</v>
      </c>
      <c r="B44" s="271" t="s">
        <v>1362</v>
      </c>
      <c r="C44" s="272">
        <v>36389</v>
      </c>
      <c r="D44" s="272">
        <v>34328</v>
      </c>
      <c r="E44" s="124">
        <f t="shared" si="0"/>
        <v>-0.057</v>
      </c>
      <c r="F44" s="273" t="str">
        <f t="shared" si="1"/>
        <v>是</v>
      </c>
      <c r="G44" s="256" t="str">
        <f t="shared" si="2"/>
        <v>款</v>
      </c>
    </row>
    <row r="45" s="256" customFormat="1" ht="36" customHeight="1" spans="1:7">
      <c r="A45" s="274">
        <v>2120801</v>
      </c>
      <c r="B45" s="275" t="s">
        <v>1363</v>
      </c>
      <c r="C45" s="276">
        <v>14363</v>
      </c>
      <c r="D45" s="276">
        <v>12980</v>
      </c>
      <c r="E45" s="128">
        <f t="shared" si="0"/>
        <v>-0.096</v>
      </c>
      <c r="F45" s="273" t="str">
        <f t="shared" si="1"/>
        <v>是</v>
      </c>
      <c r="G45" s="256" t="str">
        <f t="shared" si="2"/>
        <v>项</v>
      </c>
    </row>
    <row r="46" s="256" customFormat="1" ht="36" customHeight="1" spans="1:7">
      <c r="A46" s="274">
        <v>2120802</v>
      </c>
      <c r="B46" s="275" t="s">
        <v>1364</v>
      </c>
      <c r="C46" s="276">
        <v>16171</v>
      </c>
      <c r="D46" s="276">
        <v>15315</v>
      </c>
      <c r="E46" s="128">
        <f t="shared" si="0"/>
        <v>-0.053</v>
      </c>
      <c r="F46" s="273" t="str">
        <f t="shared" si="1"/>
        <v>是</v>
      </c>
      <c r="G46" s="256" t="str">
        <f t="shared" si="2"/>
        <v>项</v>
      </c>
    </row>
    <row r="47" s="256" customFormat="1" ht="36" customHeight="1" spans="1:7">
      <c r="A47" s="274">
        <v>2120803</v>
      </c>
      <c r="B47" s="275" t="s">
        <v>1365</v>
      </c>
      <c r="C47" s="276">
        <v>245</v>
      </c>
      <c r="D47" s="276">
        <v>118</v>
      </c>
      <c r="E47" s="128">
        <f t="shared" si="0"/>
        <v>-0.518</v>
      </c>
      <c r="F47" s="273" t="str">
        <f t="shared" si="1"/>
        <v>是</v>
      </c>
      <c r="G47" s="256" t="str">
        <f t="shared" si="2"/>
        <v>项</v>
      </c>
    </row>
    <row r="48" s="256" customFormat="1" ht="36" customHeight="1" spans="1:7">
      <c r="A48" s="274">
        <v>2120804</v>
      </c>
      <c r="B48" s="275" t="s">
        <v>1366</v>
      </c>
      <c r="C48" s="276">
        <v>1602</v>
      </c>
      <c r="D48" s="276">
        <v>3355</v>
      </c>
      <c r="E48" s="128">
        <f t="shared" si="0"/>
        <v>1.094</v>
      </c>
      <c r="F48" s="273" t="str">
        <f t="shared" si="1"/>
        <v>是</v>
      </c>
      <c r="G48" s="256" t="str">
        <f t="shared" si="2"/>
        <v>项</v>
      </c>
    </row>
    <row r="49" s="256" customFormat="1" ht="36" customHeight="1" spans="1:7">
      <c r="A49" s="274">
        <v>2120805</v>
      </c>
      <c r="B49" s="275" t="s">
        <v>1367</v>
      </c>
      <c r="C49" s="276"/>
      <c r="D49" s="276">
        <v>0</v>
      </c>
      <c r="E49" s="128" t="str">
        <f t="shared" si="0"/>
        <v/>
      </c>
      <c r="F49" s="273" t="str">
        <f t="shared" si="1"/>
        <v>否</v>
      </c>
      <c r="G49" s="256" t="str">
        <f t="shared" si="2"/>
        <v>项</v>
      </c>
    </row>
    <row r="50" s="256" customFormat="1" ht="36" customHeight="1" spans="1:7">
      <c r="A50" s="274">
        <v>2120806</v>
      </c>
      <c r="B50" s="275" t="s">
        <v>1368</v>
      </c>
      <c r="C50" s="276">
        <v>474</v>
      </c>
      <c r="D50" s="276">
        <v>608</v>
      </c>
      <c r="E50" s="128">
        <f t="shared" si="0"/>
        <v>0.283</v>
      </c>
      <c r="F50" s="273" t="str">
        <f t="shared" si="1"/>
        <v>是</v>
      </c>
      <c r="G50" s="256" t="str">
        <f t="shared" si="2"/>
        <v>项</v>
      </c>
    </row>
    <row r="51" s="256" customFormat="1" ht="36" customHeight="1" spans="1:7">
      <c r="A51" s="274">
        <v>2120807</v>
      </c>
      <c r="B51" s="275" t="s">
        <v>1369</v>
      </c>
      <c r="C51" s="276">
        <v>324</v>
      </c>
      <c r="D51" s="276">
        <v>658</v>
      </c>
      <c r="E51" s="128">
        <f t="shared" si="0"/>
        <v>1.031</v>
      </c>
      <c r="F51" s="273" t="str">
        <f t="shared" si="1"/>
        <v>是</v>
      </c>
      <c r="G51" s="256" t="str">
        <f t="shared" si="2"/>
        <v>项</v>
      </c>
    </row>
    <row r="52" s="256" customFormat="1" ht="36" customHeight="1" spans="1:7">
      <c r="A52" s="274">
        <v>2120809</v>
      </c>
      <c r="B52" s="275" t="s">
        <v>1370</v>
      </c>
      <c r="C52" s="276"/>
      <c r="D52" s="276">
        <v>0</v>
      </c>
      <c r="E52" s="128" t="str">
        <f t="shared" si="0"/>
        <v/>
      </c>
      <c r="F52" s="273" t="str">
        <f t="shared" si="1"/>
        <v>否</v>
      </c>
      <c r="G52" s="256" t="str">
        <f t="shared" si="2"/>
        <v>项</v>
      </c>
    </row>
    <row r="53" s="256" customFormat="1" ht="36" customHeight="1" spans="1:7">
      <c r="A53" s="274">
        <v>2120810</v>
      </c>
      <c r="B53" s="275" t="s">
        <v>1371</v>
      </c>
      <c r="C53" s="276">
        <v>392</v>
      </c>
      <c r="D53" s="276">
        <v>0</v>
      </c>
      <c r="E53" s="128">
        <f t="shared" si="0"/>
        <v>-1</v>
      </c>
      <c r="F53" s="273" t="str">
        <f t="shared" si="1"/>
        <v>是</v>
      </c>
      <c r="G53" s="256" t="str">
        <f t="shared" si="2"/>
        <v>项</v>
      </c>
    </row>
    <row r="54" s="256" customFormat="1" ht="36" customHeight="1" spans="1:7">
      <c r="A54" s="274">
        <v>2120811</v>
      </c>
      <c r="B54" s="275" t="s">
        <v>1372</v>
      </c>
      <c r="C54" s="276">
        <v>333</v>
      </c>
      <c r="D54" s="276">
        <v>565</v>
      </c>
      <c r="E54" s="128">
        <f t="shared" si="0"/>
        <v>0.697</v>
      </c>
      <c r="F54" s="273" t="str">
        <f t="shared" si="1"/>
        <v>是</v>
      </c>
      <c r="G54" s="256" t="str">
        <f t="shared" si="2"/>
        <v>项</v>
      </c>
    </row>
    <row r="55" s="256" customFormat="1" ht="36" customHeight="1" spans="1:7">
      <c r="A55" s="274">
        <v>2120813</v>
      </c>
      <c r="B55" s="275" t="s">
        <v>1373</v>
      </c>
      <c r="C55" s="276"/>
      <c r="D55" s="276">
        <v>0</v>
      </c>
      <c r="E55" s="128" t="str">
        <f t="shared" si="0"/>
        <v/>
      </c>
      <c r="F55" s="273" t="str">
        <f t="shared" si="1"/>
        <v>否</v>
      </c>
      <c r="G55" s="256" t="str">
        <f t="shared" si="2"/>
        <v>项</v>
      </c>
    </row>
    <row r="56" s="256" customFormat="1" ht="36" customHeight="1" spans="1:7">
      <c r="A56" s="274">
        <v>2120814</v>
      </c>
      <c r="B56" s="275" t="s">
        <v>1374</v>
      </c>
      <c r="C56" s="277">
        <v>1694</v>
      </c>
      <c r="D56" s="277">
        <v>333</v>
      </c>
      <c r="E56" s="128">
        <f t="shared" si="0"/>
        <v>-0.803</v>
      </c>
      <c r="F56" s="273" t="str">
        <f t="shared" si="1"/>
        <v>是</v>
      </c>
      <c r="G56" s="256" t="str">
        <f t="shared" si="2"/>
        <v>项</v>
      </c>
    </row>
    <row r="57" s="256" customFormat="1" ht="36" customHeight="1" spans="1:7">
      <c r="A57" s="274">
        <v>2120816</v>
      </c>
      <c r="B57" s="275" t="s">
        <v>1375</v>
      </c>
      <c r="C57" s="276">
        <v>292</v>
      </c>
      <c r="D57" s="276">
        <v>243</v>
      </c>
      <c r="E57" s="128">
        <f t="shared" si="0"/>
        <v>-0.168</v>
      </c>
      <c r="F57" s="273" t="str">
        <f t="shared" si="1"/>
        <v>是</v>
      </c>
      <c r="G57" s="256" t="str">
        <f t="shared" si="2"/>
        <v>项</v>
      </c>
    </row>
    <row r="58" s="256" customFormat="1" ht="36" customHeight="1" spans="1:7">
      <c r="A58" s="274">
        <v>2120899</v>
      </c>
      <c r="B58" s="275" t="s">
        <v>1376</v>
      </c>
      <c r="C58" s="276">
        <v>499</v>
      </c>
      <c r="D58" s="276">
        <v>153</v>
      </c>
      <c r="E58" s="128">
        <f t="shared" si="0"/>
        <v>-0.693</v>
      </c>
      <c r="F58" s="273" t="str">
        <f t="shared" si="1"/>
        <v>是</v>
      </c>
      <c r="G58" s="256" t="str">
        <f t="shared" si="2"/>
        <v>项</v>
      </c>
    </row>
    <row r="59" s="256" customFormat="1" ht="36" customHeight="1" spans="1:7">
      <c r="A59" s="270">
        <v>21210</v>
      </c>
      <c r="B59" s="271" t="s">
        <v>1377</v>
      </c>
      <c r="C59" s="278">
        <v>0</v>
      </c>
      <c r="D59" s="278">
        <v>0</v>
      </c>
      <c r="E59" s="124" t="str">
        <f t="shared" si="0"/>
        <v/>
      </c>
      <c r="F59" s="273" t="str">
        <f t="shared" si="1"/>
        <v>否</v>
      </c>
      <c r="G59" s="256" t="str">
        <f t="shared" si="2"/>
        <v>款</v>
      </c>
    </row>
    <row r="60" s="256" customFormat="1" ht="36" customHeight="1" spans="1:7">
      <c r="A60" s="274">
        <v>2121001</v>
      </c>
      <c r="B60" s="275" t="s">
        <v>1363</v>
      </c>
      <c r="C60" s="276"/>
      <c r="D60" s="276">
        <v>0</v>
      </c>
      <c r="E60" s="128" t="str">
        <f t="shared" si="0"/>
        <v/>
      </c>
      <c r="F60" s="273" t="str">
        <f t="shared" si="1"/>
        <v>否</v>
      </c>
      <c r="G60" s="256" t="str">
        <f t="shared" si="2"/>
        <v>项</v>
      </c>
    </row>
    <row r="61" s="256" customFormat="1" ht="36" customHeight="1" spans="1:7">
      <c r="A61" s="274">
        <v>2121002</v>
      </c>
      <c r="B61" s="275" t="s">
        <v>1364</v>
      </c>
      <c r="C61" s="276"/>
      <c r="D61" s="276">
        <v>0</v>
      </c>
      <c r="E61" s="128" t="str">
        <f t="shared" si="0"/>
        <v/>
      </c>
      <c r="F61" s="273" t="str">
        <f t="shared" si="1"/>
        <v>否</v>
      </c>
      <c r="G61" s="256" t="str">
        <f t="shared" si="2"/>
        <v>项</v>
      </c>
    </row>
    <row r="62" s="256" customFormat="1" ht="36" customHeight="1" spans="1:7">
      <c r="A62" s="274">
        <v>2121099</v>
      </c>
      <c r="B62" s="275" t="s">
        <v>1378</v>
      </c>
      <c r="C62" s="276"/>
      <c r="D62" s="276">
        <v>0</v>
      </c>
      <c r="E62" s="128" t="str">
        <f t="shared" si="0"/>
        <v/>
      </c>
      <c r="F62" s="273" t="str">
        <f t="shared" si="1"/>
        <v>否</v>
      </c>
      <c r="G62" s="256" t="str">
        <f t="shared" si="2"/>
        <v>项</v>
      </c>
    </row>
    <row r="63" s="256" customFormat="1" ht="36" customHeight="1" spans="1:7">
      <c r="A63" s="270">
        <v>21211</v>
      </c>
      <c r="B63" s="271" t="s">
        <v>1379</v>
      </c>
      <c r="C63" s="278">
        <v>0</v>
      </c>
      <c r="D63" s="278">
        <v>0</v>
      </c>
      <c r="E63" s="124" t="str">
        <f t="shared" si="0"/>
        <v/>
      </c>
      <c r="F63" s="273" t="str">
        <f t="shared" si="1"/>
        <v>否</v>
      </c>
      <c r="G63" s="256" t="str">
        <f t="shared" si="2"/>
        <v>款</v>
      </c>
    </row>
    <row r="64" s="256" customFormat="1" ht="36" customHeight="1" spans="1:7">
      <c r="A64" s="270">
        <v>21213</v>
      </c>
      <c r="B64" s="271" t="s">
        <v>1380</v>
      </c>
      <c r="C64" s="278">
        <v>200</v>
      </c>
      <c r="D64" s="278">
        <v>243</v>
      </c>
      <c r="E64" s="124">
        <f t="shared" si="0"/>
        <v>0.215</v>
      </c>
      <c r="F64" s="273" t="str">
        <f t="shared" si="1"/>
        <v>是</v>
      </c>
      <c r="G64" s="256" t="str">
        <f t="shared" si="2"/>
        <v>款</v>
      </c>
    </row>
    <row r="65" s="256" customFormat="1" ht="36" customHeight="1" spans="1:7">
      <c r="A65" s="274">
        <v>2121301</v>
      </c>
      <c r="B65" s="275" t="s">
        <v>1381</v>
      </c>
      <c r="C65" s="276"/>
      <c r="D65" s="276">
        <v>0</v>
      </c>
      <c r="E65" s="128" t="str">
        <f t="shared" si="0"/>
        <v/>
      </c>
      <c r="F65" s="273" t="str">
        <f t="shared" si="1"/>
        <v>否</v>
      </c>
      <c r="G65" s="256" t="str">
        <f t="shared" si="2"/>
        <v>项</v>
      </c>
    </row>
    <row r="66" s="256" customFormat="1" ht="36" customHeight="1" spans="1:7">
      <c r="A66" s="274">
        <v>2121302</v>
      </c>
      <c r="B66" s="275" t="s">
        <v>1382</v>
      </c>
      <c r="C66" s="276">
        <v>100</v>
      </c>
      <c r="D66" s="276">
        <v>145</v>
      </c>
      <c r="E66" s="128">
        <f t="shared" si="0"/>
        <v>0.45</v>
      </c>
      <c r="F66" s="273" t="str">
        <f t="shared" si="1"/>
        <v>是</v>
      </c>
      <c r="G66" s="256" t="str">
        <f t="shared" si="2"/>
        <v>项</v>
      </c>
    </row>
    <row r="67" s="256" customFormat="1" ht="36" customHeight="1" spans="1:7">
      <c r="A67" s="274">
        <v>2121303</v>
      </c>
      <c r="B67" s="275" t="s">
        <v>1383</v>
      </c>
      <c r="C67" s="276">
        <v>100</v>
      </c>
      <c r="D67" s="276">
        <v>98</v>
      </c>
      <c r="E67" s="128">
        <f t="shared" si="0"/>
        <v>-0.02</v>
      </c>
      <c r="F67" s="273" t="str">
        <f t="shared" si="1"/>
        <v>是</v>
      </c>
      <c r="G67" s="256" t="str">
        <f t="shared" si="2"/>
        <v>项</v>
      </c>
    </row>
    <row r="68" s="256" customFormat="1" ht="36" customHeight="1" spans="1:7">
      <c r="A68" s="274">
        <v>2121304</v>
      </c>
      <c r="B68" s="275" t="s">
        <v>1384</v>
      </c>
      <c r="C68" s="276"/>
      <c r="D68" s="276">
        <v>0</v>
      </c>
      <c r="E68" s="128" t="str">
        <f t="shared" ref="E68:E131" si="3">IF(C68&lt;&gt;0,D68/C68-1,"")</f>
        <v/>
      </c>
      <c r="F68" s="273" t="str">
        <f t="shared" ref="F68:F131" si="4">IF(LEN(A68)=3,"是",IF(B68&lt;&gt;"",IF(SUM(C68:D68)&lt;&gt;0,"是","否"),"是"))</f>
        <v>否</v>
      </c>
      <c r="G68" s="256" t="str">
        <f t="shared" ref="G68:G131" si="5">IF(LEN(A68)=3,"类",IF(LEN(A68)=5,"款","项"))</f>
        <v>项</v>
      </c>
    </row>
    <row r="69" s="256" customFormat="1" ht="36" customHeight="1" spans="1:7">
      <c r="A69" s="274">
        <v>2121399</v>
      </c>
      <c r="B69" s="275" t="s">
        <v>1385</v>
      </c>
      <c r="C69" s="276"/>
      <c r="D69" s="276">
        <v>0</v>
      </c>
      <c r="E69" s="128" t="str">
        <f t="shared" si="3"/>
        <v/>
      </c>
      <c r="F69" s="273" t="str">
        <f t="shared" si="4"/>
        <v>否</v>
      </c>
      <c r="G69" s="256" t="str">
        <f t="shared" si="5"/>
        <v>项</v>
      </c>
    </row>
    <row r="70" s="256" customFormat="1" ht="36" customHeight="1" spans="1:7">
      <c r="A70" s="270">
        <v>21214</v>
      </c>
      <c r="B70" s="271" t="s">
        <v>1386</v>
      </c>
      <c r="C70" s="278">
        <v>853</v>
      </c>
      <c r="D70" s="278">
        <v>982</v>
      </c>
      <c r="E70" s="124">
        <f t="shared" si="3"/>
        <v>0.151</v>
      </c>
      <c r="F70" s="273" t="str">
        <f t="shared" si="4"/>
        <v>是</v>
      </c>
      <c r="G70" s="256" t="str">
        <f t="shared" si="5"/>
        <v>款</v>
      </c>
    </row>
    <row r="71" s="256" customFormat="1" ht="36" customHeight="1" spans="1:7">
      <c r="A71" s="274">
        <v>2121401</v>
      </c>
      <c r="B71" s="275" t="s">
        <v>1387</v>
      </c>
      <c r="C71" s="276">
        <v>803</v>
      </c>
      <c r="D71" s="276">
        <v>898</v>
      </c>
      <c r="E71" s="128">
        <f t="shared" si="3"/>
        <v>0.118</v>
      </c>
      <c r="F71" s="273" t="str">
        <f t="shared" si="4"/>
        <v>是</v>
      </c>
      <c r="G71" s="256" t="str">
        <f t="shared" si="5"/>
        <v>项</v>
      </c>
    </row>
    <row r="72" s="256" customFormat="1" ht="36" customHeight="1" spans="1:7">
      <c r="A72" s="274">
        <v>2121402</v>
      </c>
      <c r="B72" s="275" t="s">
        <v>1388</v>
      </c>
      <c r="C72" s="276">
        <v>50</v>
      </c>
      <c r="D72" s="276">
        <v>84</v>
      </c>
      <c r="E72" s="128">
        <f t="shared" si="3"/>
        <v>0.68</v>
      </c>
      <c r="F72" s="273" t="str">
        <f t="shared" si="4"/>
        <v>是</v>
      </c>
      <c r="G72" s="256" t="str">
        <f t="shared" si="5"/>
        <v>项</v>
      </c>
    </row>
    <row r="73" s="256" customFormat="1" ht="36" customHeight="1" spans="1:7">
      <c r="A73" s="274">
        <v>2121499</v>
      </c>
      <c r="B73" s="275" t="s">
        <v>1389</v>
      </c>
      <c r="C73" s="276"/>
      <c r="D73" s="276">
        <v>0</v>
      </c>
      <c r="E73" s="128" t="str">
        <f t="shared" si="3"/>
        <v/>
      </c>
      <c r="F73" s="273" t="str">
        <f t="shared" si="4"/>
        <v>否</v>
      </c>
      <c r="G73" s="256" t="str">
        <f t="shared" si="5"/>
        <v>项</v>
      </c>
    </row>
    <row r="74" s="256" customFormat="1" ht="36" customHeight="1" spans="1:7">
      <c r="A74" s="270">
        <v>21215</v>
      </c>
      <c r="B74" s="271" t="s">
        <v>1390</v>
      </c>
      <c r="C74" s="278">
        <v>0</v>
      </c>
      <c r="D74" s="278">
        <v>0</v>
      </c>
      <c r="E74" s="124" t="str">
        <f t="shared" si="3"/>
        <v/>
      </c>
      <c r="F74" s="273" t="str">
        <f t="shared" si="4"/>
        <v>否</v>
      </c>
      <c r="G74" s="256" t="str">
        <f t="shared" si="5"/>
        <v>款</v>
      </c>
    </row>
    <row r="75" s="256" customFormat="1" ht="36" customHeight="1" spans="1:7">
      <c r="A75" s="274">
        <v>2121501</v>
      </c>
      <c r="B75" s="275" t="s">
        <v>1363</v>
      </c>
      <c r="C75" s="276"/>
      <c r="D75" s="276">
        <v>0</v>
      </c>
      <c r="E75" s="128" t="str">
        <f t="shared" si="3"/>
        <v/>
      </c>
      <c r="F75" s="273" t="str">
        <f t="shared" si="4"/>
        <v>否</v>
      </c>
      <c r="G75" s="256" t="str">
        <f t="shared" si="5"/>
        <v>项</v>
      </c>
    </row>
    <row r="76" s="256" customFormat="1" ht="36" customHeight="1" spans="1:7">
      <c r="A76" s="274">
        <v>2121502</v>
      </c>
      <c r="B76" s="275" t="s">
        <v>1364</v>
      </c>
      <c r="C76" s="276"/>
      <c r="D76" s="276">
        <v>0</v>
      </c>
      <c r="E76" s="128" t="str">
        <f t="shared" si="3"/>
        <v/>
      </c>
      <c r="F76" s="273" t="str">
        <f t="shared" si="4"/>
        <v>否</v>
      </c>
      <c r="G76" s="256" t="str">
        <f t="shared" si="5"/>
        <v>项</v>
      </c>
    </row>
    <row r="77" s="256" customFormat="1" ht="36" customHeight="1" spans="1:7">
      <c r="A77" s="274">
        <v>2121599</v>
      </c>
      <c r="B77" s="275" t="s">
        <v>1391</v>
      </c>
      <c r="C77" s="276"/>
      <c r="D77" s="276">
        <v>0</v>
      </c>
      <c r="E77" s="128" t="str">
        <f t="shared" si="3"/>
        <v/>
      </c>
      <c r="F77" s="273" t="str">
        <f t="shared" si="4"/>
        <v>否</v>
      </c>
      <c r="G77" s="256" t="str">
        <f t="shared" si="5"/>
        <v>项</v>
      </c>
    </row>
    <row r="78" s="256" customFormat="1" ht="36" customHeight="1" spans="1:7">
      <c r="A78" s="270">
        <v>21216</v>
      </c>
      <c r="B78" s="271" t="s">
        <v>1392</v>
      </c>
      <c r="C78" s="278">
        <v>0</v>
      </c>
      <c r="D78" s="278">
        <v>0</v>
      </c>
      <c r="E78" s="124" t="str">
        <f t="shared" si="3"/>
        <v/>
      </c>
      <c r="F78" s="273" t="str">
        <f t="shared" si="4"/>
        <v>否</v>
      </c>
      <c r="G78" s="256" t="str">
        <f t="shared" si="5"/>
        <v>款</v>
      </c>
    </row>
    <row r="79" s="256" customFormat="1" ht="36" customHeight="1" spans="1:7">
      <c r="A79" s="274">
        <v>2121601</v>
      </c>
      <c r="B79" s="275" t="s">
        <v>1363</v>
      </c>
      <c r="C79" s="276"/>
      <c r="D79" s="276">
        <v>0</v>
      </c>
      <c r="E79" s="128" t="str">
        <f t="shared" si="3"/>
        <v/>
      </c>
      <c r="F79" s="273" t="str">
        <f t="shared" si="4"/>
        <v>否</v>
      </c>
      <c r="G79" s="256" t="str">
        <f t="shared" si="5"/>
        <v>项</v>
      </c>
    </row>
    <row r="80" s="256" customFormat="1" ht="36" customHeight="1" spans="1:7">
      <c r="A80" s="274">
        <v>2121602</v>
      </c>
      <c r="B80" s="275" t="s">
        <v>1364</v>
      </c>
      <c r="C80" s="276"/>
      <c r="D80" s="276">
        <v>0</v>
      </c>
      <c r="E80" s="128" t="str">
        <f t="shared" si="3"/>
        <v/>
      </c>
      <c r="F80" s="273" t="str">
        <f t="shared" si="4"/>
        <v>否</v>
      </c>
      <c r="G80" s="256" t="str">
        <f t="shared" si="5"/>
        <v>项</v>
      </c>
    </row>
    <row r="81" s="256" customFormat="1" ht="36" customHeight="1" spans="1:7">
      <c r="A81" s="274">
        <v>2121699</v>
      </c>
      <c r="B81" s="275" t="s">
        <v>1393</v>
      </c>
      <c r="C81" s="276"/>
      <c r="D81" s="276">
        <v>0</v>
      </c>
      <c r="E81" s="128" t="str">
        <f t="shared" si="3"/>
        <v/>
      </c>
      <c r="F81" s="273" t="str">
        <f t="shared" si="4"/>
        <v>否</v>
      </c>
      <c r="G81" s="256" t="str">
        <f t="shared" si="5"/>
        <v>项</v>
      </c>
    </row>
    <row r="82" s="256" customFormat="1" ht="36" customHeight="1" spans="1:7">
      <c r="A82" s="270">
        <v>21217</v>
      </c>
      <c r="B82" s="271" t="s">
        <v>1394</v>
      </c>
      <c r="C82" s="278">
        <v>0</v>
      </c>
      <c r="D82" s="278">
        <v>0</v>
      </c>
      <c r="E82" s="124" t="str">
        <f t="shared" si="3"/>
        <v/>
      </c>
      <c r="F82" s="273" t="str">
        <f t="shared" si="4"/>
        <v>否</v>
      </c>
      <c r="G82" s="256" t="str">
        <f t="shared" si="5"/>
        <v>款</v>
      </c>
    </row>
    <row r="83" s="256" customFormat="1" ht="36" customHeight="1" spans="1:7">
      <c r="A83" s="274">
        <v>2121701</v>
      </c>
      <c r="B83" s="275" t="s">
        <v>1381</v>
      </c>
      <c r="C83" s="276"/>
      <c r="D83" s="276">
        <v>0</v>
      </c>
      <c r="E83" s="128" t="str">
        <f t="shared" si="3"/>
        <v/>
      </c>
      <c r="F83" s="273" t="str">
        <f t="shared" si="4"/>
        <v>否</v>
      </c>
      <c r="G83" s="256" t="str">
        <f t="shared" si="5"/>
        <v>项</v>
      </c>
    </row>
    <row r="84" s="256" customFormat="1" ht="36" customHeight="1" spans="1:7">
      <c r="A84" s="274">
        <v>2121702</v>
      </c>
      <c r="B84" s="275" t="s">
        <v>1382</v>
      </c>
      <c r="C84" s="276"/>
      <c r="D84" s="276">
        <v>0</v>
      </c>
      <c r="E84" s="128" t="str">
        <f t="shared" si="3"/>
        <v/>
      </c>
      <c r="F84" s="273" t="str">
        <f t="shared" si="4"/>
        <v>否</v>
      </c>
      <c r="G84" s="256" t="str">
        <f t="shared" si="5"/>
        <v>项</v>
      </c>
    </row>
    <row r="85" s="256" customFormat="1" ht="36" customHeight="1" spans="1:7">
      <c r="A85" s="274">
        <v>2121703</v>
      </c>
      <c r="B85" s="275" t="s">
        <v>1383</v>
      </c>
      <c r="C85" s="276"/>
      <c r="D85" s="276">
        <v>0</v>
      </c>
      <c r="E85" s="128" t="str">
        <f t="shared" si="3"/>
        <v/>
      </c>
      <c r="F85" s="273" t="str">
        <f t="shared" si="4"/>
        <v>否</v>
      </c>
      <c r="G85" s="256" t="str">
        <f t="shared" si="5"/>
        <v>项</v>
      </c>
    </row>
    <row r="86" s="256" customFormat="1" ht="36" customHeight="1" spans="1:7">
      <c r="A86" s="274">
        <v>2121704</v>
      </c>
      <c r="B86" s="275" t="s">
        <v>1384</v>
      </c>
      <c r="C86" s="276"/>
      <c r="D86" s="276">
        <v>0</v>
      </c>
      <c r="E86" s="128" t="str">
        <f t="shared" si="3"/>
        <v/>
      </c>
      <c r="F86" s="273" t="str">
        <f t="shared" si="4"/>
        <v>否</v>
      </c>
      <c r="G86" s="256" t="str">
        <f t="shared" si="5"/>
        <v>项</v>
      </c>
    </row>
    <row r="87" s="256" customFormat="1" ht="36" customHeight="1" spans="1:7">
      <c r="A87" s="274">
        <v>2121799</v>
      </c>
      <c r="B87" s="275" t="s">
        <v>1395</v>
      </c>
      <c r="C87" s="276"/>
      <c r="D87" s="276">
        <v>0</v>
      </c>
      <c r="E87" s="128" t="str">
        <f t="shared" si="3"/>
        <v/>
      </c>
      <c r="F87" s="273" t="str">
        <f t="shared" si="4"/>
        <v>否</v>
      </c>
      <c r="G87" s="256" t="str">
        <f t="shared" si="5"/>
        <v>项</v>
      </c>
    </row>
    <row r="88" s="256" customFormat="1" ht="36" customHeight="1" spans="1:7">
      <c r="A88" s="270">
        <v>21218</v>
      </c>
      <c r="B88" s="271" t="s">
        <v>1396</v>
      </c>
      <c r="C88" s="278">
        <v>0</v>
      </c>
      <c r="D88" s="278">
        <v>0</v>
      </c>
      <c r="E88" s="124" t="str">
        <f t="shared" si="3"/>
        <v/>
      </c>
      <c r="F88" s="273" t="str">
        <f t="shared" si="4"/>
        <v>否</v>
      </c>
      <c r="G88" s="256" t="str">
        <f t="shared" si="5"/>
        <v>款</v>
      </c>
    </row>
    <row r="89" s="256" customFormat="1" ht="36" customHeight="1" spans="1:7">
      <c r="A89" s="274">
        <v>2121801</v>
      </c>
      <c r="B89" s="275" t="s">
        <v>1387</v>
      </c>
      <c r="C89" s="276"/>
      <c r="D89" s="276">
        <v>0</v>
      </c>
      <c r="E89" s="128" t="str">
        <f t="shared" si="3"/>
        <v/>
      </c>
      <c r="F89" s="273" t="str">
        <f t="shared" si="4"/>
        <v>否</v>
      </c>
      <c r="G89" s="256" t="str">
        <f t="shared" si="5"/>
        <v>项</v>
      </c>
    </row>
    <row r="90" s="256" customFormat="1" ht="36" customHeight="1" spans="1:7">
      <c r="A90" s="274">
        <v>2121899</v>
      </c>
      <c r="B90" s="275" t="s">
        <v>1397</v>
      </c>
      <c r="C90" s="276"/>
      <c r="D90" s="276">
        <v>0</v>
      </c>
      <c r="E90" s="128" t="str">
        <f t="shared" si="3"/>
        <v/>
      </c>
      <c r="F90" s="273" t="str">
        <f t="shared" si="4"/>
        <v>否</v>
      </c>
      <c r="G90" s="256" t="str">
        <f t="shared" si="5"/>
        <v>项</v>
      </c>
    </row>
    <row r="91" s="256" customFormat="1" ht="36" customHeight="1" spans="1:7">
      <c r="A91" s="270">
        <v>21219</v>
      </c>
      <c r="B91" s="271" t="s">
        <v>1398</v>
      </c>
      <c r="C91" s="278">
        <v>0</v>
      </c>
      <c r="D91" s="278">
        <v>0</v>
      </c>
      <c r="E91" s="124" t="str">
        <f t="shared" si="3"/>
        <v/>
      </c>
      <c r="F91" s="273" t="str">
        <f t="shared" si="4"/>
        <v>否</v>
      </c>
      <c r="G91" s="256" t="str">
        <f t="shared" si="5"/>
        <v>款</v>
      </c>
    </row>
    <row r="92" s="256" customFormat="1" ht="36" customHeight="1" spans="1:7">
      <c r="A92" s="274">
        <v>2121901</v>
      </c>
      <c r="B92" s="275" t="s">
        <v>1363</v>
      </c>
      <c r="C92" s="276"/>
      <c r="D92" s="276">
        <v>0</v>
      </c>
      <c r="E92" s="128" t="str">
        <f t="shared" si="3"/>
        <v/>
      </c>
      <c r="F92" s="273" t="str">
        <f t="shared" si="4"/>
        <v>否</v>
      </c>
      <c r="G92" s="256" t="str">
        <f t="shared" si="5"/>
        <v>项</v>
      </c>
    </row>
    <row r="93" s="256" customFormat="1" ht="36" customHeight="1" spans="1:7">
      <c r="A93" s="274">
        <v>2121902</v>
      </c>
      <c r="B93" s="275" t="s">
        <v>1364</v>
      </c>
      <c r="C93" s="276"/>
      <c r="D93" s="276">
        <v>0</v>
      </c>
      <c r="E93" s="128" t="str">
        <f t="shared" si="3"/>
        <v/>
      </c>
      <c r="F93" s="273" t="str">
        <f t="shared" si="4"/>
        <v>否</v>
      </c>
      <c r="G93" s="256" t="str">
        <f t="shared" si="5"/>
        <v>项</v>
      </c>
    </row>
    <row r="94" s="256" customFormat="1" ht="36" customHeight="1" spans="1:7">
      <c r="A94" s="274">
        <v>2121903</v>
      </c>
      <c r="B94" s="275" t="s">
        <v>1365</v>
      </c>
      <c r="C94" s="276"/>
      <c r="D94" s="276">
        <v>0</v>
      </c>
      <c r="E94" s="128" t="str">
        <f t="shared" si="3"/>
        <v/>
      </c>
      <c r="F94" s="273" t="str">
        <f t="shared" si="4"/>
        <v>否</v>
      </c>
      <c r="G94" s="256" t="str">
        <f t="shared" si="5"/>
        <v>项</v>
      </c>
    </row>
    <row r="95" s="256" customFormat="1" ht="36" customHeight="1" spans="1:7">
      <c r="A95" s="274">
        <v>2121904</v>
      </c>
      <c r="B95" s="275" t="s">
        <v>1366</v>
      </c>
      <c r="C95" s="276"/>
      <c r="D95" s="276">
        <v>0</v>
      </c>
      <c r="E95" s="128" t="str">
        <f t="shared" si="3"/>
        <v/>
      </c>
      <c r="F95" s="273" t="str">
        <f t="shared" si="4"/>
        <v>否</v>
      </c>
      <c r="G95" s="256" t="str">
        <f t="shared" si="5"/>
        <v>项</v>
      </c>
    </row>
    <row r="96" s="256" customFormat="1" ht="36" customHeight="1" spans="1:7">
      <c r="A96" s="274">
        <v>2121905</v>
      </c>
      <c r="B96" s="275" t="s">
        <v>1369</v>
      </c>
      <c r="C96" s="276"/>
      <c r="D96" s="276">
        <v>0</v>
      </c>
      <c r="E96" s="128" t="str">
        <f t="shared" si="3"/>
        <v/>
      </c>
      <c r="F96" s="273" t="str">
        <f t="shared" si="4"/>
        <v>否</v>
      </c>
      <c r="G96" s="256" t="str">
        <f t="shared" si="5"/>
        <v>项</v>
      </c>
    </row>
    <row r="97" s="256" customFormat="1" ht="36" customHeight="1" spans="1:7">
      <c r="A97" s="274">
        <v>2121906</v>
      </c>
      <c r="B97" s="275" t="s">
        <v>1371</v>
      </c>
      <c r="C97" s="276"/>
      <c r="D97" s="276">
        <v>0</v>
      </c>
      <c r="E97" s="128" t="str">
        <f t="shared" si="3"/>
        <v/>
      </c>
      <c r="F97" s="273" t="str">
        <f t="shared" si="4"/>
        <v>否</v>
      </c>
      <c r="G97" s="256" t="str">
        <f t="shared" si="5"/>
        <v>项</v>
      </c>
    </row>
    <row r="98" s="256" customFormat="1" ht="36" customHeight="1" spans="1:7">
      <c r="A98" s="274">
        <v>2121907</v>
      </c>
      <c r="B98" s="275" t="s">
        <v>1372</v>
      </c>
      <c r="C98" s="277"/>
      <c r="D98" s="277">
        <v>0</v>
      </c>
      <c r="E98" s="128" t="str">
        <f t="shared" si="3"/>
        <v/>
      </c>
      <c r="F98" s="273" t="str">
        <f t="shared" si="4"/>
        <v>否</v>
      </c>
      <c r="G98" s="256" t="str">
        <f t="shared" si="5"/>
        <v>项</v>
      </c>
    </row>
    <row r="99" s="256" customFormat="1" ht="36" customHeight="1" spans="1:7">
      <c r="A99" s="274">
        <v>2121999</v>
      </c>
      <c r="B99" s="275" t="s">
        <v>1399</v>
      </c>
      <c r="C99" s="277"/>
      <c r="D99" s="277">
        <v>0</v>
      </c>
      <c r="E99" s="128" t="str">
        <f t="shared" si="3"/>
        <v/>
      </c>
      <c r="F99" s="273" t="str">
        <f t="shared" si="4"/>
        <v>否</v>
      </c>
      <c r="G99" s="256" t="str">
        <f t="shared" si="5"/>
        <v>项</v>
      </c>
    </row>
    <row r="100" s="256" customFormat="1" ht="36" customHeight="1" spans="1:7">
      <c r="A100" s="270" t="s">
        <v>1400</v>
      </c>
      <c r="B100" s="271" t="s">
        <v>1401</v>
      </c>
      <c r="C100" s="278">
        <v>0</v>
      </c>
      <c r="D100" s="278">
        <v>11325</v>
      </c>
      <c r="E100" s="124" t="str">
        <f t="shared" si="3"/>
        <v/>
      </c>
      <c r="F100" s="273" t="str">
        <f t="shared" si="4"/>
        <v>是</v>
      </c>
      <c r="G100" s="256" t="str">
        <f t="shared" si="5"/>
        <v>款</v>
      </c>
    </row>
    <row r="101" s="256" customFormat="1" ht="36" customHeight="1" spans="1:7">
      <c r="A101" s="274">
        <v>2129801</v>
      </c>
      <c r="B101" s="275" t="s">
        <v>1402</v>
      </c>
      <c r="C101" s="276"/>
      <c r="D101" s="276">
        <v>11325</v>
      </c>
      <c r="E101" s="128" t="str">
        <f t="shared" si="3"/>
        <v/>
      </c>
      <c r="F101" s="273" t="str">
        <f t="shared" si="4"/>
        <v>是</v>
      </c>
      <c r="G101" s="256" t="str">
        <f t="shared" si="5"/>
        <v>项</v>
      </c>
    </row>
    <row r="102" s="256" customFormat="1" ht="36" customHeight="1" spans="1:7">
      <c r="A102" s="274" t="s">
        <v>1403</v>
      </c>
      <c r="B102" s="275" t="s">
        <v>1115</v>
      </c>
      <c r="C102" s="276"/>
      <c r="D102" s="276">
        <v>0</v>
      </c>
      <c r="E102" s="128" t="str">
        <f t="shared" si="3"/>
        <v/>
      </c>
      <c r="F102" s="273" t="str">
        <f t="shared" si="4"/>
        <v>否</v>
      </c>
      <c r="G102" s="256" t="str">
        <f t="shared" si="5"/>
        <v>项</v>
      </c>
    </row>
    <row r="103" s="256" customFormat="1" ht="36" customHeight="1" spans="1:7">
      <c r="A103" s="270">
        <v>213</v>
      </c>
      <c r="B103" s="271" t="s">
        <v>1404</v>
      </c>
      <c r="C103" s="272">
        <v>1225</v>
      </c>
      <c r="D103" s="272">
        <v>3349</v>
      </c>
      <c r="E103" s="124">
        <f t="shared" si="3"/>
        <v>1.734</v>
      </c>
      <c r="F103" s="273" t="str">
        <f t="shared" si="4"/>
        <v>是</v>
      </c>
      <c r="G103" s="256" t="str">
        <f t="shared" si="5"/>
        <v>类</v>
      </c>
    </row>
    <row r="104" s="256" customFormat="1" ht="36" customHeight="1" spans="1:7">
      <c r="A104" s="270">
        <v>21366</v>
      </c>
      <c r="B104" s="271" t="s">
        <v>1405</v>
      </c>
      <c r="C104" s="278">
        <v>428</v>
      </c>
      <c r="D104" s="278">
        <v>1420</v>
      </c>
      <c r="E104" s="124">
        <f t="shared" si="3"/>
        <v>2.318</v>
      </c>
      <c r="F104" s="273" t="str">
        <f t="shared" si="4"/>
        <v>是</v>
      </c>
      <c r="G104" s="256" t="str">
        <f t="shared" si="5"/>
        <v>款</v>
      </c>
    </row>
    <row r="105" s="256" customFormat="1" ht="36" customHeight="1" spans="1:7">
      <c r="A105" s="274">
        <v>2136601</v>
      </c>
      <c r="B105" s="275" t="s">
        <v>1344</v>
      </c>
      <c r="C105" s="276">
        <v>174</v>
      </c>
      <c r="D105" s="276">
        <v>1233</v>
      </c>
      <c r="E105" s="128">
        <f t="shared" si="3"/>
        <v>6.086</v>
      </c>
      <c r="F105" s="273" t="str">
        <f t="shared" si="4"/>
        <v>是</v>
      </c>
      <c r="G105" s="256" t="str">
        <f t="shared" si="5"/>
        <v>项</v>
      </c>
    </row>
    <row r="106" s="256" customFormat="1" ht="36" customHeight="1" spans="1:7">
      <c r="A106" s="274">
        <v>2136602</v>
      </c>
      <c r="B106" s="275" t="s">
        <v>1406</v>
      </c>
      <c r="C106" s="276"/>
      <c r="D106" s="276">
        <v>0</v>
      </c>
      <c r="E106" s="128" t="str">
        <f t="shared" si="3"/>
        <v/>
      </c>
      <c r="F106" s="273" t="str">
        <f t="shared" si="4"/>
        <v>否</v>
      </c>
      <c r="G106" s="256" t="str">
        <f t="shared" si="5"/>
        <v>项</v>
      </c>
    </row>
    <row r="107" s="256" customFormat="1" ht="36" customHeight="1" spans="1:7">
      <c r="A107" s="274">
        <v>2136603</v>
      </c>
      <c r="B107" s="275" t="s">
        <v>1407</v>
      </c>
      <c r="C107" s="276"/>
      <c r="D107" s="276">
        <v>0</v>
      </c>
      <c r="E107" s="128" t="str">
        <f t="shared" si="3"/>
        <v/>
      </c>
      <c r="F107" s="273" t="str">
        <f t="shared" si="4"/>
        <v>否</v>
      </c>
      <c r="G107" s="256" t="str">
        <f t="shared" si="5"/>
        <v>项</v>
      </c>
    </row>
    <row r="108" s="256" customFormat="1" ht="36" customHeight="1" spans="1:7">
      <c r="A108" s="274">
        <v>2136699</v>
      </c>
      <c r="B108" s="275" t="s">
        <v>1408</v>
      </c>
      <c r="C108" s="276">
        <v>254</v>
      </c>
      <c r="D108" s="276">
        <v>187</v>
      </c>
      <c r="E108" s="128">
        <f t="shared" si="3"/>
        <v>-0.264</v>
      </c>
      <c r="F108" s="273" t="str">
        <f t="shared" si="4"/>
        <v>是</v>
      </c>
      <c r="G108" s="256" t="str">
        <f t="shared" si="5"/>
        <v>项</v>
      </c>
    </row>
    <row r="109" s="256" customFormat="1" ht="36" customHeight="1" spans="1:7">
      <c r="A109" s="270">
        <v>21367</v>
      </c>
      <c r="B109" s="271" t="s">
        <v>1409</v>
      </c>
      <c r="C109" s="272">
        <v>0</v>
      </c>
      <c r="D109" s="272">
        <v>0</v>
      </c>
      <c r="E109" s="124" t="str">
        <f t="shared" si="3"/>
        <v/>
      </c>
      <c r="F109" s="273" t="str">
        <f t="shared" si="4"/>
        <v>否</v>
      </c>
      <c r="G109" s="256" t="str">
        <f t="shared" si="5"/>
        <v>款</v>
      </c>
    </row>
    <row r="110" s="256" customFormat="1" ht="36" customHeight="1" spans="1:7">
      <c r="A110" s="274">
        <v>2136701</v>
      </c>
      <c r="B110" s="275" t="s">
        <v>1344</v>
      </c>
      <c r="C110" s="276"/>
      <c r="D110" s="276">
        <v>0</v>
      </c>
      <c r="E110" s="128" t="str">
        <f t="shared" si="3"/>
        <v/>
      </c>
      <c r="F110" s="273" t="str">
        <f t="shared" si="4"/>
        <v>否</v>
      </c>
      <c r="G110" s="256" t="str">
        <f t="shared" si="5"/>
        <v>项</v>
      </c>
    </row>
    <row r="111" s="256" customFormat="1" ht="36" customHeight="1" spans="1:7">
      <c r="A111" s="274">
        <v>2136702</v>
      </c>
      <c r="B111" s="275" t="s">
        <v>1406</v>
      </c>
      <c r="C111" s="276"/>
      <c r="D111" s="276">
        <v>0</v>
      </c>
      <c r="E111" s="128" t="str">
        <f t="shared" si="3"/>
        <v/>
      </c>
      <c r="F111" s="273" t="str">
        <f t="shared" si="4"/>
        <v>否</v>
      </c>
      <c r="G111" s="256" t="str">
        <f t="shared" si="5"/>
        <v>项</v>
      </c>
    </row>
    <row r="112" s="256" customFormat="1" ht="36" customHeight="1" spans="1:7">
      <c r="A112" s="274">
        <v>2136703</v>
      </c>
      <c r="B112" s="275" t="s">
        <v>1410</v>
      </c>
      <c r="C112" s="276"/>
      <c r="D112" s="276">
        <v>0</v>
      </c>
      <c r="E112" s="128" t="str">
        <f t="shared" si="3"/>
        <v/>
      </c>
      <c r="F112" s="273" t="str">
        <f t="shared" si="4"/>
        <v>否</v>
      </c>
      <c r="G112" s="256" t="str">
        <f t="shared" si="5"/>
        <v>项</v>
      </c>
    </row>
    <row r="113" s="256" customFormat="1" ht="36" customHeight="1" spans="1:7">
      <c r="A113" s="274">
        <v>2136799</v>
      </c>
      <c r="B113" s="275" t="s">
        <v>1411</v>
      </c>
      <c r="C113" s="277"/>
      <c r="D113" s="277">
        <v>0</v>
      </c>
      <c r="E113" s="128" t="str">
        <f t="shared" si="3"/>
        <v/>
      </c>
      <c r="F113" s="273" t="str">
        <f t="shared" si="4"/>
        <v>否</v>
      </c>
      <c r="G113" s="256" t="str">
        <f t="shared" si="5"/>
        <v>项</v>
      </c>
    </row>
    <row r="114" s="256" customFormat="1" ht="36" customHeight="1" spans="1:7">
      <c r="A114" s="279">
        <v>21369</v>
      </c>
      <c r="B114" s="271" t="s">
        <v>1412</v>
      </c>
      <c r="C114" s="278">
        <v>0</v>
      </c>
      <c r="D114" s="278">
        <v>0</v>
      </c>
      <c r="E114" s="124" t="str">
        <f t="shared" si="3"/>
        <v/>
      </c>
      <c r="F114" s="273" t="str">
        <f t="shared" si="4"/>
        <v>否</v>
      </c>
      <c r="G114" s="256" t="str">
        <f t="shared" si="5"/>
        <v>款</v>
      </c>
    </row>
    <row r="115" s="256" customFormat="1" ht="36" customHeight="1" spans="1:7">
      <c r="A115" s="280">
        <v>2136901</v>
      </c>
      <c r="B115" s="275" t="s">
        <v>1413</v>
      </c>
      <c r="C115" s="276"/>
      <c r="D115" s="276">
        <v>0</v>
      </c>
      <c r="E115" s="128" t="str">
        <f t="shared" si="3"/>
        <v/>
      </c>
      <c r="F115" s="273" t="str">
        <f t="shared" si="4"/>
        <v>否</v>
      </c>
      <c r="G115" s="256" t="str">
        <f t="shared" si="5"/>
        <v>项</v>
      </c>
    </row>
    <row r="116" s="256" customFormat="1" ht="36" customHeight="1" spans="1:7">
      <c r="A116" s="280">
        <v>2136902</v>
      </c>
      <c r="B116" s="275" t="s">
        <v>1414</v>
      </c>
      <c r="C116" s="276"/>
      <c r="D116" s="276">
        <v>0</v>
      </c>
      <c r="E116" s="128" t="str">
        <f t="shared" si="3"/>
        <v/>
      </c>
      <c r="F116" s="273" t="str">
        <f t="shared" si="4"/>
        <v>否</v>
      </c>
      <c r="G116" s="256" t="str">
        <f t="shared" si="5"/>
        <v>项</v>
      </c>
    </row>
    <row r="117" s="256" customFormat="1" ht="36" customHeight="1" spans="1:7">
      <c r="A117" s="280">
        <v>2136903</v>
      </c>
      <c r="B117" s="275" t="s">
        <v>1415</v>
      </c>
      <c r="C117" s="276"/>
      <c r="D117" s="276">
        <v>0</v>
      </c>
      <c r="E117" s="128" t="str">
        <f t="shared" si="3"/>
        <v/>
      </c>
      <c r="F117" s="273" t="str">
        <f t="shared" si="4"/>
        <v>否</v>
      </c>
      <c r="G117" s="256" t="str">
        <f t="shared" si="5"/>
        <v>项</v>
      </c>
    </row>
    <row r="118" s="256" customFormat="1" ht="36" customHeight="1" spans="1:7">
      <c r="A118" s="280">
        <v>2136999</v>
      </c>
      <c r="B118" s="275" t="s">
        <v>1416</v>
      </c>
      <c r="C118" s="276"/>
      <c r="D118" s="276">
        <v>0</v>
      </c>
      <c r="E118" s="128" t="str">
        <f t="shared" si="3"/>
        <v/>
      </c>
      <c r="F118" s="273" t="str">
        <f t="shared" si="4"/>
        <v>否</v>
      </c>
      <c r="G118" s="256" t="str">
        <f t="shared" si="5"/>
        <v>项</v>
      </c>
    </row>
    <row r="119" s="256" customFormat="1" ht="36" customHeight="1" spans="1:7">
      <c r="A119" s="279">
        <v>21370</v>
      </c>
      <c r="B119" s="271" t="s">
        <v>1417</v>
      </c>
      <c r="C119" s="278">
        <v>0</v>
      </c>
      <c r="D119" s="278">
        <v>0</v>
      </c>
      <c r="E119" s="124" t="str">
        <f t="shared" si="3"/>
        <v/>
      </c>
      <c r="F119" s="273" t="str">
        <f t="shared" si="4"/>
        <v>否</v>
      </c>
      <c r="G119" s="256" t="str">
        <f t="shared" si="5"/>
        <v>款</v>
      </c>
    </row>
    <row r="120" s="256" customFormat="1" ht="36" customHeight="1" spans="1:7">
      <c r="A120" s="280">
        <v>2137001</v>
      </c>
      <c r="B120" s="275" t="s">
        <v>1344</v>
      </c>
      <c r="C120" s="276"/>
      <c r="D120" s="276">
        <v>0</v>
      </c>
      <c r="E120" s="128" t="str">
        <f t="shared" si="3"/>
        <v/>
      </c>
      <c r="F120" s="273" t="str">
        <f t="shared" si="4"/>
        <v>否</v>
      </c>
      <c r="G120" s="256" t="str">
        <f t="shared" si="5"/>
        <v>项</v>
      </c>
    </row>
    <row r="121" s="256" customFormat="1" ht="36" customHeight="1" spans="1:7">
      <c r="A121" s="280">
        <v>2137099</v>
      </c>
      <c r="B121" s="275" t="s">
        <v>1418</v>
      </c>
      <c r="C121" s="276"/>
      <c r="D121" s="276">
        <v>0</v>
      </c>
      <c r="E121" s="128" t="str">
        <f t="shared" si="3"/>
        <v/>
      </c>
      <c r="F121" s="273" t="str">
        <f t="shared" si="4"/>
        <v>否</v>
      </c>
      <c r="G121" s="256" t="str">
        <f t="shared" si="5"/>
        <v>项</v>
      </c>
    </row>
    <row r="122" s="256" customFormat="1" ht="36" customHeight="1" spans="1:7">
      <c r="A122" s="270">
        <v>21371</v>
      </c>
      <c r="B122" s="271" t="s">
        <v>1419</v>
      </c>
      <c r="C122" s="272">
        <v>0</v>
      </c>
      <c r="D122" s="272">
        <v>0</v>
      </c>
      <c r="E122" s="124" t="str">
        <f t="shared" si="3"/>
        <v/>
      </c>
      <c r="F122" s="273" t="str">
        <f t="shared" si="4"/>
        <v>否</v>
      </c>
      <c r="G122" s="256" t="str">
        <f t="shared" si="5"/>
        <v>款</v>
      </c>
    </row>
    <row r="123" s="256" customFormat="1" ht="36" customHeight="1" spans="1:7">
      <c r="A123" s="274">
        <v>2137101</v>
      </c>
      <c r="B123" s="275" t="s">
        <v>1413</v>
      </c>
      <c r="C123" s="276"/>
      <c r="D123" s="276">
        <v>0</v>
      </c>
      <c r="E123" s="128" t="str">
        <f t="shared" si="3"/>
        <v/>
      </c>
      <c r="F123" s="273" t="str">
        <f t="shared" si="4"/>
        <v>否</v>
      </c>
      <c r="G123" s="256" t="str">
        <f t="shared" si="5"/>
        <v>项</v>
      </c>
    </row>
    <row r="124" s="256" customFormat="1" ht="36" customHeight="1" spans="1:7">
      <c r="A124" s="274">
        <v>2137102</v>
      </c>
      <c r="B124" s="275" t="s">
        <v>1420</v>
      </c>
      <c r="C124" s="276"/>
      <c r="D124" s="276">
        <v>0</v>
      </c>
      <c r="E124" s="128" t="str">
        <f t="shared" si="3"/>
        <v/>
      </c>
      <c r="F124" s="273" t="str">
        <f t="shared" si="4"/>
        <v>否</v>
      </c>
      <c r="G124" s="256" t="str">
        <f t="shared" si="5"/>
        <v>项</v>
      </c>
    </row>
    <row r="125" s="256" customFormat="1" ht="36" customHeight="1" spans="1:7">
      <c r="A125" s="274">
        <v>2137103</v>
      </c>
      <c r="B125" s="275" t="s">
        <v>1415</v>
      </c>
      <c r="C125" s="276"/>
      <c r="D125" s="276">
        <v>0</v>
      </c>
      <c r="E125" s="128" t="str">
        <f t="shared" si="3"/>
        <v/>
      </c>
      <c r="F125" s="273" t="str">
        <f t="shared" si="4"/>
        <v>否</v>
      </c>
      <c r="G125" s="256" t="str">
        <f t="shared" si="5"/>
        <v>项</v>
      </c>
    </row>
    <row r="126" s="256" customFormat="1" ht="36" customHeight="1" spans="1:7">
      <c r="A126" s="274">
        <v>2137199</v>
      </c>
      <c r="B126" s="275" t="s">
        <v>1421</v>
      </c>
      <c r="C126" s="276"/>
      <c r="D126" s="276">
        <v>0</v>
      </c>
      <c r="E126" s="128" t="str">
        <f t="shared" si="3"/>
        <v/>
      </c>
      <c r="F126" s="273" t="str">
        <f t="shared" si="4"/>
        <v>否</v>
      </c>
      <c r="G126" s="256" t="str">
        <f t="shared" si="5"/>
        <v>项</v>
      </c>
    </row>
    <row r="127" s="256" customFormat="1" ht="36" customHeight="1" spans="1:7">
      <c r="A127" s="270" t="s">
        <v>1422</v>
      </c>
      <c r="B127" s="271" t="s">
        <v>1423</v>
      </c>
      <c r="C127" s="278">
        <v>797</v>
      </c>
      <c r="D127" s="278">
        <v>1929</v>
      </c>
      <c r="E127" s="124">
        <f t="shared" si="3"/>
        <v>1.42</v>
      </c>
      <c r="F127" s="273" t="str">
        <f t="shared" si="4"/>
        <v>是</v>
      </c>
      <c r="G127" s="256" t="str">
        <f t="shared" si="5"/>
        <v>款</v>
      </c>
    </row>
    <row r="128" s="256" customFormat="1" ht="36" customHeight="1" spans="1:7">
      <c r="A128" s="274" t="s">
        <v>1424</v>
      </c>
      <c r="B128" s="275" t="s">
        <v>1425</v>
      </c>
      <c r="C128" s="277">
        <v>66</v>
      </c>
      <c r="D128" s="277">
        <v>99</v>
      </c>
      <c r="E128" s="128">
        <f t="shared" si="3"/>
        <v>0.5</v>
      </c>
      <c r="F128" s="273" t="str">
        <f t="shared" si="4"/>
        <v>是</v>
      </c>
      <c r="G128" s="256" t="str">
        <f t="shared" si="5"/>
        <v>项</v>
      </c>
    </row>
    <row r="129" s="256" customFormat="1" ht="36" customHeight="1" spans="1:7">
      <c r="A129" s="274" t="s">
        <v>1426</v>
      </c>
      <c r="B129" s="275" t="s">
        <v>1427</v>
      </c>
      <c r="C129" s="276">
        <v>731</v>
      </c>
      <c r="D129" s="276">
        <v>1830</v>
      </c>
      <c r="E129" s="128">
        <f t="shared" si="3"/>
        <v>1.503</v>
      </c>
      <c r="F129" s="273" t="str">
        <f t="shared" si="4"/>
        <v>是</v>
      </c>
      <c r="G129" s="256" t="str">
        <f t="shared" si="5"/>
        <v>项</v>
      </c>
    </row>
    <row r="130" s="256" customFormat="1" ht="36" customHeight="1" spans="1:7">
      <c r="A130" s="274" t="s">
        <v>1428</v>
      </c>
      <c r="B130" s="275" t="s">
        <v>1429</v>
      </c>
      <c r="C130" s="276"/>
      <c r="D130" s="276">
        <v>0</v>
      </c>
      <c r="E130" s="128" t="str">
        <f t="shared" si="3"/>
        <v/>
      </c>
      <c r="F130" s="273" t="str">
        <f t="shared" si="4"/>
        <v>否</v>
      </c>
      <c r="G130" s="256" t="str">
        <f t="shared" si="5"/>
        <v>项</v>
      </c>
    </row>
    <row r="131" s="256" customFormat="1" ht="36" customHeight="1" spans="1:7">
      <c r="A131" s="270" t="s">
        <v>1430</v>
      </c>
      <c r="B131" s="271" t="s">
        <v>1431</v>
      </c>
      <c r="C131" s="278">
        <v>0</v>
      </c>
      <c r="D131" s="278">
        <v>0</v>
      </c>
      <c r="E131" s="124" t="str">
        <f t="shared" si="3"/>
        <v/>
      </c>
      <c r="F131" s="273" t="str">
        <f t="shared" si="4"/>
        <v>否</v>
      </c>
      <c r="G131" s="256" t="str">
        <f t="shared" si="5"/>
        <v>款</v>
      </c>
    </row>
    <row r="132" s="256" customFormat="1" ht="36" customHeight="1" spans="1:7">
      <c r="A132" s="274" t="s">
        <v>1432</v>
      </c>
      <c r="B132" s="275" t="s">
        <v>1425</v>
      </c>
      <c r="C132" s="277"/>
      <c r="D132" s="277">
        <v>0</v>
      </c>
      <c r="E132" s="128" t="str">
        <f t="shared" ref="E132:E195" si="6">IF(C132&lt;&gt;0,D132/C132-1,"")</f>
        <v/>
      </c>
      <c r="F132" s="273" t="str">
        <f t="shared" ref="F132:F195" si="7">IF(LEN(A132)=3,"是",IF(B132&lt;&gt;"",IF(SUM(C132:D132)&lt;&gt;0,"是","否"),"是"))</f>
        <v>否</v>
      </c>
      <c r="G132" s="256" t="str">
        <f t="shared" ref="G132:G195" si="8">IF(LEN(A132)=3,"类",IF(LEN(A132)=5,"款","项"))</f>
        <v>项</v>
      </c>
    </row>
    <row r="133" s="256" customFormat="1" ht="36" customHeight="1" spans="1:7">
      <c r="A133" s="274" t="s">
        <v>1433</v>
      </c>
      <c r="B133" s="275" t="s">
        <v>1427</v>
      </c>
      <c r="C133" s="277"/>
      <c r="D133" s="277">
        <v>0</v>
      </c>
      <c r="E133" s="128" t="str">
        <f t="shared" si="6"/>
        <v/>
      </c>
      <c r="F133" s="273" t="str">
        <f t="shared" si="7"/>
        <v>否</v>
      </c>
      <c r="G133" s="256" t="str">
        <f t="shared" si="8"/>
        <v>项</v>
      </c>
    </row>
    <row r="134" s="256" customFormat="1" ht="36" customHeight="1" spans="1:7">
      <c r="A134" s="274" t="s">
        <v>1434</v>
      </c>
      <c r="B134" s="275" t="s">
        <v>1435</v>
      </c>
      <c r="C134" s="276"/>
      <c r="D134" s="276">
        <v>0</v>
      </c>
      <c r="E134" s="128" t="str">
        <f t="shared" si="6"/>
        <v/>
      </c>
      <c r="F134" s="273" t="str">
        <f t="shared" si="7"/>
        <v>否</v>
      </c>
      <c r="G134" s="256" t="str">
        <f t="shared" si="8"/>
        <v>项</v>
      </c>
    </row>
    <row r="135" s="256" customFormat="1" ht="36" customHeight="1" spans="1:7">
      <c r="A135" s="270" t="s">
        <v>1436</v>
      </c>
      <c r="B135" s="271" t="s">
        <v>1437</v>
      </c>
      <c r="C135" s="272">
        <v>0</v>
      </c>
      <c r="D135" s="272">
        <v>0</v>
      </c>
      <c r="E135" s="124" t="str">
        <f t="shared" si="6"/>
        <v/>
      </c>
      <c r="F135" s="273" t="str">
        <f t="shared" si="7"/>
        <v>否</v>
      </c>
      <c r="G135" s="256" t="str">
        <f t="shared" si="8"/>
        <v>款</v>
      </c>
    </row>
    <row r="136" s="256" customFormat="1" ht="36" customHeight="1" spans="1:7">
      <c r="A136" s="274" t="s">
        <v>1438</v>
      </c>
      <c r="B136" s="275" t="s">
        <v>1427</v>
      </c>
      <c r="C136" s="277"/>
      <c r="D136" s="277">
        <v>0</v>
      </c>
      <c r="E136" s="128" t="str">
        <f t="shared" si="6"/>
        <v/>
      </c>
      <c r="F136" s="273" t="str">
        <f t="shared" si="7"/>
        <v>否</v>
      </c>
      <c r="G136" s="256" t="str">
        <f t="shared" si="8"/>
        <v>项</v>
      </c>
    </row>
    <row r="137" s="256" customFormat="1" ht="36" customHeight="1" spans="1:7">
      <c r="A137" s="274" t="s">
        <v>1439</v>
      </c>
      <c r="B137" s="275" t="s">
        <v>1440</v>
      </c>
      <c r="C137" s="276"/>
      <c r="D137" s="276">
        <v>0</v>
      </c>
      <c r="E137" s="128" t="str">
        <f t="shared" si="6"/>
        <v/>
      </c>
      <c r="F137" s="273" t="str">
        <f t="shared" si="7"/>
        <v>否</v>
      </c>
      <c r="G137" s="256" t="str">
        <f t="shared" si="8"/>
        <v>项</v>
      </c>
    </row>
    <row r="138" s="256" customFormat="1" ht="36" customHeight="1" spans="1:7">
      <c r="A138" s="270">
        <v>214</v>
      </c>
      <c r="B138" s="271" t="s">
        <v>1441</v>
      </c>
      <c r="C138" s="278">
        <v>0</v>
      </c>
      <c r="D138" s="278">
        <v>0</v>
      </c>
      <c r="E138" s="124" t="str">
        <f t="shared" si="6"/>
        <v/>
      </c>
      <c r="F138" s="273" t="str">
        <f t="shared" si="7"/>
        <v>是</v>
      </c>
      <c r="G138" s="256" t="str">
        <f t="shared" si="8"/>
        <v>类</v>
      </c>
    </row>
    <row r="139" s="256" customFormat="1" ht="36" customHeight="1" spans="1:7">
      <c r="A139" s="270">
        <v>21460</v>
      </c>
      <c r="B139" s="271" t="s">
        <v>1442</v>
      </c>
      <c r="C139" s="278">
        <v>0</v>
      </c>
      <c r="D139" s="278">
        <v>0</v>
      </c>
      <c r="E139" s="124" t="str">
        <f t="shared" si="6"/>
        <v/>
      </c>
      <c r="F139" s="273" t="str">
        <f t="shared" si="7"/>
        <v>否</v>
      </c>
      <c r="G139" s="256" t="str">
        <f t="shared" si="8"/>
        <v>款</v>
      </c>
    </row>
    <row r="140" s="256" customFormat="1" ht="36" customHeight="1" spans="1:7">
      <c r="A140" s="274">
        <v>2146001</v>
      </c>
      <c r="B140" s="275" t="s">
        <v>1443</v>
      </c>
      <c r="C140" s="276"/>
      <c r="D140" s="276">
        <v>0</v>
      </c>
      <c r="E140" s="128" t="str">
        <f t="shared" si="6"/>
        <v/>
      </c>
      <c r="F140" s="273" t="str">
        <f t="shared" si="7"/>
        <v>否</v>
      </c>
      <c r="G140" s="256" t="str">
        <f t="shared" si="8"/>
        <v>项</v>
      </c>
    </row>
    <row r="141" s="256" customFormat="1" ht="36" customHeight="1" spans="1:7">
      <c r="A141" s="274">
        <v>2146002</v>
      </c>
      <c r="B141" s="275" t="s">
        <v>1444</v>
      </c>
      <c r="C141" s="276"/>
      <c r="D141" s="276">
        <v>0</v>
      </c>
      <c r="E141" s="128" t="str">
        <f t="shared" si="6"/>
        <v/>
      </c>
      <c r="F141" s="273" t="str">
        <f t="shared" si="7"/>
        <v>否</v>
      </c>
      <c r="G141" s="256" t="str">
        <f t="shared" si="8"/>
        <v>项</v>
      </c>
    </row>
    <row r="142" s="256" customFormat="1" ht="36" customHeight="1" spans="1:7">
      <c r="A142" s="274">
        <v>2146003</v>
      </c>
      <c r="B142" s="275" t="s">
        <v>1445</v>
      </c>
      <c r="C142" s="276"/>
      <c r="D142" s="276">
        <v>0</v>
      </c>
      <c r="E142" s="128" t="str">
        <f t="shared" si="6"/>
        <v/>
      </c>
      <c r="F142" s="273" t="str">
        <f t="shared" si="7"/>
        <v>否</v>
      </c>
      <c r="G142" s="256" t="str">
        <f t="shared" si="8"/>
        <v>项</v>
      </c>
    </row>
    <row r="143" s="256" customFormat="1" ht="36" customHeight="1" spans="1:7">
      <c r="A143" s="274">
        <v>2146099</v>
      </c>
      <c r="B143" s="275" t="s">
        <v>1446</v>
      </c>
      <c r="C143" s="276"/>
      <c r="D143" s="276">
        <v>0</v>
      </c>
      <c r="E143" s="128" t="str">
        <f t="shared" si="6"/>
        <v/>
      </c>
      <c r="F143" s="273" t="str">
        <f t="shared" si="7"/>
        <v>否</v>
      </c>
      <c r="G143" s="256" t="str">
        <f t="shared" si="8"/>
        <v>项</v>
      </c>
    </row>
    <row r="144" s="256" customFormat="1" ht="36" customHeight="1" spans="1:7">
      <c r="A144" s="270">
        <v>21462</v>
      </c>
      <c r="B144" s="271" t="s">
        <v>1447</v>
      </c>
      <c r="C144" s="278">
        <v>0</v>
      </c>
      <c r="D144" s="278">
        <v>0</v>
      </c>
      <c r="E144" s="124" t="str">
        <f t="shared" si="6"/>
        <v/>
      </c>
      <c r="F144" s="273" t="str">
        <f t="shared" si="7"/>
        <v>否</v>
      </c>
      <c r="G144" s="256" t="str">
        <f t="shared" si="8"/>
        <v>款</v>
      </c>
    </row>
    <row r="145" s="256" customFormat="1" ht="36" customHeight="1" spans="1:7">
      <c r="A145" s="274">
        <v>2146201</v>
      </c>
      <c r="B145" s="275" t="s">
        <v>1445</v>
      </c>
      <c r="C145" s="276"/>
      <c r="D145" s="276">
        <v>0</v>
      </c>
      <c r="E145" s="128" t="str">
        <f t="shared" si="6"/>
        <v/>
      </c>
      <c r="F145" s="273" t="str">
        <f t="shared" si="7"/>
        <v>否</v>
      </c>
      <c r="G145" s="256" t="str">
        <f t="shared" si="8"/>
        <v>项</v>
      </c>
    </row>
    <row r="146" s="256" customFormat="1" ht="36" customHeight="1" spans="1:7">
      <c r="A146" s="274">
        <v>2146202</v>
      </c>
      <c r="B146" s="275" t="s">
        <v>1448</v>
      </c>
      <c r="C146" s="276"/>
      <c r="D146" s="276">
        <v>0</v>
      </c>
      <c r="E146" s="128" t="str">
        <f t="shared" si="6"/>
        <v/>
      </c>
      <c r="F146" s="273" t="str">
        <f t="shared" si="7"/>
        <v>否</v>
      </c>
      <c r="G146" s="256" t="str">
        <f t="shared" si="8"/>
        <v>项</v>
      </c>
    </row>
    <row r="147" s="256" customFormat="1" ht="36" customHeight="1" spans="1:7">
      <c r="A147" s="274">
        <v>2146203</v>
      </c>
      <c r="B147" s="275" t="s">
        <v>1449</v>
      </c>
      <c r="C147" s="276"/>
      <c r="D147" s="276">
        <v>0</v>
      </c>
      <c r="E147" s="128" t="str">
        <f t="shared" si="6"/>
        <v/>
      </c>
      <c r="F147" s="273" t="str">
        <f t="shared" si="7"/>
        <v>否</v>
      </c>
      <c r="G147" s="256" t="str">
        <f t="shared" si="8"/>
        <v>项</v>
      </c>
    </row>
    <row r="148" s="256" customFormat="1" ht="36" customHeight="1" spans="1:7">
      <c r="A148" s="274">
        <v>2146299</v>
      </c>
      <c r="B148" s="275" t="s">
        <v>1450</v>
      </c>
      <c r="C148" s="276"/>
      <c r="D148" s="276">
        <v>0</v>
      </c>
      <c r="E148" s="128" t="str">
        <f t="shared" si="6"/>
        <v/>
      </c>
      <c r="F148" s="273" t="str">
        <f t="shared" si="7"/>
        <v>否</v>
      </c>
      <c r="G148" s="256" t="str">
        <f t="shared" si="8"/>
        <v>项</v>
      </c>
    </row>
    <row r="149" s="256" customFormat="1" ht="36" customHeight="1" spans="1:7">
      <c r="A149" s="270">
        <v>21463</v>
      </c>
      <c r="B149" s="271" t="s">
        <v>1451</v>
      </c>
      <c r="C149" s="278">
        <v>0</v>
      </c>
      <c r="D149" s="278">
        <v>0</v>
      </c>
      <c r="E149" s="124" t="str">
        <f t="shared" si="6"/>
        <v/>
      </c>
      <c r="F149" s="273" t="str">
        <f t="shared" si="7"/>
        <v>否</v>
      </c>
      <c r="G149" s="256" t="str">
        <f t="shared" si="8"/>
        <v>款</v>
      </c>
    </row>
    <row r="150" s="256" customFormat="1" ht="36" customHeight="1" spans="1:7">
      <c r="A150" s="274">
        <v>2146301</v>
      </c>
      <c r="B150" s="275" t="s">
        <v>1452</v>
      </c>
      <c r="C150" s="276"/>
      <c r="D150" s="276">
        <v>0</v>
      </c>
      <c r="E150" s="128" t="str">
        <f t="shared" si="6"/>
        <v/>
      </c>
      <c r="F150" s="273" t="str">
        <f t="shared" si="7"/>
        <v>否</v>
      </c>
      <c r="G150" s="256" t="str">
        <f t="shared" si="8"/>
        <v>项</v>
      </c>
    </row>
    <row r="151" s="256" customFormat="1" ht="36" customHeight="1" spans="1:7">
      <c r="A151" s="274">
        <v>2146302</v>
      </c>
      <c r="B151" s="275" t="s">
        <v>1453</v>
      </c>
      <c r="C151" s="276"/>
      <c r="D151" s="276">
        <v>0</v>
      </c>
      <c r="E151" s="128" t="str">
        <f t="shared" si="6"/>
        <v/>
      </c>
      <c r="F151" s="273" t="str">
        <f t="shared" si="7"/>
        <v>否</v>
      </c>
      <c r="G151" s="256" t="str">
        <f t="shared" si="8"/>
        <v>项</v>
      </c>
    </row>
    <row r="152" s="256" customFormat="1" ht="36" customHeight="1" spans="1:7">
      <c r="A152" s="274">
        <v>2146303</v>
      </c>
      <c r="B152" s="275" t="s">
        <v>1454</v>
      </c>
      <c r="C152" s="276"/>
      <c r="D152" s="276">
        <v>0</v>
      </c>
      <c r="E152" s="128" t="str">
        <f t="shared" si="6"/>
        <v/>
      </c>
      <c r="F152" s="273" t="str">
        <f t="shared" si="7"/>
        <v>否</v>
      </c>
      <c r="G152" s="256" t="str">
        <f t="shared" si="8"/>
        <v>项</v>
      </c>
    </row>
    <row r="153" s="256" customFormat="1" ht="36" customHeight="1" spans="1:7">
      <c r="A153" s="274">
        <v>2146399</v>
      </c>
      <c r="B153" s="275" t="s">
        <v>1455</v>
      </c>
      <c r="C153" s="276"/>
      <c r="D153" s="276">
        <v>0</v>
      </c>
      <c r="E153" s="128" t="str">
        <f t="shared" si="6"/>
        <v/>
      </c>
      <c r="F153" s="273" t="str">
        <f t="shared" si="7"/>
        <v>否</v>
      </c>
      <c r="G153" s="256" t="str">
        <f t="shared" si="8"/>
        <v>项</v>
      </c>
    </row>
    <row r="154" s="256" customFormat="1" ht="36" customHeight="1" spans="1:7">
      <c r="A154" s="270">
        <v>21464</v>
      </c>
      <c r="B154" s="271" t="s">
        <v>1456</v>
      </c>
      <c r="C154" s="272">
        <v>0</v>
      </c>
      <c r="D154" s="272">
        <v>0</v>
      </c>
      <c r="E154" s="124" t="str">
        <f t="shared" si="6"/>
        <v/>
      </c>
      <c r="F154" s="273" t="str">
        <f t="shared" si="7"/>
        <v>否</v>
      </c>
      <c r="G154" s="256" t="str">
        <f t="shared" si="8"/>
        <v>款</v>
      </c>
    </row>
    <row r="155" s="256" customFormat="1" ht="36" customHeight="1" spans="1:7">
      <c r="A155" s="274">
        <v>2146401</v>
      </c>
      <c r="B155" s="275" t="s">
        <v>1457</v>
      </c>
      <c r="C155" s="277"/>
      <c r="D155" s="277">
        <v>0</v>
      </c>
      <c r="E155" s="128" t="str">
        <f t="shared" si="6"/>
        <v/>
      </c>
      <c r="F155" s="273" t="str">
        <f t="shared" si="7"/>
        <v>否</v>
      </c>
      <c r="G155" s="256" t="str">
        <f t="shared" si="8"/>
        <v>项</v>
      </c>
    </row>
    <row r="156" s="256" customFormat="1" ht="36" customHeight="1" spans="1:7">
      <c r="A156" s="274">
        <v>2146402</v>
      </c>
      <c r="B156" s="275" t="s">
        <v>1458</v>
      </c>
      <c r="C156" s="276"/>
      <c r="D156" s="276">
        <v>0</v>
      </c>
      <c r="E156" s="128" t="str">
        <f t="shared" si="6"/>
        <v/>
      </c>
      <c r="F156" s="273" t="str">
        <f t="shared" si="7"/>
        <v>否</v>
      </c>
      <c r="G156" s="256" t="str">
        <f t="shared" si="8"/>
        <v>项</v>
      </c>
    </row>
    <row r="157" s="256" customFormat="1" ht="36" customHeight="1" spans="1:7">
      <c r="A157" s="274">
        <v>2146403</v>
      </c>
      <c r="B157" s="275" t="s">
        <v>1459</v>
      </c>
      <c r="C157" s="277"/>
      <c r="D157" s="277">
        <v>0</v>
      </c>
      <c r="E157" s="128" t="str">
        <f t="shared" si="6"/>
        <v/>
      </c>
      <c r="F157" s="273" t="str">
        <f t="shared" si="7"/>
        <v>否</v>
      </c>
      <c r="G157" s="256" t="str">
        <f t="shared" si="8"/>
        <v>项</v>
      </c>
    </row>
    <row r="158" s="256" customFormat="1" ht="36" customHeight="1" spans="1:7">
      <c r="A158" s="274">
        <v>2146404</v>
      </c>
      <c r="B158" s="275" t="s">
        <v>1460</v>
      </c>
      <c r="C158" s="277"/>
      <c r="D158" s="277">
        <v>0</v>
      </c>
      <c r="E158" s="128" t="str">
        <f t="shared" si="6"/>
        <v/>
      </c>
      <c r="F158" s="273" t="str">
        <f t="shared" si="7"/>
        <v>否</v>
      </c>
      <c r="G158" s="256" t="str">
        <f t="shared" si="8"/>
        <v>项</v>
      </c>
    </row>
    <row r="159" s="256" customFormat="1" ht="36" customHeight="1" spans="1:7">
      <c r="A159" s="274">
        <v>2146405</v>
      </c>
      <c r="B159" s="275" t="s">
        <v>1461</v>
      </c>
      <c r="C159" s="276"/>
      <c r="D159" s="276">
        <v>0</v>
      </c>
      <c r="E159" s="128" t="str">
        <f t="shared" si="6"/>
        <v/>
      </c>
      <c r="F159" s="273" t="str">
        <f t="shared" si="7"/>
        <v>否</v>
      </c>
      <c r="G159" s="256" t="str">
        <f t="shared" si="8"/>
        <v>项</v>
      </c>
    </row>
    <row r="160" s="256" customFormat="1" ht="36" customHeight="1" spans="1:7">
      <c r="A160" s="274">
        <v>2146406</v>
      </c>
      <c r="B160" s="275" t="s">
        <v>1462</v>
      </c>
      <c r="C160" s="276"/>
      <c r="D160" s="276">
        <v>0</v>
      </c>
      <c r="E160" s="128" t="str">
        <f t="shared" si="6"/>
        <v/>
      </c>
      <c r="F160" s="273" t="str">
        <f t="shared" si="7"/>
        <v>否</v>
      </c>
      <c r="G160" s="256" t="str">
        <f t="shared" si="8"/>
        <v>项</v>
      </c>
    </row>
    <row r="161" s="256" customFormat="1" ht="36" customHeight="1" spans="1:7">
      <c r="A161" s="274">
        <v>2146407</v>
      </c>
      <c r="B161" s="275" t="s">
        <v>1463</v>
      </c>
      <c r="C161" s="276"/>
      <c r="D161" s="276">
        <v>0</v>
      </c>
      <c r="E161" s="128" t="str">
        <f t="shared" si="6"/>
        <v/>
      </c>
      <c r="F161" s="273" t="str">
        <f t="shared" si="7"/>
        <v>否</v>
      </c>
      <c r="G161" s="256" t="str">
        <f t="shared" si="8"/>
        <v>项</v>
      </c>
    </row>
    <row r="162" s="256" customFormat="1" ht="36" customHeight="1" spans="1:7">
      <c r="A162" s="274">
        <v>2146499</v>
      </c>
      <c r="B162" s="275" t="s">
        <v>1464</v>
      </c>
      <c r="C162" s="276"/>
      <c r="D162" s="276">
        <v>0</v>
      </c>
      <c r="E162" s="128" t="str">
        <f t="shared" si="6"/>
        <v/>
      </c>
      <c r="F162" s="273" t="str">
        <f t="shared" si="7"/>
        <v>否</v>
      </c>
      <c r="G162" s="256" t="str">
        <f t="shared" si="8"/>
        <v>项</v>
      </c>
    </row>
    <row r="163" s="256" customFormat="1" ht="36" customHeight="1" spans="1:7">
      <c r="A163" s="270">
        <v>21468</v>
      </c>
      <c r="B163" s="271" t="s">
        <v>1465</v>
      </c>
      <c r="C163" s="278">
        <v>0</v>
      </c>
      <c r="D163" s="278">
        <v>0</v>
      </c>
      <c r="E163" s="124" t="str">
        <f t="shared" si="6"/>
        <v/>
      </c>
      <c r="F163" s="273" t="str">
        <f t="shared" si="7"/>
        <v>否</v>
      </c>
      <c r="G163" s="256" t="str">
        <f t="shared" si="8"/>
        <v>款</v>
      </c>
    </row>
    <row r="164" s="256" customFormat="1" ht="36" customHeight="1" spans="1:7">
      <c r="A164" s="274">
        <v>2146801</v>
      </c>
      <c r="B164" s="275" t="s">
        <v>1466</v>
      </c>
      <c r="C164" s="276"/>
      <c r="D164" s="276">
        <v>0</v>
      </c>
      <c r="E164" s="128" t="str">
        <f t="shared" si="6"/>
        <v/>
      </c>
      <c r="F164" s="273" t="str">
        <f t="shared" si="7"/>
        <v>否</v>
      </c>
      <c r="G164" s="256" t="str">
        <f t="shared" si="8"/>
        <v>项</v>
      </c>
    </row>
    <row r="165" s="256" customFormat="1" ht="36" customHeight="1" spans="1:7">
      <c r="A165" s="274">
        <v>2146802</v>
      </c>
      <c r="B165" s="275" t="s">
        <v>1467</v>
      </c>
      <c r="C165" s="276"/>
      <c r="D165" s="276">
        <v>0</v>
      </c>
      <c r="E165" s="128" t="str">
        <f t="shared" si="6"/>
        <v/>
      </c>
      <c r="F165" s="273" t="str">
        <f t="shared" si="7"/>
        <v>否</v>
      </c>
      <c r="G165" s="256" t="str">
        <f t="shared" si="8"/>
        <v>项</v>
      </c>
    </row>
    <row r="166" s="256" customFormat="1" ht="36" customHeight="1" spans="1:7">
      <c r="A166" s="274">
        <v>2146803</v>
      </c>
      <c r="B166" s="275" t="s">
        <v>1468</v>
      </c>
      <c r="C166" s="276"/>
      <c r="D166" s="276">
        <v>0</v>
      </c>
      <c r="E166" s="128" t="str">
        <f t="shared" si="6"/>
        <v/>
      </c>
      <c r="F166" s="273" t="str">
        <f t="shared" si="7"/>
        <v>否</v>
      </c>
      <c r="G166" s="256" t="str">
        <f t="shared" si="8"/>
        <v>项</v>
      </c>
    </row>
    <row r="167" s="256" customFormat="1" ht="36" customHeight="1" spans="1:7">
      <c r="A167" s="274">
        <v>2146804</v>
      </c>
      <c r="B167" s="275" t="s">
        <v>1469</v>
      </c>
      <c r="C167" s="276"/>
      <c r="D167" s="276">
        <v>0</v>
      </c>
      <c r="E167" s="128" t="str">
        <f t="shared" si="6"/>
        <v/>
      </c>
      <c r="F167" s="273" t="str">
        <f t="shared" si="7"/>
        <v>否</v>
      </c>
      <c r="G167" s="256" t="str">
        <f t="shared" si="8"/>
        <v>项</v>
      </c>
    </row>
    <row r="168" s="256" customFormat="1" ht="36" customHeight="1" spans="1:7">
      <c r="A168" s="274">
        <v>2146805</v>
      </c>
      <c r="B168" s="275" t="s">
        <v>1470</v>
      </c>
      <c r="C168" s="276"/>
      <c r="D168" s="276">
        <v>0</v>
      </c>
      <c r="E168" s="128" t="str">
        <f t="shared" si="6"/>
        <v/>
      </c>
      <c r="F168" s="273" t="str">
        <f t="shared" si="7"/>
        <v>否</v>
      </c>
      <c r="G168" s="256" t="str">
        <f t="shared" si="8"/>
        <v>项</v>
      </c>
    </row>
    <row r="169" s="256" customFormat="1" ht="36" customHeight="1" spans="1:7">
      <c r="A169" s="274">
        <v>2146899</v>
      </c>
      <c r="B169" s="275" t="s">
        <v>1471</v>
      </c>
      <c r="C169" s="276"/>
      <c r="D169" s="276">
        <v>0</v>
      </c>
      <c r="E169" s="128" t="str">
        <f t="shared" si="6"/>
        <v/>
      </c>
      <c r="F169" s="273" t="str">
        <f t="shared" si="7"/>
        <v>否</v>
      </c>
      <c r="G169" s="256" t="str">
        <f t="shared" si="8"/>
        <v>项</v>
      </c>
    </row>
    <row r="170" s="256" customFormat="1" ht="36" customHeight="1" spans="1:7">
      <c r="A170" s="270">
        <v>21469</v>
      </c>
      <c r="B170" s="271" t="s">
        <v>1472</v>
      </c>
      <c r="C170" s="278">
        <v>0</v>
      </c>
      <c r="D170" s="278">
        <v>0</v>
      </c>
      <c r="E170" s="124" t="str">
        <f t="shared" si="6"/>
        <v/>
      </c>
      <c r="F170" s="273" t="str">
        <f t="shared" si="7"/>
        <v>否</v>
      </c>
      <c r="G170" s="256" t="str">
        <f t="shared" si="8"/>
        <v>款</v>
      </c>
    </row>
    <row r="171" s="256" customFormat="1" ht="36" customHeight="1" spans="1:7">
      <c r="A171" s="274">
        <v>2146901</v>
      </c>
      <c r="B171" s="275" t="s">
        <v>1473</v>
      </c>
      <c r="C171" s="276"/>
      <c r="D171" s="276">
        <v>0</v>
      </c>
      <c r="E171" s="128" t="str">
        <f t="shared" si="6"/>
        <v/>
      </c>
      <c r="F171" s="273" t="str">
        <f t="shared" si="7"/>
        <v>否</v>
      </c>
      <c r="G171" s="256" t="str">
        <f t="shared" si="8"/>
        <v>项</v>
      </c>
    </row>
    <row r="172" s="256" customFormat="1" ht="36" customHeight="1" spans="1:7">
      <c r="A172" s="274">
        <v>2146902</v>
      </c>
      <c r="B172" s="275" t="s">
        <v>1474</v>
      </c>
      <c r="C172" s="276"/>
      <c r="D172" s="276">
        <v>0</v>
      </c>
      <c r="E172" s="128" t="str">
        <f t="shared" si="6"/>
        <v/>
      </c>
      <c r="F172" s="273" t="str">
        <f t="shared" si="7"/>
        <v>否</v>
      </c>
      <c r="G172" s="256" t="str">
        <f t="shared" si="8"/>
        <v>项</v>
      </c>
    </row>
    <row r="173" s="256" customFormat="1" ht="36" customHeight="1" spans="1:7">
      <c r="A173" s="274">
        <v>2146903</v>
      </c>
      <c r="B173" s="275" t="s">
        <v>1475</v>
      </c>
      <c r="C173" s="276"/>
      <c r="D173" s="276">
        <v>0</v>
      </c>
      <c r="E173" s="128" t="str">
        <f t="shared" si="6"/>
        <v/>
      </c>
      <c r="F173" s="273" t="str">
        <f t="shared" si="7"/>
        <v>否</v>
      </c>
      <c r="G173" s="256" t="str">
        <f t="shared" si="8"/>
        <v>项</v>
      </c>
    </row>
    <row r="174" s="256" customFormat="1" ht="36" customHeight="1" spans="1:7">
      <c r="A174" s="274">
        <v>2146904</v>
      </c>
      <c r="B174" s="275" t="s">
        <v>1476</v>
      </c>
      <c r="C174" s="277"/>
      <c r="D174" s="277">
        <v>0</v>
      </c>
      <c r="E174" s="128" t="str">
        <f t="shared" si="6"/>
        <v/>
      </c>
      <c r="F174" s="273" t="str">
        <f t="shared" si="7"/>
        <v>否</v>
      </c>
      <c r="G174" s="256" t="str">
        <f t="shared" si="8"/>
        <v>项</v>
      </c>
    </row>
    <row r="175" s="256" customFormat="1" ht="36" customHeight="1" spans="1:7">
      <c r="A175" s="274">
        <v>2146906</v>
      </c>
      <c r="B175" s="275" t="s">
        <v>1477</v>
      </c>
      <c r="C175" s="277"/>
      <c r="D175" s="277">
        <v>0</v>
      </c>
      <c r="E175" s="128" t="str">
        <f t="shared" si="6"/>
        <v/>
      </c>
      <c r="F175" s="273" t="str">
        <f t="shared" si="7"/>
        <v>否</v>
      </c>
      <c r="G175" s="256" t="str">
        <f t="shared" si="8"/>
        <v>项</v>
      </c>
    </row>
    <row r="176" s="256" customFormat="1" ht="36" customHeight="1" spans="1:7">
      <c r="A176" s="274">
        <v>2146907</v>
      </c>
      <c r="B176" s="275" t="s">
        <v>1478</v>
      </c>
      <c r="C176" s="277"/>
      <c r="D176" s="277">
        <v>0</v>
      </c>
      <c r="E176" s="128" t="str">
        <f t="shared" si="6"/>
        <v/>
      </c>
      <c r="F176" s="273" t="str">
        <f t="shared" si="7"/>
        <v>否</v>
      </c>
      <c r="G176" s="256" t="str">
        <f t="shared" si="8"/>
        <v>项</v>
      </c>
    </row>
    <row r="177" s="256" customFormat="1" ht="36" customHeight="1" spans="1:7">
      <c r="A177" s="274">
        <v>2146908</v>
      </c>
      <c r="B177" s="275" t="s">
        <v>1479</v>
      </c>
      <c r="C177" s="276"/>
      <c r="D177" s="276">
        <v>0</v>
      </c>
      <c r="E177" s="128" t="str">
        <f t="shared" si="6"/>
        <v/>
      </c>
      <c r="F177" s="273" t="str">
        <f t="shared" si="7"/>
        <v>否</v>
      </c>
      <c r="G177" s="256" t="str">
        <f t="shared" si="8"/>
        <v>项</v>
      </c>
    </row>
    <row r="178" s="256" customFormat="1" ht="36" customHeight="1" spans="1:7">
      <c r="A178" s="274">
        <v>2146999</v>
      </c>
      <c r="B178" s="275" t="s">
        <v>1480</v>
      </c>
      <c r="C178" s="277"/>
      <c r="D178" s="277">
        <v>0</v>
      </c>
      <c r="E178" s="128" t="str">
        <f t="shared" si="6"/>
        <v/>
      </c>
      <c r="F178" s="273" t="str">
        <f t="shared" si="7"/>
        <v>否</v>
      </c>
      <c r="G178" s="256" t="str">
        <f t="shared" si="8"/>
        <v>项</v>
      </c>
    </row>
    <row r="179" s="256" customFormat="1" ht="36" customHeight="1" spans="1:7">
      <c r="A179" s="270">
        <v>21470</v>
      </c>
      <c r="B179" s="271" t="s">
        <v>1481</v>
      </c>
      <c r="C179" s="272">
        <v>0</v>
      </c>
      <c r="D179" s="272">
        <v>0</v>
      </c>
      <c r="E179" s="124" t="str">
        <f t="shared" si="6"/>
        <v/>
      </c>
      <c r="F179" s="273" t="str">
        <f t="shared" si="7"/>
        <v>否</v>
      </c>
      <c r="G179" s="256" t="str">
        <f t="shared" si="8"/>
        <v>款</v>
      </c>
    </row>
    <row r="180" s="256" customFormat="1" ht="36" customHeight="1" spans="1:7">
      <c r="A180" s="274">
        <v>2147001</v>
      </c>
      <c r="B180" s="275" t="s">
        <v>1443</v>
      </c>
      <c r="C180" s="277"/>
      <c r="D180" s="277">
        <v>0</v>
      </c>
      <c r="E180" s="128" t="str">
        <f t="shared" si="6"/>
        <v/>
      </c>
      <c r="F180" s="273" t="str">
        <f t="shared" si="7"/>
        <v>否</v>
      </c>
      <c r="G180" s="256" t="str">
        <f t="shared" si="8"/>
        <v>项</v>
      </c>
    </row>
    <row r="181" s="256" customFormat="1" ht="36" customHeight="1" spans="1:7">
      <c r="A181" s="274">
        <v>2147099</v>
      </c>
      <c r="B181" s="275" t="s">
        <v>1482</v>
      </c>
      <c r="C181" s="277"/>
      <c r="D181" s="277">
        <v>0</v>
      </c>
      <c r="E181" s="128" t="str">
        <f t="shared" si="6"/>
        <v/>
      </c>
      <c r="F181" s="273" t="str">
        <f t="shared" si="7"/>
        <v>否</v>
      </c>
      <c r="G181" s="256" t="str">
        <f t="shared" si="8"/>
        <v>项</v>
      </c>
    </row>
    <row r="182" s="256" customFormat="1" ht="36" customHeight="1" spans="1:7">
      <c r="A182" s="270">
        <v>21471</v>
      </c>
      <c r="B182" s="271" t="s">
        <v>1483</v>
      </c>
      <c r="C182" s="278">
        <v>0</v>
      </c>
      <c r="D182" s="278">
        <v>0</v>
      </c>
      <c r="E182" s="124" t="str">
        <f t="shared" si="6"/>
        <v/>
      </c>
      <c r="F182" s="273" t="str">
        <f t="shared" si="7"/>
        <v>否</v>
      </c>
      <c r="G182" s="256" t="str">
        <f t="shared" si="8"/>
        <v>款</v>
      </c>
    </row>
    <row r="183" s="256" customFormat="1" ht="36" customHeight="1" spans="1:7">
      <c r="A183" s="274">
        <v>2147101</v>
      </c>
      <c r="B183" s="275" t="s">
        <v>1443</v>
      </c>
      <c r="C183" s="277"/>
      <c r="D183" s="277">
        <v>0</v>
      </c>
      <c r="E183" s="128" t="str">
        <f t="shared" si="6"/>
        <v/>
      </c>
      <c r="F183" s="273" t="str">
        <f t="shared" si="7"/>
        <v>否</v>
      </c>
      <c r="G183" s="256" t="str">
        <f t="shared" si="8"/>
        <v>项</v>
      </c>
    </row>
    <row r="184" s="256" customFormat="1" ht="36" customHeight="1" spans="1:7">
      <c r="A184" s="274">
        <v>2147199</v>
      </c>
      <c r="B184" s="275" t="s">
        <v>1484</v>
      </c>
      <c r="C184" s="276"/>
      <c r="D184" s="276">
        <v>0</v>
      </c>
      <c r="E184" s="128" t="str">
        <f t="shared" si="6"/>
        <v/>
      </c>
      <c r="F184" s="273" t="str">
        <f t="shared" si="7"/>
        <v>否</v>
      </c>
      <c r="G184" s="256" t="str">
        <f t="shared" si="8"/>
        <v>项</v>
      </c>
    </row>
    <row r="185" s="256" customFormat="1" ht="36" customHeight="1" spans="1:7">
      <c r="A185" s="270">
        <v>21472</v>
      </c>
      <c r="B185" s="271" t="s">
        <v>1485</v>
      </c>
      <c r="C185" s="278">
        <v>0</v>
      </c>
      <c r="D185" s="278">
        <v>0</v>
      </c>
      <c r="E185" s="124" t="str">
        <f t="shared" si="6"/>
        <v/>
      </c>
      <c r="F185" s="273" t="str">
        <f t="shared" si="7"/>
        <v>否</v>
      </c>
      <c r="G185" s="256" t="str">
        <f t="shared" si="8"/>
        <v>款</v>
      </c>
    </row>
    <row r="186" s="256" customFormat="1" ht="36" customHeight="1" spans="1:7">
      <c r="A186" s="270">
        <v>21473</v>
      </c>
      <c r="B186" s="271" t="s">
        <v>1486</v>
      </c>
      <c r="C186" s="272">
        <v>0</v>
      </c>
      <c r="D186" s="272">
        <v>0</v>
      </c>
      <c r="E186" s="124" t="str">
        <f t="shared" si="6"/>
        <v/>
      </c>
      <c r="F186" s="273" t="str">
        <f t="shared" si="7"/>
        <v>否</v>
      </c>
      <c r="G186" s="256" t="str">
        <f t="shared" si="8"/>
        <v>款</v>
      </c>
    </row>
    <row r="187" s="256" customFormat="1" ht="36" customHeight="1" spans="1:7">
      <c r="A187" s="274">
        <v>2147301</v>
      </c>
      <c r="B187" s="275" t="s">
        <v>1452</v>
      </c>
      <c r="C187" s="277"/>
      <c r="D187" s="277">
        <v>0</v>
      </c>
      <c r="E187" s="128" t="str">
        <f t="shared" si="6"/>
        <v/>
      </c>
      <c r="F187" s="273" t="str">
        <f t="shared" si="7"/>
        <v>否</v>
      </c>
      <c r="G187" s="256" t="str">
        <f t="shared" si="8"/>
        <v>项</v>
      </c>
    </row>
    <row r="188" s="256" customFormat="1" ht="36" customHeight="1" spans="1:7">
      <c r="A188" s="274">
        <v>2147303</v>
      </c>
      <c r="B188" s="275" t="s">
        <v>1454</v>
      </c>
      <c r="C188" s="276"/>
      <c r="D188" s="276">
        <v>0</v>
      </c>
      <c r="E188" s="128" t="str">
        <f t="shared" si="6"/>
        <v/>
      </c>
      <c r="F188" s="273" t="str">
        <f t="shared" si="7"/>
        <v>否</v>
      </c>
      <c r="G188" s="256" t="str">
        <f t="shared" si="8"/>
        <v>项</v>
      </c>
    </row>
    <row r="189" s="256" customFormat="1" ht="36" customHeight="1" spans="1:7">
      <c r="A189" s="274">
        <v>2147399</v>
      </c>
      <c r="B189" s="275" t="s">
        <v>1487</v>
      </c>
      <c r="C189" s="276"/>
      <c r="D189" s="276">
        <v>0</v>
      </c>
      <c r="E189" s="128" t="str">
        <f t="shared" si="6"/>
        <v/>
      </c>
      <c r="F189" s="273" t="str">
        <f t="shared" si="7"/>
        <v>否</v>
      </c>
      <c r="G189" s="256" t="str">
        <f t="shared" si="8"/>
        <v>项</v>
      </c>
    </row>
    <row r="190" s="256" customFormat="1" ht="36" customHeight="1" spans="1:7">
      <c r="A190" s="270">
        <v>215</v>
      </c>
      <c r="B190" s="271" t="s">
        <v>1488</v>
      </c>
      <c r="C190" s="272">
        <v>0</v>
      </c>
      <c r="D190" s="272">
        <v>0</v>
      </c>
      <c r="E190" s="124" t="str">
        <f t="shared" si="6"/>
        <v/>
      </c>
      <c r="F190" s="273" t="str">
        <f t="shared" si="7"/>
        <v>是</v>
      </c>
      <c r="G190" s="256" t="str">
        <f t="shared" si="8"/>
        <v>类</v>
      </c>
    </row>
    <row r="191" s="256" customFormat="1" ht="36" customHeight="1" spans="1:7">
      <c r="A191" s="270">
        <v>21562</v>
      </c>
      <c r="B191" s="271" t="s">
        <v>1489</v>
      </c>
      <c r="C191" s="278">
        <v>0</v>
      </c>
      <c r="D191" s="278">
        <v>0</v>
      </c>
      <c r="E191" s="124" t="str">
        <f t="shared" si="6"/>
        <v/>
      </c>
      <c r="F191" s="273" t="str">
        <f t="shared" si="7"/>
        <v>否</v>
      </c>
      <c r="G191" s="256" t="str">
        <f t="shared" si="8"/>
        <v>款</v>
      </c>
    </row>
    <row r="192" s="256" customFormat="1" ht="36" customHeight="1" spans="1:7">
      <c r="A192" s="274">
        <v>2156202</v>
      </c>
      <c r="B192" s="275" t="s">
        <v>1490</v>
      </c>
      <c r="C192" s="277"/>
      <c r="D192" s="277">
        <v>0</v>
      </c>
      <c r="E192" s="128" t="str">
        <f t="shared" si="6"/>
        <v/>
      </c>
      <c r="F192" s="273" t="str">
        <f t="shared" si="7"/>
        <v>否</v>
      </c>
      <c r="G192" s="256" t="str">
        <f t="shared" si="8"/>
        <v>项</v>
      </c>
    </row>
    <row r="193" s="256" customFormat="1" ht="36" customHeight="1" spans="1:7">
      <c r="A193" s="280">
        <v>2156299</v>
      </c>
      <c r="B193" s="275" t="s">
        <v>1491</v>
      </c>
      <c r="C193" s="276"/>
      <c r="D193" s="276">
        <v>0</v>
      </c>
      <c r="E193" s="128" t="str">
        <f t="shared" si="6"/>
        <v/>
      </c>
      <c r="F193" s="273" t="str">
        <f t="shared" si="7"/>
        <v>否</v>
      </c>
      <c r="G193" s="256" t="str">
        <f t="shared" si="8"/>
        <v>项</v>
      </c>
    </row>
    <row r="194" s="256" customFormat="1" ht="36" customHeight="1" spans="1:7">
      <c r="A194" s="270">
        <v>229</v>
      </c>
      <c r="B194" s="271" t="s">
        <v>1492</v>
      </c>
      <c r="C194" s="272">
        <v>1215</v>
      </c>
      <c r="D194" s="272">
        <v>3186</v>
      </c>
      <c r="E194" s="124">
        <f t="shared" si="6"/>
        <v>1.622</v>
      </c>
      <c r="F194" s="273" t="str">
        <f t="shared" si="7"/>
        <v>是</v>
      </c>
      <c r="G194" s="256" t="str">
        <f t="shared" si="8"/>
        <v>类</v>
      </c>
    </row>
    <row r="195" s="256" customFormat="1" ht="36" customHeight="1" spans="1:7">
      <c r="A195" s="270">
        <v>22904</v>
      </c>
      <c r="B195" s="271" t="s">
        <v>1493</v>
      </c>
      <c r="C195" s="272">
        <v>0</v>
      </c>
      <c r="D195" s="272">
        <v>0</v>
      </c>
      <c r="E195" s="124" t="str">
        <f t="shared" si="6"/>
        <v/>
      </c>
      <c r="F195" s="273" t="str">
        <f t="shared" si="7"/>
        <v>否</v>
      </c>
      <c r="G195" s="256" t="str">
        <f t="shared" si="8"/>
        <v>款</v>
      </c>
    </row>
    <row r="196" s="256" customFormat="1" ht="36" customHeight="1" spans="1:7">
      <c r="A196" s="274">
        <v>2290401</v>
      </c>
      <c r="B196" s="275" t="s">
        <v>1494</v>
      </c>
      <c r="C196" s="276"/>
      <c r="D196" s="276">
        <v>0</v>
      </c>
      <c r="E196" s="128" t="str">
        <f t="shared" ref="E196:E259" si="9">IF(C196&lt;&gt;0,D196/C196-1,"")</f>
        <v/>
      </c>
      <c r="F196" s="273" t="str">
        <f t="shared" ref="F196:F259" si="10">IF(LEN(A196)=3,"是",IF(B196&lt;&gt;"",IF(SUM(C196:D196)&lt;&gt;0,"是","否"),"是"))</f>
        <v>否</v>
      </c>
      <c r="G196" s="256" t="str">
        <f t="shared" ref="G196:G259" si="11">IF(LEN(A196)=3,"类",IF(LEN(A196)=5,"款","项"))</f>
        <v>项</v>
      </c>
    </row>
    <row r="197" s="256" customFormat="1" ht="36" customHeight="1" spans="1:7">
      <c r="A197" s="274">
        <v>2290402</v>
      </c>
      <c r="B197" s="275" t="s">
        <v>1495</v>
      </c>
      <c r="C197" s="276"/>
      <c r="D197" s="276">
        <v>0</v>
      </c>
      <c r="E197" s="128" t="str">
        <f t="shared" si="9"/>
        <v/>
      </c>
      <c r="F197" s="273" t="str">
        <f t="shared" si="10"/>
        <v>否</v>
      </c>
      <c r="G197" s="256" t="str">
        <f t="shared" si="11"/>
        <v>项</v>
      </c>
    </row>
    <row r="198" s="256" customFormat="1" ht="36" customHeight="1" spans="1:7">
      <c r="A198" s="274">
        <v>2290403</v>
      </c>
      <c r="B198" s="275" t="s">
        <v>1496</v>
      </c>
      <c r="C198" s="277"/>
      <c r="D198" s="277">
        <v>0</v>
      </c>
      <c r="E198" s="128" t="str">
        <f t="shared" si="9"/>
        <v/>
      </c>
      <c r="F198" s="273" t="str">
        <f t="shared" si="10"/>
        <v>否</v>
      </c>
      <c r="G198" s="256" t="str">
        <f t="shared" si="11"/>
        <v>项</v>
      </c>
    </row>
    <row r="199" s="256" customFormat="1" ht="36" customHeight="1" spans="1:7">
      <c r="A199" s="270">
        <v>22908</v>
      </c>
      <c r="B199" s="271" t="s">
        <v>1497</v>
      </c>
      <c r="C199" s="278">
        <v>0</v>
      </c>
      <c r="D199" s="278">
        <v>0</v>
      </c>
      <c r="E199" s="124" t="str">
        <f t="shared" si="9"/>
        <v/>
      </c>
      <c r="F199" s="273" t="str">
        <f t="shared" si="10"/>
        <v>否</v>
      </c>
      <c r="G199" s="256" t="str">
        <f t="shared" si="11"/>
        <v>款</v>
      </c>
    </row>
    <row r="200" s="256" customFormat="1" ht="36" customHeight="1" spans="1:7">
      <c r="A200" s="274">
        <v>2290802</v>
      </c>
      <c r="B200" s="275" t="s">
        <v>1498</v>
      </c>
      <c r="C200" s="276"/>
      <c r="D200" s="276">
        <v>0</v>
      </c>
      <c r="E200" s="128" t="str">
        <f t="shared" si="9"/>
        <v/>
      </c>
      <c r="F200" s="273" t="str">
        <f t="shared" si="10"/>
        <v>否</v>
      </c>
      <c r="G200" s="256" t="str">
        <f t="shared" si="11"/>
        <v>项</v>
      </c>
    </row>
    <row r="201" s="256" customFormat="1" ht="36" customHeight="1" spans="1:7">
      <c r="A201" s="274">
        <v>2290803</v>
      </c>
      <c r="B201" s="275" t="s">
        <v>1499</v>
      </c>
      <c r="C201" s="276"/>
      <c r="D201" s="276">
        <v>0</v>
      </c>
      <c r="E201" s="128" t="str">
        <f t="shared" si="9"/>
        <v/>
      </c>
      <c r="F201" s="273" t="str">
        <f t="shared" si="10"/>
        <v>否</v>
      </c>
      <c r="G201" s="256" t="str">
        <f t="shared" si="11"/>
        <v>项</v>
      </c>
    </row>
    <row r="202" s="256" customFormat="1" ht="36" customHeight="1" spans="1:7">
      <c r="A202" s="274">
        <v>2290804</v>
      </c>
      <c r="B202" s="275" t="s">
        <v>1500</v>
      </c>
      <c r="C202" s="276"/>
      <c r="D202" s="276">
        <v>0</v>
      </c>
      <c r="E202" s="128" t="str">
        <f t="shared" si="9"/>
        <v/>
      </c>
      <c r="F202" s="273" t="str">
        <f t="shared" si="10"/>
        <v>否</v>
      </c>
      <c r="G202" s="256" t="str">
        <f t="shared" si="11"/>
        <v>项</v>
      </c>
    </row>
    <row r="203" s="256" customFormat="1" ht="36" customHeight="1" spans="1:7">
      <c r="A203" s="274">
        <v>2290805</v>
      </c>
      <c r="B203" s="275" t="s">
        <v>1501</v>
      </c>
      <c r="C203" s="277"/>
      <c r="D203" s="277">
        <v>0</v>
      </c>
      <c r="E203" s="128" t="str">
        <f t="shared" si="9"/>
        <v/>
      </c>
      <c r="F203" s="273" t="str">
        <f t="shared" si="10"/>
        <v>否</v>
      </c>
      <c r="G203" s="256" t="str">
        <f t="shared" si="11"/>
        <v>项</v>
      </c>
    </row>
    <row r="204" s="256" customFormat="1" ht="36" customHeight="1" spans="1:7">
      <c r="A204" s="274">
        <v>2290806</v>
      </c>
      <c r="B204" s="275" t="s">
        <v>1502</v>
      </c>
      <c r="C204" s="277"/>
      <c r="D204" s="277">
        <v>0</v>
      </c>
      <c r="E204" s="128" t="str">
        <f t="shared" si="9"/>
        <v/>
      </c>
      <c r="F204" s="273" t="str">
        <f t="shared" si="10"/>
        <v>否</v>
      </c>
      <c r="G204" s="256" t="str">
        <f t="shared" si="11"/>
        <v>项</v>
      </c>
    </row>
    <row r="205" s="256" customFormat="1" ht="36" customHeight="1" spans="1:7">
      <c r="A205" s="274">
        <v>2290807</v>
      </c>
      <c r="B205" s="275" t="s">
        <v>1503</v>
      </c>
      <c r="C205" s="276"/>
      <c r="D205" s="276">
        <v>0</v>
      </c>
      <c r="E205" s="128" t="str">
        <f t="shared" si="9"/>
        <v/>
      </c>
      <c r="F205" s="273" t="str">
        <f t="shared" si="10"/>
        <v>否</v>
      </c>
      <c r="G205" s="256" t="str">
        <f t="shared" si="11"/>
        <v>项</v>
      </c>
    </row>
    <row r="206" s="256" customFormat="1" ht="36" customHeight="1" spans="1:7">
      <c r="A206" s="274">
        <v>2290808</v>
      </c>
      <c r="B206" s="275" t="s">
        <v>1504</v>
      </c>
      <c r="C206" s="276"/>
      <c r="D206" s="276">
        <v>0</v>
      </c>
      <c r="E206" s="128" t="str">
        <f t="shared" si="9"/>
        <v/>
      </c>
      <c r="F206" s="273" t="str">
        <f t="shared" si="10"/>
        <v>否</v>
      </c>
      <c r="G206" s="256" t="str">
        <f t="shared" si="11"/>
        <v>项</v>
      </c>
    </row>
    <row r="207" s="256" customFormat="1" ht="36" customHeight="1" spans="1:7">
      <c r="A207" s="274">
        <v>2290899</v>
      </c>
      <c r="B207" s="275" t="s">
        <v>1505</v>
      </c>
      <c r="C207" s="276"/>
      <c r="D207" s="276">
        <v>0</v>
      </c>
      <c r="E207" s="128" t="str">
        <f t="shared" si="9"/>
        <v/>
      </c>
      <c r="F207" s="273" t="str">
        <f t="shared" si="10"/>
        <v>否</v>
      </c>
      <c r="G207" s="256" t="str">
        <f t="shared" si="11"/>
        <v>项</v>
      </c>
    </row>
    <row r="208" s="256" customFormat="1" ht="36" customHeight="1" spans="1:7">
      <c r="A208" s="270">
        <v>22960</v>
      </c>
      <c r="B208" s="271" t="s">
        <v>1506</v>
      </c>
      <c r="C208" s="278">
        <v>1215</v>
      </c>
      <c r="D208" s="278">
        <v>2008</v>
      </c>
      <c r="E208" s="124">
        <f t="shared" si="9"/>
        <v>0.653</v>
      </c>
      <c r="F208" s="273" t="str">
        <f t="shared" si="10"/>
        <v>是</v>
      </c>
      <c r="G208" s="256" t="str">
        <f t="shared" si="11"/>
        <v>款</v>
      </c>
    </row>
    <row r="209" s="256" customFormat="1" ht="36" customHeight="1" spans="1:7">
      <c r="A209" s="274">
        <v>2296001</v>
      </c>
      <c r="B209" s="275" t="s">
        <v>1507</v>
      </c>
      <c r="C209" s="276"/>
      <c r="D209" s="276">
        <v>0</v>
      </c>
      <c r="E209" s="128" t="str">
        <f t="shared" si="9"/>
        <v/>
      </c>
      <c r="F209" s="273" t="str">
        <f t="shared" si="10"/>
        <v>否</v>
      </c>
      <c r="G209" s="256" t="str">
        <f t="shared" si="11"/>
        <v>项</v>
      </c>
    </row>
    <row r="210" s="256" customFormat="1" ht="36" customHeight="1" spans="1:7">
      <c r="A210" s="274">
        <v>2296002</v>
      </c>
      <c r="B210" s="275" t="s">
        <v>1508</v>
      </c>
      <c r="C210" s="276">
        <v>457</v>
      </c>
      <c r="D210" s="276">
        <v>411</v>
      </c>
      <c r="E210" s="128">
        <f t="shared" si="9"/>
        <v>-0.101</v>
      </c>
      <c r="F210" s="273" t="str">
        <f t="shared" si="10"/>
        <v>是</v>
      </c>
      <c r="G210" s="256" t="str">
        <f t="shared" si="11"/>
        <v>项</v>
      </c>
    </row>
    <row r="211" s="256" customFormat="1" ht="36" customHeight="1" spans="1:7">
      <c r="A211" s="274">
        <v>2296003</v>
      </c>
      <c r="B211" s="275" t="s">
        <v>1509</v>
      </c>
      <c r="C211" s="276">
        <v>311</v>
      </c>
      <c r="D211" s="276">
        <v>549</v>
      </c>
      <c r="E211" s="128">
        <f t="shared" si="9"/>
        <v>0.765</v>
      </c>
      <c r="F211" s="273" t="str">
        <f t="shared" si="10"/>
        <v>是</v>
      </c>
      <c r="G211" s="256" t="str">
        <f t="shared" si="11"/>
        <v>项</v>
      </c>
    </row>
    <row r="212" s="256" customFormat="1" ht="36" customHeight="1" spans="1:7">
      <c r="A212" s="274">
        <v>2296004</v>
      </c>
      <c r="B212" s="275" t="s">
        <v>1510</v>
      </c>
      <c r="C212" s="276">
        <v>2</v>
      </c>
      <c r="D212" s="276">
        <v>5</v>
      </c>
      <c r="E212" s="128">
        <f t="shared" si="9"/>
        <v>1.5</v>
      </c>
      <c r="F212" s="273" t="str">
        <f t="shared" si="10"/>
        <v>是</v>
      </c>
      <c r="G212" s="256" t="str">
        <f t="shared" si="11"/>
        <v>项</v>
      </c>
    </row>
    <row r="213" s="256" customFormat="1" ht="36" customHeight="1" spans="1:7">
      <c r="A213" s="274">
        <v>2296005</v>
      </c>
      <c r="B213" s="275" t="s">
        <v>1511</v>
      </c>
      <c r="C213" s="276"/>
      <c r="D213" s="276">
        <v>0</v>
      </c>
      <c r="E213" s="128" t="str">
        <f t="shared" si="9"/>
        <v/>
      </c>
      <c r="F213" s="273" t="str">
        <f t="shared" si="10"/>
        <v>否</v>
      </c>
      <c r="G213" s="256" t="str">
        <f t="shared" si="11"/>
        <v>项</v>
      </c>
    </row>
    <row r="214" s="256" customFormat="1" ht="36" customHeight="1" spans="1:7">
      <c r="A214" s="274">
        <v>2296006</v>
      </c>
      <c r="B214" s="275" t="s">
        <v>1512</v>
      </c>
      <c r="C214" s="276">
        <v>119</v>
      </c>
      <c r="D214" s="276">
        <v>113</v>
      </c>
      <c r="E214" s="128">
        <f t="shared" si="9"/>
        <v>-0.05</v>
      </c>
      <c r="F214" s="273" t="str">
        <f t="shared" si="10"/>
        <v>是</v>
      </c>
      <c r="G214" s="256" t="str">
        <f t="shared" si="11"/>
        <v>项</v>
      </c>
    </row>
    <row r="215" s="256" customFormat="1" ht="36" customHeight="1" spans="1:7">
      <c r="A215" s="274">
        <v>2296010</v>
      </c>
      <c r="B215" s="275" t="s">
        <v>1513</v>
      </c>
      <c r="C215" s="276">
        <v>16</v>
      </c>
      <c r="D215" s="276">
        <v>8</v>
      </c>
      <c r="E215" s="128">
        <f t="shared" si="9"/>
        <v>-0.5</v>
      </c>
      <c r="F215" s="273" t="str">
        <f t="shared" si="10"/>
        <v>是</v>
      </c>
      <c r="G215" s="256" t="str">
        <f t="shared" si="11"/>
        <v>项</v>
      </c>
    </row>
    <row r="216" s="256" customFormat="1" ht="36" customHeight="1" spans="1:7">
      <c r="A216" s="274">
        <v>2296011</v>
      </c>
      <c r="B216" s="275" t="s">
        <v>1514</v>
      </c>
      <c r="C216" s="276"/>
      <c r="D216" s="276">
        <v>0</v>
      </c>
      <c r="E216" s="128" t="str">
        <f t="shared" si="9"/>
        <v/>
      </c>
      <c r="F216" s="273" t="str">
        <f t="shared" si="10"/>
        <v>否</v>
      </c>
      <c r="G216" s="256" t="str">
        <f t="shared" si="11"/>
        <v>项</v>
      </c>
    </row>
    <row r="217" s="256" customFormat="1" ht="36" customHeight="1" spans="1:7">
      <c r="A217" s="274">
        <v>2296012</v>
      </c>
      <c r="B217" s="275" t="s">
        <v>1515</v>
      </c>
      <c r="C217" s="276"/>
      <c r="D217" s="276">
        <v>0</v>
      </c>
      <c r="E217" s="128" t="str">
        <f t="shared" si="9"/>
        <v/>
      </c>
      <c r="F217" s="273" t="str">
        <f t="shared" si="10"/>
        <v>否</v>
      </c>
      <c r="G217" s="256" t="str">
        <f t="shared" si="11"/>
        <v>项</v>
      </c>
    </row>
    <row r="218" s="256" customFormat="1" ht="36" customHeight="1" spans="1:7">
      <c r="A218" s="274">
        <v>2296013</v>
      </c>
      <c r="B218" s="275" t="s">
        <v>1516</v>
      </c>
      <c r="C218" s="276"/>
      <c r="D218" s="276">
        <v>0</v>
      </c>
      <c r="E218" s="128" t="str">
        <f t="shared" si="9"/>
        <v/>
      </c>
      <c r="F218" s="273" t="str">
        <f t="shared" si="10"/>
        <v>否</v>
      </c>
      <c r="G218" s="256" t="str">
        <f t="shared" si="11"/>
        <v>项</v>
      </c>
    </row>
    <row r="219" s="256" customFormat="1" ht="36" customHeight="1" spans="1:7">
      <c r="A219" s="274">
        <v>2296099</v>
      </c>
      <c r="B219" s="275" t="s">
        <v>1517</v>
      </c>
      <c r="C219" s="277">
        <v>310</v>
      </c>
      <c r="D219" s="277">
        <v>922</v>
      </c>
      <c r="E219" s="128">
        <f t="shared" si="9"/>
        <v>1.974</v>
      </c>
      <c r="F219" s="273" t="str">
        <f t="shared" si="10"/>
        <v>是</v>
      </c>
      <c r="G219" s="256" t="str">
        <f t="shared" si="11"/>
        <v>项</v>
      </c>
    </row>
    <row r="220" s="256" customFormat="1" ht="36" customHeight="1" spans="1:7">
      <c r="A220" s="270" t="s">
        <v>1518</v>
      </c>
      <c r="B220" s="271" t="s">
        <v>1519</v>
      </c>
      <c r="C220" s="272">
        <v>0</v>
      </c>
      <c r="D220" s="272">
        <v>1178</v>
      </c>
      <c r="E220" s="124" t="str">
        <f t="shared" si="9"/>
        <v/>
      </c>
      <c r="F220" s="273" t="str">
        <f t="shared" si="10"/>
        <v>是</v>
      </c>
      <c r="G220" s="256" t="str">
        <f t="shared" si="11"/>
        <v>款</v>
      </c>
    </row>
    <row r="221" s="256" customFormat="1" ht="36" customHeight="1" spans="1:7">
      <c r="A221" s="274">
        <v>2299899</v>
      </c>
      <c r="B221" s="275" t="s">
        <v>1115</v>
      </c>
      <c r="C221" s="277"/>
      <c r="D221" s="277">
        <v>1178</v>
      </c>
      <c r="E221" s="128" t="str">
        <f t="shared" si="9"/>
        <v/>
      </c>
      <c r="F221" s="273" t="str">
        <f t="shared" si="10"/>
        <v>是</v>
      </c>
      <c r="G221" s="256" t="str">
        <f t="shared" si="11"/>
        <v>项</v>
      </c>
    </row>
    <row r="222" s="256" customFormat="1" ht="36" customHeight="1" spans="1:7">
      <c r="A222" s="279">
        <v>232</v>
      </c>
      <c r="B222" s="271" t="s">
        <v>1520</v>
      </c>
      <c r="C222" s="272">
        <v>12625</v>
      </c>
      <c r="D222" s="272">
        <v>11788</v>
      </c>
      <c r="E222" s="124">
        <f t="shared" si="9"/>
        <v>-0.066</v>
      </c>
      <c r="F222" s="273" t="str">
        <f t="shared" si="10"/>
        <v>是</v>
      </c>
      <c r="G222" s="256" t="str">
        <f t="shared" si="11"/>
        <v>类</v>
      </c>
    </row>
    <row r="223" s="256" customFormat="1" ht="36" customHeight="1" spans="1:7">
      <c r="A223" s="270" t="s">
        <v>1521</v>
      </c>
      <c r="B223" s="271" t="s">
        <v>1522</v>
      </c>
      <c r="C223" s="278">
        <v>12625</v>
      </c>
      <c r="D223" s="278">
        <v>11788</v>
      </c>
      <c r="E223" s="124">
        <f t="shared" si="9"/>
        <v>-0.066</v>
      </c>
      <c r="F223" s="273" t="str">
        <f t="shared" si="10"/>
        <v>是</v>
      </c>
      <c r="G223" s="256" t="str">
        <f t="shared" si="11"/>
        <v>款</v>
      </c>
    </row>
    <row r="224" s="256" customFormat="1" ht="36" customHeight="1" spans="1:7">
      <c r="A224" s="274">
        <v>2320401</v>
      </c>
      <c r="B224" s="275" t="s">
        <v>1523</v>
      </c>
      <c r="C224" s="276"/>
      <c r="D224" s="276">
        <v>0</v>
      </c>
      <c r="E224" s="128" t="str">
        <f t="shared" si="9"/>
        <v/>
      </c>
      <c r="F224" s="273" t="str">
        <f t="shared" si="10"/>
        <v>否</v>
      </c>
      <c r="G224" s="256" t="str">
        <f t="shared" si="11"/>
        <v>项</v>
      </c>
    </row>
    <row r="225" s="256" customFormat="1" ht="36" customHeight="1" spans="1:7">
      <c r="A225" s="274">
        <v>2320402</v>
      </c>
      <c r="B225" s="275" t="s">
        <v>1524</v>
      </c>
      <c r="C225" s="276"/>
      <c r="D225" s="276">
        <v>0</v>
      </c>
      <c r="E225" s="128" t="str">
        <f t="shared" si="9"/>
        <v/>
      </c>
      <c r="F225" s="273" t="str">
        <f t="shared" si="10"/>
        <v>否</v>
      </c>
      <c r="G225" s="256" t="str">
        <f t="shared" si="11"/>
        <v>项</v>
      </c>
    </row>
    <row r="226" s="256" customFormat="1" ht="36" customHeight="1" spans="1:7">
      <c r="A226" s="274">
        <v>2320405</v>
      </c>
      <c r="B226" s="275" t="s">
        <v>1525</v>
      </c>
      <c r="C226" s="276"/>
      <c r="D226" s="276">
        <v>0</v>
      </c>
      <c r="E226" s="128" t="str">
        <f t="shared" si="9"/>
        <v/>
      </c>
      <c r="F226" s="273" t="str">
        <f t="shared" si="10"/>
        <v>否</v>
      </c>
      <c r="G226" s="256" t="str">
        <f t="shared" si="11"/>
        <v>项</v>
      </c>
    </row>
    <row r="227" s="256" customFormat="1" ht="36" customHeight="1" spans="1:7">
      <c r="A227" s="274">
        <v>2320411</v>
      </c>
      <c r="B227" s="275" t="s">
        <v>1526</v>
      </c>
      <c r="C227" s="276">
        <v>183</v>
      </c>
      <c r="D227" s="276">
        <v>242</v>
      </c>
      <c r="E227" s="128">
        <f t="shared" si="9"/>
        <v>0.322</v>
      </c>
      <c r="F227" s="273" t="str">
        <f t="shared" si="10"/>
        <v>是</v>
      </c>
      <c r="G227" s="256" t="str">
        <f t="shared" si="11"/>
        <v>项</v>
      </c>
    </row>
    <row r="228" s="256" customFormat="1" ht="36" customHeight="1" spans="1:7">
      <c r="A228" s="274">
        <v>2320413</v>
      </c>
      <c r="B228" s="275" t="s">
        <v>1527</v>
      </c>
      <c r="C228" s="276"/>
      <c r="D228" s="276">
        <v>0</v>
      </c>
      <c r="E228" s="128" t="str">
        <f t="shared" si="9"/>
        <v/>
      </c>
      <c r="F228" s="273" t="str">
        <f t="shared" si="10"/>
        <v>否</v>
      </c>
      <c r="G228" s="256" t="str">
        <f t="shared" si="11"/>
        <v>项</v>
      </c>
    </row>
    <row r="229" s="256" customFormat="1" ht="36" customHeight="1" spans="1:7">
      <c r="A229" s="274">
        <v>2320414</v>
      </c>
      <c r="B229" s="275" t="s">
        <v>1528</v>
      </c>
      <c r="C229" s="276"/>
      <c r="D229" s="276">
        <v>0</v>
      </c>
      <c r="E229" s="128" t="str">
        <f t="shared" si="9"/>
        <v/>
      </c>
      <c r="F229" s="273" t="str">
        <f t="shared" si="10"/>
        <v>否</v>
      </c>
      <c r="G229" s="256" t="str">
        <f t="shared" si="11"/>
        <v>项</v>
      </c>
    </row>
    <row r="230" s="256" customFormat="1" ht="36" customHeight="1" spans="1:7">
      <c r="A230" s="274">
        <v>2320416</v>
      </c>
      <c r="B230" s="275" t="s">
        <v>1529</v>
      </c>
      <c r="C230" s="276"/>
      <c r="D230" s="276">
        <v>0</v>
      </c>
      <c r="E230" s="128" t="str">
        <f t="shared" si="9"/>
        <v/>
      </c>
      <c r="F230" s="273" t="str">
        <f t="shared" si="10"/>
        <v>否</v>
      </c>
      <c r="G230" s="256" t="str">
        <f t="shared" si="11"/>
        <v>项</v>
      </c>
    </row>
    <row r="231" s="256" customFormat="1" ht="36" customHeight="1" spans="1:7">
      <c r="A231" s="274">
        <v>2320417</v>
      </c>
      <c r="B231" s="275" t="s">
        <v>1530</v>
      </c>
      <c r="C231" s="276"/>
      <c r="D231" s="276">
        <v>0</v>
      </c>
      <c r="E231" s="128" t="str">
        <f t="shared" si="9"/>
        <v/>
      </c>
      <c r="F231" s="273" t="str">
        <f t="shared" si="10"/>
        <v>否</v>
      </c>
      <c r="G231" s="256" t="str">
        <f t="shared" si="11"/>
        <v>项</v>
      </c>
    </row>
    <row r="232" s="256" customFormat="1" ht="36" customHeight="1" spans="1:7">
      <c r="A232" s="274">
        <v>2320418</v>
      </c>
      <c r="B232" s="275" t="s">
        <v>1531</v>
      </c>
      <c r="C232" s="276"/>
      <c r="D232" s="276">
        <v>0</v>
      </c>
      <c r="E232" s="128" t="str">
        <f t="shared" si="9"/>
        <v/>
      </c>
      <c r="F232" s="273" t="str">
        <f t="shared" si="10"/>
        <v>否</v>
      </c>
      <c r="G232" s="256" t="str">
        <f t="shared" si="11"/>
        <v>项</v>
      </c>
    </row>
    <row r="233" s="256" customFormat="1" ht="36" customHeight="1" spans="1:7">
      <c r="A233" s="274">
        <v>2320419</v>
      </c>
      <c r="B233" s="275" t="s">
        <v>1532</v>
      </c>
      <c r="C233" s="276"/>
      <c r="D233" s="276">
        <v>0</v>
      </c>
      <c r="E233" s="128" t="str">
        <f t="shared" si="9"/>
        <v/>
      </c>
      <c r="F233" s="273" t="str">
        <f t="shared" si="10"/>
        <v>否</v>
      </c>
      <c r="G233" s="256" t="str">
        <f t="shared" si="11"/>
        <v>项</v>
      </c>
    </row>
    <row r="234" s="256" customFormat="1" ht="36" customHeight="1" spans="1:7">
      <c r="A234" s="274">
        <v>2320420</v>
      </c>
      <c r="B234" s="275" t="s">
        <v>1533</v>
      </c>
      <c r="C234" s="276"/>
      <c r="D234" s="276">
        <v>0</v>
      </c>
      <c r="E234" s="128" t="str">
        <f t="shared" si="9"/>
        <v/>
      </c>
      <c r="F234" s="273" t="str">
        <f t="shared" si="10"/>
        <v>否</v>
      </c>
      <c r="G234" s="256" t="str">
        <f t="shared" si="11"/>
        <v>项</v>
      </c>
    </row>
    <row r="235" s="256" customFormat="1" ht="36" customHeight="1" spans="1:7">
      <c r="A235" s="274">
        <v>2320431</v>
      </c>
      <c r="B235" s="275" t="s">
        <v>1534</v>
      </c>
      <c r="C235" s="276">
        <v>635</v>
      </c>
      <c r="D235" s="276">
        <v>182</v>
      </c>
      <c r="E235" s="128">
        <f t="shared" si="9"/>
        <v>-0.713</v>
      </c>
      <c r="F235" s="273" t="str">
        <f t="shared" si="10"/>
        <v>是</v>
      </c>
      <c r="G235" s="256" t="str">
        <f t="shared" si="11"/>
        <v>项</v>
      </c>
    </row>
    <row r="236" s="256" customFormat="1" ht="36" customHeight="1" spans="1:7">
      <c r="A236" s="274">
        <v>2320432</v>
      </c>
      <c r="B236" s="275" t="s">
        <v>1535</v>
      </c>
      <c r="C236" s="276"/>
      <c r="D236" s="276">
        <v>0</v>
      </c>
      <c r="E236" s="128" t="str">
        <f t="shared" si="9"/>
        <v/>
      </c>
      <c r="F236" s="273" t="str">
        <f t="shared" si="10"/>
        <v>否</v>
      </c>
      <c r="G236" s="256" t="str">
        <f t="shared" si="11"/>
        <v>项</v>
      </c>
    </row>
    <row r="237" s="256" customFormat="1" ht="36" customHeight="1" spans="1:7">
      <c r="A237" s="274">
        <v>2320433</v>
      </c>
      <c r="B237" s="275" t="s">
        <v>1536</v>
      </c>
      <c r="C237" s="277"/>
      <c r="D237" s="277">
        <v>0</v>
      </c>
      <c r="E237" s="128" t="str">
        <f t="shared" si="9"/>
        <v/>
      </c>
      <c r="F237" s="273" t="str">
        <f t="shared" si="10"/>
        <v>否</v>
      </c>
      <c r="G237" s="256" t="str">
        <f t="shared" si="11"/>
        <v>项</v>
      </c>
    </row>
    <row r="238" s="256" customFormat="1" ht="36" customHeight="1" spans="1:7">
      <c r="A238" s="274">
        <v>2320498</v>
      </c>
      <c r="B238" s="275" t="s">
        <v>1537</v>
      </c>
      <c r="C238" s="277">
        <v>11807</v>
      </c>
      <c r="D238" s="277">
        <v>9734</v>
      </c>
      <c r="E238" s="128">
        <f t="shared" si="9"/>
        <v>-0.176</v>
      </c>
      <c r="F238" s="273" t="str">
        <f t="shared" si="10"/>
        <v>是</v>
      </c>
      <c r="G238" s="256" t="str">
        <f t="shared" si="11"/>
        <v>项</v>
      </c>
    </row>
    <row r="239" s="256" customFormat="1" ht="36" customHeight="1" spans="1:7">
      <c r="A239" s="280">
        <v>2320499</v>
      </c>
      <c r="B239" s="275" t="s">
        <v>1538</v>
      </c>
      <c r="C239" s="277"/>
      <c r="D239" s="277">
        <v>1630</v>
      </c>
      <c r="E239" s="128" t="str">
        <f t="shared" si="9"/>
        <v/>
      </c>
      <c r="F239" s="273" t="str">
        <f t="shared" si="10"/>
        <v>是</v>
      </c>
      <c r="G239" s="256" t="str">
        <f t="shared" si="11"/>
        <v>项</v>
      </c>
    </row>
    <row r="240" s="256" customFormat="1" ht="36" customHeight="1" spans="1:7">
      <c r="A240" s="279">
        <v>233</v>
      </c>
      <c r="B240" s="271" t="s">
        <v>1539</v>
      </c>
      <c r="C240" s="278">
        <v>121</v>
      </c>
      <c r="D240" s="278">
        <v>183</v>
      </c>
      <c r="E240" s="124">
        <f t="shared" si="9"/>
        <v>0.512</v>
      </c>
      <c r="F240" s="273" t="str">
        <f t="shared" si="10"/>
        <v>是</v>
      </c>
      <c r="G240" s="256" t="str">
        <f t="shared" si="11"/>
        <v>类</v>
      </c>
    </row>
    <row r="241" s="256" customFormat="1" ht="36" customHeight="1" spans="1:7">
      <c r="A241" s="279">
        <v>23304</v>
      </c>
      <c r="B241" s="271" t="s">
        <v>1540</v>
      </c>
      <c r="C241" s="278">
        <v>121</v>
      </c>
      <c r="D241" s="278">
        <v>183</v>
      </c>
      <c r="E241" s="124">
        <f t="shared" si="9"/>
        <v>0.512</v>
      </c>
      <c r="F241" s="273" t="str">
        <f t="shared" si="10"/>
        <v>是</v>
      </c>
      <c r="G241" s="256" t="str">
        <f t="shared" si="11"/>
        <v>款</v>
      </c>
    </row>
    <row r="242" s="256" customFormat="1" ht="36" customHeight="1" spans="1:7">
      <c r="A242" s="280">
        <v>2330401</v>
      </c>
      <c r="B242" s="275" t="s">
        <v>1541</v>
      </c>
      <c r="C242" s="276"/>
      <c r="D242" s="276">
        <v>0</v>
      </c>
      <c r="E242" s="128" t="str">
        <f t="shared" si="9"/>
        <v/>
      </c>
      <c r="F242" s="273" t="str">
        <f t="shared" si="10"/>
        <v>否</v>
      </c>
      <c r="G242" s="256" t="str">
        <f t="shared" si="11"/>
        <v>项</v>
      </c>
    </row>
    <row r="243" s="256" customFormat="1" ht="36" customHeight="1" spans="1:7">
      <c r="A243" s="280">
        <v>2330402</v>
      </c>
      <c r="B243" s="275" t="s">
        <v>1542</v>
      </c>
      <c r="C243" s="276"/>
      <c r="D243" s="276">
        <v>0</v>
      </c>
      <c r="E243" s="128" t="str">
        <f t="shared" si="9"/>
        <v/>
      </c>
      <c r="F243" s="273" t="str">
        <f t="shared" si="10"/>
        <v>否</v>
      </c>
      <c r="G243" s="256" t="str">
        <f t="shared" si="11"/>
        <v>项</v>
      </c>
    </row>
    <row r="244" s="256" customFormat="1" ht="36" customHeight="1" spans="1:7">
      <c r="A244" s="280">
        <v>2330405</v>
      </c>
      <c r="B244" s="275" t="s">
        <v>1543</v>
      </c>
      <c r="C244" s="276"/>
      <c r="D244" s="276">
        <v>0</v>
      </c>
      <c r="E244" s="128" t="str">
        <f t="shared" si="9"/>
        <v/>
      </c>
      <c r="F244" s="273" t="str">
        <f t="shared" si="10"/>
        <v>否</v>
      </c>
      <c r="G244" s="256" t="str">
        <f t="shared" si="11"/>
        <v>项</v>
      </c>
    </row>
    <row r="245" s="256" customFormat="1" ht="36" customHeight="1" spans="1:7">
      <c r="A245" s="280">
        <v>2330411</v>
      </c>
      <c r="B245" s="275" t="s">
        <v>1544</v>
      </c>
      <c r="C245" s="276"/>
      <c r="D245" s="276">
        <v>5</v>
      </c>
      <c r="E245" s="128" t="str">
        <f t="shared" si="9"/>
        <v/>
      </c>
      <c r="F245" s="273" t="str">
        <f t="shared" si="10"/>
        <v>是</v>
      </c>
      <c r="G245" s="256" t="str">
        <f t="shared" si="11"/>
        <v>项</v>
      </c>
    </row>
    <row r="246" s="256" customFormat="1" ht="36" customHeight="1" spans="1:7">
      <c r="A246" s="280">
        <v>2330413</v>
      </c>
      <c r="B246" s="275" t="s">
        <v>1545</v>
      </c>
      <c r="C246" s="276"/>
      <c r="D246" s="276">
        <v>0</v>
      </c>
      <c r="E246" s="128" t="str">
        <f t="shared" si="9"/>
        <v/>
      </c>
      <c r="F246" s="273" t="str">
        <f t="shared" si="10"/>
        <v>否</v>
      </c>
      <c r="G246" s="256" t="str">
        <f t="shared" si="11"/>
        <v>项</v>
      </c>
    </row>
    <row r="247" s="256" customFormat="1" ht="36" customHeight="1" spans="1:7">
      <c r="A247" s="280">
        <v>2330414</v>
      </c>
      <c r="B247" s="275" t="s">
        <v>1546</v>
      </c>
      <c r="C247" s="276"/>
      <c r="D247" s="276">
        <v>0</v>
      </c>
      <c r="E247" s="128" t="str">
        <f t="shared" si="9"/>
        <v/>
      </c>
      <c r="F247" s="273" t="str">
        <f t="shared" si="10"/>
        <v>否</v>
      </c>
      <c r="G247" s="256" t="str">
        <f t="shared" si="11"/>
        <v>项</v>
      </c>
    </row>
    <row r="248" s="256" customFormat="1" ht="36" customHeight="1" spans="1:7">
      <c r="A248" s="280">
        <v>2330416</v>
      </c>
      <c r="B248" s="275" t="s">
        <v>1547</v>
      </c>
      <c r="C248" s="276"/>
      <c r="D248" s="276">
        <v>0</v>
      </c>
      <c r="E248" s="128" t="str">
        <f t="shared" si="9"/>
        <v/>
      </c>
      <c r="F248" s="273" t="str">
        <f t="shared" si="10"/>
        <v>否</v>
      </c>
      <c r="G248" s="256" t="str">
        <f t="shared" si="11"/>
        <v>项</v>
      </c>
    </row>
    <row r="249" s="256" customFormat="1" ht="36" customHeight="1" spans="1:7">
      <c r="A249" s="280">
        <v>2330417</v>
      </c>
      <c r="B249" s="275" t="s">
        <v>1548</v>
      </c>
      <c r="C249" s="276"/>
      <c r="D249" s="276">
        <v>0</v>
      </c>
      <c r="E249" s="128" t="str">
        <f t="shared" si="9"/>
        <v/>
      </c>
      <c r="F249" s="273" t="str">
        <f t="shared" si="10"/>
        <v>否</v>
      </c>
      <c r="G249" s="256" t="str">
        <f t="shared" si="11"/>
        <v>项</v>
      </c>
    </row>
    <row r="250" s="256" customFormat="1" ht="36" customHeight="1" spans="1:7">
      <c r="A250" s="280">
        <v>2330418</v>
      </c>
      <c r="B250" s="275" t="s">
        <v>1549</v>
      </c>
      <c r="C250" s="276"/>
      <c r="D250" s="276">
        <v>0</v>
      </c>
      <c r="E250" s="128" t="str">
        <f t="shared" si="9"/>
        <v/>
      </c>
      <c r="F250" s="273" t="str">
        <f t="shared" si="10"/>
        <v>否</v>
      </c>
      <c r="G250" s="256" t="str">
        <f t="shared" si="11"/>
        <v>项</v>
      </c>
    </row>
    <row r="251" s="256" customFormat="1" ht="36" customHeight="1" spans="1:7">
      <c r="A251" s="280">
        <v>2330419</v>
      </c>
      <c r="B251" s="275" t="s">
        <v>1550</v>
      </c>
      <c r="C251" s="276"/>
      <c r="D251" s="276">
        <v>0</v>
      </c>
      <c r="E251" s="128" t="str">
        <f t="shared" si="9"/>
        <v/>
      </c>
      <c r="F251" s="273" t="str">
        <f t="shared" si="10"/>
        <v>否</v>
      </c>
      <c r="G251" s="256" t="str">
        <f t="shared" si="11"/>
        <v>项</v>
      </c>
    </row>
    <row r="252" s="256" customFormat="1" ht="36" customHeight="1" spans="1:7">
      <c r="A252" s="280">
        <v>2330420</v>
      </c>
      <c r="B252" s="275" t="s">
        <v>1551</v>
      </c>
      <c r="C252" s="276"/>
      <c r="D252" s="276">
        <v>0</v>
      </c>
      <c r="E252" s="128" t="str">
        <f t="shared" si="9"/>
        <v/>
      </c>
      <c r="F252" s="273" t="str">
        <f t="shared" si="10"/>
        <v>否</v>
      </c>
      <c r="G252" s="256" t="str">
        <f t="shared" si="11"/>
        <v>项</v>
      </c>
    </row>
    <row r="253" s="256" customFormat="1" ht="36" customHeight="1" spans="1:7">
      <c r="A253" s="280">
        <v>2330431</v>
      </c>
      <c r="B253" s="275" t="s">
        <v>1552</v>
      </c>
      <c r="C253" s="276">
        <v>10</v>
      </c>
      <c r="D253" s="276">
        <v>0</v>
      </c>
      <c r="E253" s="128">
        <f t="shared" si="9"/>
        <v>-1</v>
      </c>
      <c r="F253" s="273" t="str">
        <f t="shared" si="10"/>
        <v>是</v>
      </c>
      <c r="G253" s="256" t="str">
        <f t="shared" si="11"/>
        <v>项</v>
      </c>
    </row>
    <row r="254" s="256" customFormat="1" ht="36" customHeight="1" spans="1:7">
      <c r="A254" s="280">
        <v>2330432</v>
      </c>
      <c r="B254" s="275" t="s">
        <v>1553</v>
      </c>
      <c r="C254" s="276"/>
      <c r="D254" s="276">
        <v>0</v>
      </c>
      <c r="E254" s="128" t="str">
        <f t="shared" si="9"/>
        <v/>
      </c>
      <c r="F254" s="273" t="str">
        <f t="shared" si="10"/>
        <v>否</v>
      </c>
      <c r="G254" s="256" t="str">
        <f t="shared" si="11"/>
        <v>项</v>
      </c>
    </row>
    <row r="255" s="256" customFormat="1" ht="36" customHeight="1" spans="1:7">
      <c r="A255" s="280">
        <v>2330433</v>
      </c>
      <c r="B255" s="275" t="s">
        <v>1554</v>
      </c>
      <c r="C255" s="276"/>
      <c r="D255" s="276">
        <v>0</v>
      </c>
      <c r="E255" s="128" t="str">
        <f t="shared" si="9"/>
        <v/>
      </c>
      <c r="F255" s="273" t="str">
        <f t="shared" si="10"/>
        <v>否</v>
      </c>
      <c r="G255" s="256" t="str">
        <f t="shared" si="11"/>
        <v>项</v>
      </c>
    </row>
    <row r="256" s="256" customFormat="1" ht="36" customHeight="1" spans="1:7">
      <c r="A256" s="280">
        <v>2330498</v>
      </c>
      <c r="B256" s="275" t="s">
        <v>1555</v>
      </c>
      <c r="C256" s="276">
        <v>111</v>
      </c>
      <c r="D256" s="276">
        <v>128</v>
      </c>
      <c r="E256" s="128">
        <f t="shared" si="9"/>
        <v>0.153</v>
      </c>
      <c r="F256" s="273" t="str">
        <f t="shared" si="10"/>
        <v>是</v>
      </c>
      <c r="G256" s="256" t="str">
        <f t="shared" si="11"/>
        <v>项</v>
      </c>
    </row>
    <row r="257" s="256" customFormat="1" ht="36" customHeight="1" spans="1:7">
      <c r="A257" s="280">
        <v>2330499</v>
      </c>
      <c r="B257" s="275" t="s">
        <v>1556</v>
      </c>
      <c r="C257" s="276"/>
      <c r="D257" s="276">
        <v>50</v>
      </c>
      <c r="E257" s="128" t="str">
        <f t="shared" si="9"/>
        <v/>
      </c>
      <c r="F257" s="273" t="str">
        <f t="shared" si="10"/>
        <v>是</v>
      </c>
      <c r="G257" s="256" t="str">
        <f t="shared" si="11"/>
        <v>项</v>
      </c>
    </row>
    <row r="258" s="256" customFormat="1" ht="36" customHeight="1" spans="1:7">
      <c r="A258" s="279">
        <v>234</v>
      </c>
      <c r="B258" s="271" t="s">
        <v>1557</v>
      </c>
      <c r="C258" s="278">
        <v>0</v>
      </c>
      <c r="D258" s="278">
        <v>0</v>
      </c>
      <c r="E258" s="124" t="str">
        <f t="shared" si="9"/>
        <v/>
      </c>
      <c r="F258" s="273" t="str">
        <f t="shared" si="10"/>
        <v>是</v>
      </c>
      <c r="G258" s="256" t="str">
        <f t="shared" si="11"/>
        <v>类</v>
      </c>
    </row>
    <row r="259" s="256" customFormat="1" ht="36" customHeight="1" spans="1:7">
      <c r="A259" s="279">
        <v>23401</v>
      </c>
      <c r="B259" s="271" t="s">
        <v>1558</v>
      </c>
      <c r="C259" s="278">
        <v>0</v>
      </c>
      <c r="D259" s="278">
        <v>0</v>
      </c>
      <c r="E259" s="124" t="str">
        <f t="shared" si="9"/>
        <v/>
      </c>
      <c r="F259" s="273" t="str">
        <f t="shared" si="10"/>
        <v>否</v>
      </c>
      <c r="G259" s="256" t="str">
        <f t="shared" si="11"/>
        <v>款</v>
      </c>
    </row>
    <row r="260" s="256" customFormat="1" ht="36" customHeight="1" spans="1:7">
      <c r="A260" s="280">
        <v>2340101</v>
      </c>
      <c r="B260" s="275" t="s">
        <v>1559</v>
      </c>
      <c r="C260" s="276"/>
      <c r="D260" s="276">
        <v>0</v>
      </c>
      <c r="E260" s="128" t="str">
        <f t="shared" ref="E260:E291" si="12">IF(C260&lt;&gt;0,D260/C260-1,"")</f>
        <v/>
      </c>
      <c r="F260" s="273" t="str">
        <f t="shared" ref="F260:F291" si="13">IF(LEN(A260)=3,"是",IF(B260&lt;&gt;"",IF(SUM(C260:D260)&lt;&gt;0,"是","否"),"是"))</f>
        <v>否</v>
      </c>
      <c r="G260" s="256" t="str">
        <f t="shared" ref="G260:G291" si="14">IF(LEN(A260)=3,"类",IF(LEN(A260)=5,"款","项"))</f>
        <v>项</v>
      </c>
    </row>
    <row r="261" s="256" customFormat="1" ht="36" customHeight="1" spans="1:7">
      <c r="A261" s="280">
        <v>2340102</v>
      </c>
      <c r="B261" s="275" t="s">
        <v>1560</v>
      </c>
      <c r="C261" s="276"/>
      <c r="D261" s="276">
        <v>0</v>
      </c>
      <c r="E261" s="128" t="str">
        <f t="shared" si="12"/>
        <v/>
      </c>
      <c r="F261" s="273" t="str">
        <f t="shared" si="13"/>
        <v>否</v>
      </c>
      <c r="G261" s="256" t="str">
        <f t="shared" si="14"/>
        <v>项</v>
      </c>
    </row>
    <row r="262" s="256" customFormat="1" ht="36" customHeight="1" spans="1:7">
      <c r="A262" s="280">
        <v>2340103</v>
      </c>
      <c r="B262" s="275" t="s">
        <v>1561</v>
      </c>
      <c r="C262" s="276"/>
      <c r="D262" s="276">
        <v>0</v>
      </c>
      <c r="E262" s="128" t="str">
        <f t="shared" si="12"/>
        <v/>
      </c>
      <c r="F262" s="273" t="str">
        <f t="shared" si="13"/>
        <v>否</v>
      </c>
      <c r="G262" s="256" t="str">
        <f t="shared" si="14"/>
        <v>项</v>
      </c>
    </row>
    <row r="263" s="256" customFormat="1" ht="36" customHeight="1" spans="1:7">
      <c r="A263" s="280">
        <v>2340104</v>
      </c>
      <c r="B263" s="275" t="s">
        <v>1562</v>
      </c>
      <c r="C263" s="276"/>
      <c r="D263" s="276">
        <v>0</v>
      </c>
      <c r="E263" s="128" t="str">
        <f t="shared" si="12"/>
        <v/>
      </c>
      <c r="F263" s="273" t="str">
        <f t="shared" si="13"/>
        <v>否</v>
      </c>
      <c r="G263" s="256" t="str">
        <f t="shared" si="14"/>
        <v>项</v>
      </c>
    </row>
    <row r="264" s="256" customFormat="1" ht="36" customHeight="1" spans="1:7">
      <c r="A264" s="280">
        <v>2340105</v>
      </c>
      <c r="B264" s="275" t="s">
        <v>1563</v>
      </c>
      <c r="C264" s="276"/>
      <c r="D264" s="276">
        <v>0</v>
      </c>
      <c r="E264" s="128" t="str">
        <f t="shared" si="12"/>
        <v/>
      </c>
      <c r="F264" s="273" t="str">
        <f t="shared" si="13"/>
        <v>否</v>
      </c>
      <c r="G264" s="256" t="str">
        <f t="shared" si="14"/>
        <v>项</v>
      </c>
    </row>
    <row r="265" s="256" customFormat="1" ht="36" customHeight="1" spans="1:7">
      <c r="A265" s="280">
        <v>2340106</v>
      </c>
      <c r="B265" s="275" t="s">
        <v>1564</v>
      </c>
      <c r="C265" s="276"/>
      <c r="D265" s="276">
        <v>0</v>
      </c>
      <c r="E265" s="128" t="str">
        <f t="shared" si="12"/>
        <v/>
      </c>
      <c r="F265" s="273" t="str">
        <f t="shared" si="13"/>
        <v>否</v>
      </c>
      <c r="G265" s="256" t="str">
        <f t="shared" si="14"/>
        <v>项</v>
      </c>
    </row>
    <row r="266" s="256" customFormat="1" ht="36" customHeight="1" spans="1:7">
      <c r="A266" s="280">
        <v>2340107</v>
      </c>
      <c r="B266" s="275" t="s">
        <v>1565</v>
      </c>
      <c r="C266" s="276"/>
      <c r="D266" s="276">
        <v>0</v>
      </c>
      <c r="E266" s="128" t="str">
        <f t="shared" si="12"/>
        <v/>
      </c>
      <c r="F266" s="273" t="str">
        <f t="shared" si="13"/>
        <v>否</v>
      </c>
      <c r="G266" s="256" t="str">
        <f t="shared" si="14"/>
        <v>项</v>
      </c>
    </row>
    <row r="267" s="256" customFormat="1" ht="36" customHeight="1" spans="1:7">
      <c r="A267" s="280">
        <v>2340108</v>
      </c>
      <c r="B267" s="275" t="s">
        <v>1566</v>
      </c>
      <c r="C267" s="276"/>
      <c r="D267" s="276">
        <v>0</v>
      </c>
      <c r="E267" s="128" t="str">
        <f t="shared" si="12"/>
        <v/>
      </c>
      <c r="F267" s="273" t="str">
        <f t="shared" si="13"/>
        <v>否</v>
      </c>
      <c r="G267" s="256" t="str">
        <f t="shared" si="14"/>
        <v>项</v>
      </c>
    </row>
    <row r="268" s="256" customFormat="1" ht="36" customHeight="1" spans="1:7">
      <c r="A268" s="280">
        <v>2340109</v>
      </c>
      <c r="B268" s="275" t="s">
        <v>1567</v>
      </c>
      <c r="C268" s="276"/>
      <c r="D268" s="276">
        <v>0</v>
      </c>
      <c r="E268" s="128" t="str">
        <f t="shared" si="12"/>
        <v/>
      </c>
      <c r="F268" s="273" t="str">
        <f t="shared" si="13"/>
        <v>否</v>
      </c>
      <c r="G268" s="256" t="str">
        <f t="shared" si="14"/>
        <v>项</v>
      </c>
    </row>
    <row r="269" s="256" customFormat="1" ht="36" customHeight="1" spans="1:7">
      <c r="A269" s="280">
        <v>2340110</v>
      </c>
      <c r="B269" s="275" t="s">
        <v>1568</v>
      </c>
      <c r="C269" s="276"/>
      <c r="D269" s="276">
        <v>0</v>
      </c>
      <c r="E269" s="128" t="str">
        <f t="shared" si="12"/>
        <v/>
      </c>
      <c r="F269" s="273" t="str">
        <f t="shared" si="13"/>
        <v>否</v>
      </c>
      <c r="G269" s="256" t="str">
        <f t="shared" si="14"/>
        <v>项</v>
      </c>
    </row>
    <row r="270" s="256" customFormat="1" ht="36" customHeight="1" spans="1:7">
      <c r="A270" s="280">
        <v>2340111</v>
      </c>
      <c r="B270" s="275" t="s">
        <v>1569</v>
      </c>
      <c r="C270" s="276"/>
      <c r="D270" s="276">
        <v>0</v>
      </c>
      <c r="E270" s="128" t="str">
        <f t="shared" si="12"/>
        <v/>
      </c>
      <c r="F270" s="273" t="str">
        <f t="shared" si="13"/>
        <v>否</v>
      </c>
      <c r="G270" s="256" t="str">
        <f t="shared" si="14"/>
        <v>项</v>
      </c>
    </row>
    <row r="271" s="256" customFormat="1" ht="36" customHeight="1" spans="1:7">
      <c r="A271" s="280">
        <v>2340199</v>
      </c>
      <c r="B271" s="275" t="s">
        <v>1570</v>
      </c>
      <c r="C271" s="276"/>
      <c r="D271" s="276">
        <v>0</v>
      </c>
      <c r="E271" s="128" t="str">
        <f t="shared" si="12"/>
        <v/>
      </c>
      <c r="F271" s="273" t="str">
        <f t="shared" si="13"/>
        <v>否</v>
      </c>
      <c r="G271" s="256" t="str">
        <f t="shared" si="14"/>
        <v>项</v>
      </c>
    </row>
    <row r="272" s="256" customFormat="1" ht="36" customHeight="1" spans="1:7">
      <c r="A272" s="279">
        <v>23402</v>
      </c>
      <c r="B272" s="271" t="s">
        <v>1571</v>
      </c>
      <c r="C272" s="278">
        <v>0</v>
      </c>
      <c r="D272" s="278">
        <v>0</v>
      </c>
      <c r="E272" s="124" t="str">
        <f t="shared" si="12"/>
        <v/>
      </c>
      <c r="F272" s="273" t="str">
        <f t="shared" si="13"/>
        <v>否</v>
      </c>
      <c r="G272" s="256" t="str">
        <f t="shared" si="14"/>
        <v>款</v>
      </c>
    </row>
    <row r="273" s="256" customFormat="1" ht="36" customHeight="1" spans="1:7">
      <c r="A273" s="280">
        <v>2340201</v>
      </c>
      <c r="B273" s="275" t="s">
        <v>1572</v>
      </c>
      <c r="C273" s="276"/>
      <c r="D273" s="276">
        <v>0</v>
      </c>
      <c r="E273" s="128" t="str">
        <f t="shared" si="12"/>
        <v/>
      </c>
      <c r="F273" s="273" t="str">
        <f t="shared" si="13"/>
        <v>否</v>
      </c>
      <c r="G273" s="256" t="str">
        <f t="shared" si="14"/>
        <v>项</v>
      </c>
    </row>
    <row r="274" s="256" customFormat="1" ht="36" customHeight="1" spans="1:7">
      <c r="A274" s="280">
        <v>2340202</v>
      </c>
      <c r="B274" s="275" t="s">
        <v>1573</v>
      </c>
      <c r="C274" s="276"/>
      <c r="D274" s="276">
        <v>0</v>
      </c>
      <c r="E274" s="128" t="str">
        <f t="shared" si="12"/>
        <v/>
      </c>
      <c r="F274" s="273" t="str">
        <f t="shared" si="13"/>
        <v>否</v>
      </c>
      <c r="G274" s="256" t="str">
        <f t="shared" si="14"/>
        <v>项</v>
      </c>
    </row>
    <row r="275" s="256" customFormat="1" ht="36" customHeight="1" spans="1:7">
      <c r="A275" s="280">
        <v>2340203</v>
      </c>
      <c r="B275" s="275" t="s">
        <v>1574</v>
      </c>
      <c r="C275" s="276"/>
      <c r="D275" s="276">
        <v>0</v>
      </c>
      <c r="E275" s="128" t="str">
        <f t="shared" si="12"/>
        <v/>
      </c>
      <c r="F275" s="273" t="str">
        <f t="shared" si="13"/>
        <v>否</v>
      </c>
      <c r="G275" s="256" t="str">
        <f t="shared" si="14"/>
        <v>项</v>
      </c>
    </row>
    <row r="276" s="256" customFormat="1" ht="36" customHeight="1" spans="1:7">
      <c r="A276" s="280">
        <v>2340204</v>
      </c>
      <c r="B276" s="275" t="s">
        <v>1575</v>
      </c>
      <c r="C276" s="276"/>
      <c r="D276" s="276">
        <v>0</v>
      </c>
      <c r="E276" s="128" t="str">
        <f t="shared" si="12"/>
        <v/>
      </c>
      <c r="F276" s="273" t="str">
        <f t="shared" si="13"/>
        <v>否</v>
      </c>
      <c r="G276" s="256" t="str">
        <f t="shared" si="14"/>
        <v>项</v>
      </c>
    </row>
    <row r="277" s="256" customFormat="1" ht="36" customHeight="1" spans="1:7">
      <c r="A277" s="280">
        <v>2340205</v>
      </c>
      <c r="B277" s="275" t="s">
        <v>1576</v>
      </c>
      <c r="C277" s="276"/>
      <c r="D277" s="276">
        <v>0</v>
      </c>
      <c r="E277" s="128" t="str">
        <f t="shared" si="12"/>
        <v/>
      </c>
      <c r="F277" s="273" t="str">
        <f t="shared" si="13"/>
        <v>否</v>
      </c>
      <c r="G277" s="256" t="str">
        <f t="shared" si="14"/>
        <v>项</v>
      </c>
    </row>
    <row r="278" s="256" customFormat="1" ht="36" customHeight="1" spans="1:7">
      <c r="A278" s="280">
        <v>2340299</v>
      </c>
      <c r="B278" s="275" t="s">
        <v>1577</v>
      </c>
      <c r="C278" s="276"/>
      <c r="D278" s="276">
        <v>0</v>
      </c>
      <c r="E278" s="128" t="str">
        <f t="shared" si="12"/>
        <v/>
      </c>
      <c r="F278" s="273" t="str">
        <f t="shared" si="13"/>
        <v>否</v>
      </c>
      <c r="G278" s="256" t="str">
        <f t="shared" si="14"/>
        <v>项</v>
      </c>
    </row>
    <row r="279" s="256" customFormat="1" ht="36" customHeight="1" spans="1:7">
      <c r="A279" s="280"/>
      <c r="B279" s="275"/>
      <c r="C279" s="276"/>
      <c r="D279" s="276"/>
      <c r="E279" s="128" t="str">
        <f t="shared" si="12"/>
        <v/>
      </c>
      <c r="F279" s="273" t="str">
        <f t="shared" si="13"/>
        <v>是</v>
      </c>
      <c r="G279" s="256" t="str">
        <f t="shared" si="14"/>
        <v>项</v>
      </c>
    </row>
    <row r="280" s="256" customFormat="1" ht="36" customHeight="1" spans="1:7">
      <c r="A280" s="274"/>
      <c r="B280" s="275"/>
      <c r="C280" s="277"/>
      <c r="D280" s="277"/>
      <c r="E280" s="128" t="str">
        <f t="shared" si="12"/>
        <v/>
      </c>
      <c r="F280" s="273" t="str">
        <f t="shared" si="13"/>
        <v>是</v>
      </c>
      <c r="G280" s="256" t="str">
        <f t="shared" si="14"/>
        <v>项</v>
      </c>
    </row>
    <row r="281" s="256" customFormat="1" ht="36" customHeight="1" spans="1:7">
      <c r="A281" s="281"/>
      <c r="B281" s="282" t="s">
        <v>1600</v>
      </c>
      <c r="C281" s="272">
        <f>SUMIFS(C4:C279,$G$4:$G$279,"类")</f>
        <v>52633</v>
      </c>
      <c r="D281" s="272">
        <f>SUMIFS(D4:D279,$G$4:$G$279,"类")</f>
        <v>65384</v>
      </c>
      <c r="E281" s="124">
        <f t="shared" si="12"/>
        <v>0.242</v>
      </c>
      <c r="F281" s="273" t="str">
        <f t="shared" si="13"/>
        <v>是</v>
      </c>
      <c r="G281" s="256" t="str">
        <f t="shared" si="14"/>
        <v>项</v>
      </c>
    </row>
    <row r="282" s="256" customFormat="1" ht="36" customHeight="1" spans="1:7">
      <c r="A282" s="283" t="s">
        <v>1579</v>
      </c>
      <c r="B282" s="284" t="s">
        <v>121</v>
      </c>
      <c r="C282" s="285">
        <f>SUM(C283,C286:C288)</f>
        <v>9230</v>
      </c>
      <c r="D282" s="285">
        <f>SUM(D283,D286:D288)</f>
        <v>5245</v>
      </c>
      <c r="E282" s="124">
        <f t="shared" si="12"/>
        <v>-0.432</v>
      </c>
      <c r="F282" s="273" t="str">
        <f t="shared" si="13"/>
        <v>是</v>
      </c>
      <c r="G282" s="256" t="str">
        <f t="shared" si="14"/>
        <v>类</v>
      </c>
    </row>
    <row r="283" s="256" customFormat="1" ht="36" customHeight="1" spans="1:7">
      <c r="A283" s="283" t="s">
        <v>1580</v>
      </c>
      <c r="B283" s="286" t="s">
        <v>1581</v>
      </c>
      <c r="C283" s="131">
        <f>SUM(C284:C285)</f>
        <v>0</v>
      </c>
      <c r="D283" s="131">
        <f>SUM(D284:D285)</f>
        <v>275</v>
      </c>
      <c r="E283" s="128" t="str">
        <f t="shared" si="12"/>
        <v/>
      </c>
      <c r="F283" s="273" t="str">
        <f t="shared" si="13"/>
        <v>是</v>
      </c>
      <c r="G283" s="256" t="str">
        <f t="shared" si="14"/>
        <v>款</v>
      </c>
    </row>
    <row r="284" s="256" customFormat="1" ht="36" customHeight="1" spans="1:7">
      <c r="A284" s="287" t="s">
        <v>1601</v>
      </c>
      <c r="B284" s="286" t="s">
        <v>1602</v>
      </c>
      <c r="C284" s="131"/>
      <c r="D284" s="131"/>
      <c r="E284" s="128" t="str">
        <f t="shared" si="12"/>
        <v/>
      </c>
      <c r="F284" s="273" t="str">
        <f t="shared" si="13"/>
        <v>否</v>
      </c>
      <c r="G284" s="256" t="str">
        <f t="shared" si="14"/>
        <v>项</v>
      </c>
    </row>
    <row r="285" s="256" customFormat="1" ht="36" customHeight="1" spans="1:7">
      <c r="A285" s="287" t="s">
        <v>1582</v>
      </c>
      <c r="B285" s="286" t="s">
        <v>1583</v>
      </c>
      <c r="C285" s="131"/>
      <c r="D285" s="131">
        <v>275</v>
      </c>
      <c r="E285" s="128" t="str">
        <f t="shared" si="12"/>
        <v/>
      </c>
      <c r="F285" s="273" t="str">
        <f t="shared" si="13"/>
        <v>是</v>
      </c>
      <c r="G285" s="256" t="str">
        <f t="shared" si="14"/>
        <v>项</v>
      </c>
    </row>
    <row r="286" s="256" customFormat="1" ht="36" customHeight="1" spans="1:7">
      <c r="A286" s="287" t="s">
        <v>1603</v>
      </c>
      <c r="B286" s="286" t="s">
        <v>1587</v>
      </c>
      <c r="C286" s="131">
        <v>9230</v>
      </c>
      <c r="D286" s="131">
        <v>4970</v>
      </c>
      <c r="E286" s="128">
        <f t="shared" si="12"/>
        <v>-0.462</v>
      </c>
      <c r="F286" s="273" t="str">
        <f t="shared" si="13"/>
        <v>是</v>
      </c>
      <c r="G286" s="256" t="str">
        <f t="shared" si="14"/>
        <v>项</v>
      </c>
    </row>
    <row r="287" s="256" customFormat="1" ht="36" customHeight="1" spans="1:7">
      <c r="A287" s="287" t="s">
        <v>1588</v>
      </c>
      <c r="B287" s="286" t="s">
        <v>1589</v>
      </c>
      <c r="C287" s="131"/>
      <c r="D287" s="131"/>
      <c r="E287" s="128" t="str">
        <f t="shared" si="12"/>
        <v/>
      </c>
      <c r="F287" s="273" t="str">
        <f t="shared" si="13"/>
        <v>否</v>
      </c>
      <c r="G287" s="256" t="str">
        <f t="shared" si="14"/>
        <v>款</v>
      </c>
    </row>
    <row r="288" ht="36" customHeight="1" spans="1:7">
      <c r="A288" s="287" t="s">
        <v>1604</v>
      </c>
      <c r="B288" s="288" t="s">
        <v>1605</v>
      </c>
      <c r="C288" s="131"/>
      <c r="D288" s="131"/>
      <c r="E288" s="128" t="str">
        <f t="shared" si="12"/>
        <v/>
      </c>
      <c r="F288" s="273" t="str">
        <f t="shared" si="13"/>
        <v>否</v>
      </c>
      <c r="G288" s="256" t="str">
        <f t="shared" si="14"/>
        <v>款</v>
      </c>
    </row>
    <row r="289" ht="36" customHeight="1" spans="1:7">
      <c r="A289" s="283" t="s">
        <v>1590</v>
      </c>
      <c r="B289" s="289" t="s">
        <v>1591</v>
      </c>
      <c r="C289" s="285">
        <v>10000</v>
      </c>
      <c r="D289" s="285">
        <v>30300</v>
      </c>
      <c r="E289" s="124">
        <f t="shared" si="12"/>
        <v>2.03</v>
      </c>
      <c r="F289" s="273" t="str">
        <f t="shared" si="13"/>
        <v>是</v>
      </c>
      <c r="G289" s="256" t="str">
        <f t="shared" si="14"/>
        <v>类</v>
      </c>
    </row>
    <row r="290" ht="36" customHeight="1" spans="1:7">
      <c r="A290" s="283"/>
      <c r="B290" s="289" t="s">
        <v>1606</v>
      </c>
      <c r="C290" s="285">
        <v>6936</v>
      </c>
      <c r="D290" s="285">
        <v>26754</v>
      </c>
      <c r="E290" s="124">
        <f t="shared" si="12"/>
        <v>2.857</v>
      </c>
      <c r="F290" s="273" t="str">
        <f t="shared" si="13"/>
        <v>是</v>
      </c>
      <c r="G290" s="256" t="str">
        <f t="shared" si="14"/>
        <v>项</v>
      </c>
    </row>
    <row r="291" ht="36" customHeight="1" spans="1:7">
      <c r="A291" s="290"/>
      <c r="B291" s="291" t="s">
        <v>130</v>
      </c>
      <c r="C291" s="285">
        <f>SUM(C281,C282,C289)</f>
        <v>71863</v>
      </c>
      <c r="D291" s="285">
        <f>SUM(D281,D282,D289)</f>
        <v>100929</v>
      </c>
      <c r="E291" s="124">
        <f t="shared" si="12"/>
        <v>0.404</v>
      </c>
      <c r="F291" s="273" t="str">
        <f t="shared" si="13"/>
        <v>是</v>
      </c>
      <c r="G291" s="256" t="str">
        <f t="shared" si="14"/>
        <v>项</v>
      </c>
    </row>
    <row r="292" spans="3:4">
      <c r="C292" s="292"/>
      <c r="D292" s="292"/>
    </row>
    <row r="293" spans="3:4">
      <c r="C293" s="292"/>
      <c r="D293" s="292"/>
    </row>
    <row r="294" spans="3:4">
      <c r="C294" s="292"/>
      <c r="D294" s="292"/>
    </row>
  </sheetData>
  <autoFilter xmlns:etc="http://www.wps.cn/officeDocument/2017/etCustomData" ref="A3:G291" etc:filterBottomFollowUsedRange="0">
    <extLst/>
  </autoFilter>
  <mergeCells count="1">
    <mergeCell ref="B1:E1"/>
  </mergeCells>
  <conditionalFormatting sqref="B288">
    <cfRule type="expression" dxfId="1" priority="10" stopIfTrue="1">
      <formula>"len($A:$A)=3"</formula>
    </cfRule>
  </conditionalFormatting>
  <conditionalFormatting sqref="C288">
    <cfRule type="expression" dxfId="1" priority="4" stopIfTrue="1">
      <formula>"len($A:$A)=3"</formula>
    </cfRule>
  </conditionalFormatting>
  <conditionalFormatting sqref="D288">
    <cfRule type="expression" dxfId="1" priority="3" stopIfTrue="1">
      <formula>"len($A:$A)=3"</formula>
    </cfRule>
  </conditionalFormatting>
  <conditionalFormatting sqref="D289">
    <cfRule type="expression" dxfId="1" priority="1" stopIfTrue="1">
      <formula>"len($A:$A)=3"</formula>
    </cfRule>
  </conditionalFormatting>
  <conditionalFormatting sqref="B289:B290">
    <cfRule type="expression" dxfId="1" priority="8" stopIfTrue="1">
      <formula>"len($A:$A)=3"</formula>
    </cfRule>
  </conditionalFormatting>
  <conditionalFormatting sqref="C289:C29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E15"/>
  <sheetViews>
    <sheetView showGridLines="0" showZeros="0" view="pageBreakPreview" zoomScaleNormal="100" workbookViewId="0">
      <selection activeCell="D15" sqref="D15"/>
    </sheetView>
  </sheetViews>
  <sheetFormatPr defaultColWidth="9" defaultRowHeight="14.4" outlineLevelCol="4"/>
  <cols>
    <col min="1" max="1" width="52.1296296296296" style="137" customWidth="1"/>
    <col min="2" max="4" width="20.6296296296296" customWidth="1"/>
    <col min="5" max="5" width="9" hidden="1" customWidth="1"/>
  </cols>
  <sheetData>
    <row r="1" s="243" customFormat="1" ht="45" customHeight="1" spans="1:5">
      <c r="A1" s="244" t="s">
        <v>1607</v>
      </c>
      <c r="B1" s="244"/>
      <c r="C1" s="244"/>
      <c r="D1" s="244"/>
      <c r="E1" s="245"/>
    </row>
    <row r="2" ht="20.1" customHeight="1" spans="1:5">
      <c r="A2" s="246"/>
      <c r="B2" s="247"/>
      <c r="C2" s="248"/>
      <c r="D2" s="248" t="s">
        <v>2</v>
      </c>
      <c r="E2" s="137"/>
    </row>
    <row r="3" ht="45" customHeight="1" spans="1:5">
      <c r="A3" s="163" t="s">
        <v>1218</v>
      </c>
      <c r="B3" s="120" t="s">
        <v>132</v>
      </c>
      <c r="C3" s="120" t="s">
        <v>6</v>
      </c>
      <c r="D3" s="120" t="s">
        <v>133</v>
      </c>
      <c r="E3" s="249" t="s">
        <v>8</v>
      </c>
    </row>
    <row r="4" ht="36" customHeight="1" spans="1:5">
      <c r="A4" s="250" t="s">
        <v>1325</v>
      </c>
      <c r="B4" s="251">
        <v>5</v>
      </c>
      <c r="C4" s="251"/>
      <c r="D4" s="128">
        <f t="shared" ref="D4:D15" si="0">IF(B4&lt;&gt;0,C4/B4-1,"")</f>
        <v>-1</v>
      </c>
      <c r="E4" s="125" t="str">
        <f>IF(A4&lt;&gt;"",IF(SUM(B4:C4)&lt;&gt;0,"是","否"),"是")</f>
        <v>是</v>
      </c>
    </row>
    <row r="5" ht="36" customHeight="1" spans="1:5">
      <c r="A5" s="250" t="s">
        <v>1341</v>
      </c>
      <c r="B5" s="251">
        <v>0</v>
      </c>
      <c r="C5" s="251"/>
      <c r="D5" s="128" t="str">
        <f t="shared" si="0"/>
        <v/>
      </c>
      <c r="E5" s="125" t="str">
        <f t="shared" ref="E5:E15" si="1">IF(A5&lt;&gt;"",IF(SUM(B5:C5)&lt;&gt;0,"是","否"),"是")</f>
        <v>否</v>
      </c>
    </row>
    <row r="6" ht="36" customHeight="1" spans="1:5">
      <c r="A6" s="250" t="s">
        <v>1350</v>
      </c>
      <c r="B6" s="251">
        <v>0</v>
      </c>
      <c r="C6" s="251"/>
      <c r="D6" s="128" t="str">
        <f t="shared" si="0"/>
        <v/>
      </c>
      <c r="E6" s="125" t="str">
        <f t="shared" si="1"/>
        <v>否</v>
      </c>
    </row>
    <row r="7" ht="36" customHeight="1" spans="1:5">
      <c r="A7" s="252" t="s">
        <v>1361</v>
      </c>
      <c r="B7" s="251">
        <v>37442</v>
      </c>
      <c r="C7" s="251">
        <v>46878</v>
      </c>
      <c r="D7" s="128">
        <f t="shared" si="0"/>
        <v>0.252</v>
      </c>
      <c r="E7" s="253" t="str">
        <f t="shared" si="1"/>
        <v>是</v>
      </c>
    </row>
    <row r="8" ht="36" customHeight="1" spans="1:5">
      <c r="A8" s="250" t="s">
        <v>1404</v>
      </c>
      <c r="B8" s="251">
        <v>1225</v>
      </c>
      <c r="C8" s="251">
        <v>3349</v>
      </c>
      <c r="D8" s="128">
        <f t="shared" si="0"/>
        <v>1.734</v>
      </c>
      <c r="E8" s="125" t="str">
        <f t="shared" si="1"/>
        <v>是</v>
      </c>
    </row>
    <row r="9" ht="36" customHeight="1" spans="1:5">
      <c r="A9" s="250" t="s">
        <v>1441</v>
      </c>
      <c r="B9" s="251">
        <v>0</v>
      </c>
      <c r="C9" s="251"/>
      <c r="D9" s="128" t="str">
        <f t="shared" si="0"/>
        <v/>
      </c>
      <c r="E9" s="125" t="str">
        <f t="shared" si="1"/>
        <v>否</v>
      </c>
    </row>
    <row r="10" ht="36" customHeight="1" spans="1:5">
      <c r="A10" s="252" t="s">
        <v>1488</v>
      </c>
      <c r="B10" s="251">
        <v>0</v>
      </c>
      <c r="C10" s="251"/>
      <c r="D10" s="128" t="str">
        <f t="shared" si="0"/>
        <v/>
      </c>
      <c r="E10" s="253" t="str">
        <f t="shared" si="1"/>
        <v>否</v>
      </c>
    </row>
    <row r="11" ht="36" customHeight="1" spans="1:5">
      <c r="A11" s="250" t="s">
        <v>1492</v>
      </c>
      <c r="B11" s="251">
        <v>1215</v>
      </c>
      <c r="C11" s="251">
        <v>3186</v>
      </c>
      <c r="D11" s="128">
        <f t="shared" si="0"/>
        <v>1.622</v>
      </c>
      <c r="E11" s="125" t="str">
        <f t="shared" si="1"/>
        <v>是</v>
      </c>
    </row>
    <row r="12" ht="36" customHeight="1" spans="1:5">
      <c r="A12" s="252" t="s">
        <v>1520</v>
      </c>
      <c r="B12" s="251">
        <v>12625</v>
      </c>
      <c r="C12" s="251">
        <v>11788</v>
      </c>
      <c r="D12" s="128">
        <f t="shared" si="0"/>
        <v>-0.066</v>
      </c>
      <c r="E12" s="253" t="str">
        <f t="shared" si="1"/>
        <v>是</v>
      </c>
    </row>
    <row r="13" ht="36" customHeight="1" spans="1:5">
      <c r="A13" s="252" t="s">
        <v>1539</v>
      </c>
      <c r="B13" s="251">
        <v>121</v>
      </c>
      <c r="C13" s="251">
        <v>183</v>
      </c>
      <c r="D13" s="128">
        <f t="shared" si="0"/>
        <v>0.512</v>
      </c>
      <c r="E13" s="253" t="str">
        <f t="shared" si="1"/>
        <v>是</v>
      </c>
    </row>
    <row r="14" ht="36" customHeight="1" spans="1:5">
      <c r="A14" s="252" t="s">
        <v>1557</v>
      </c>
      <c r="B14" s="251">
        <v>0</v>
      </c>
      <c r="C14" s="251"/>
      <c r="D14" s="128" t="str">
        <f t="shared" si="0"/>
        <v/>
      </c>
      <c r="E14" s="253" t="str">
        <f t="shared" si="1"/>
        <v>否</v>
      </c>
    </row>
    <row r="15" ht="36" customHeight="1" spans="1:5">
      <c r="A15" s="254" t="s">
        <v>1608</v>
      </c>
      <c r="B15" s="255">
        <f>SUM(B4:B14)</f>
        <v>52633</v>
      </c>
      <c r="C15" s="255">
        <f>SUM(C4:C14)</f>
        <v>65384</v>
      </c>
      <c r="D15" s="124">
        <f t="shared" si="0"/>
        <v>0.242</v>
      </c>
      <c r="E15" s="125" t="str">
        <f t="shared" si="1"/>
        <v>是</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F0"/>
  </sheetPr>
  <dimension ref="A1:E55"/>
  <sheetViews>
    <sheetView showGridLines="0" showZeros="0" view="pageBreakPreview" zoomScaleNormal="100" workbookViewId="0">
      <pane ySplit="3" topLeftCell="A36" activePane="bottomLeft" state="frozen"/>
      <selection/>
      <selection pane="bottomLeft" activeCell="A38" sqref="A38:A40"/>
    </sheetView>
  </sheetViews>
  <sheetFormatPr defaultColWidth="9" defaultRowHeight="15.6" outlineLevelCol="4"/>
  <cols>
    <col min="1" max="1" width="50.7777777777778" style="190" customWidth="1"/>
    <col min="2" max="4" width="20.6296296296296" style="190" customWidth="1"/>
    <col min="5" max="5" width="4.21296296296296" style="190" customWidth="1"/>
    <col min="6" max="6" width="13.7777777777778" style="190"/>
    <col min="7" max="16384" width="9" style="190"/>
  </cols>
  <sheetData>
    <row r="1" ht="45" customHeight="1" spans="1:4">
      <c r="A1" s="169" t="s">
        <v>1609</v>
      </c>
      <c r="B1" s="169"/>
      <c r="C1" s="169"/>
      <c r="D1" s="169"/>
    </row>
    <row r="2" ht="20.1" customHeight="1" spans="1:4">
      <c r="A2" s="224"/>
      <c r="B2" s="225"/>
      <c r="C2" s="226"/>
      <c r="D2" s="227" t="s">
        <v>1610</v>
      </c>
    </row>
    <row r="3" ht="45" customHeight="1" spans="1:5">
      <c r="A3" s="193" t="s">
        <v>1611</v>
      </c>
      <c r="B3" s="228" t="s">
        <v>5</v>
      </c>
      <c r="C3" s="228" t="s">
        <v>6</v>
      </c>
      <c r="D3" s="228" t="s">
        <v>7</v>
      </c>
      <c r="E3" s="190" t="s">
        <v>8</v>
      </c>
    </row>
    <row r="4" ht="36" customHeight="1" spans="1:5">
      <c r="A4" s="160" t="s">
        <v>1612</v>
      </c>
      <c r="B4" s="229">
        <f>SUM(B5:B22)</f>
        <v>7</v>
      </c>
      <c r="C4" s="229">
        <f>SUM(C5:C22)</f>
        <v>62</v>
      </c>
      <c r="D4" s="124">
        <f t="shared" ref="D4:D19" si="0">IF(B4&lt;&gt;0,C4/B4-1,"")</f>
        <v>7.857</v>
      </c>
      <c r="E4" s="230" t="str">
        <f t="shared" ref="E4:E42" si="1">IF(A4&lt;&gt;"",IF(SUM(B4:C4)&lt;&gt;0,"是","否"),"是")</f>
        <v>是</v>
      </c>
    </row>
    <row r="5" ht="36" customHeight="1" spans="1:5">
      <c r="A5" s="220" t="s">
        <v>1613</v>
      </c>
      <c r="B5" s="231"/>
      <c r="C5" s="232"/>
      <c r="D5" s="124" t="str">
        <f t="shared" si="0"/>
        <v/>
      </c>
      <c r="E5" s="230" t="str">
        <f t="shared" si="1"/>
        <v>否</v>
      </c>
    </row>
    <row r="6" ht="36" customHeight="1" spans="1:5">
      <c r="A6" s="220" t="s">
        <v>1614</v>
      </c>
      <c r="B6" s="231"/>
      <c r="C6" s="231"/>
      <c r="D6" s="124" t="str">
        <f t="shared" si="0"/>
        <v/>
      </c>
      <c r="E6" s="230" t="str">
        <f t="shared" si="1"/>
        <v>否</v>
      </c>
    </row>
    <row r="7" ht="36" customHeight="1" spans="1:5">
      <c r="A7" s="220" t="s">
        <v>1615</v>
      </c>
      <c r="B7" s="233"/>
      <c r="C7" s="232"/>
      <c r="D7" s="124" t="str">
        <f t="shared" si="0"/>
        <v/>
      </c>
      <c r="E7" s="230" t="str">
        <f t="shared" si="1"/>
        <v>否</v>
      </c>
    </row>
    <row r="8" ht="36" customHeight="1" spans="1:5">
      <c r="A8" s="220" t="s">
        <v>1616</v>
      </c>
      <c r="B8" s="231"/>
      <c r="C8" s="232"/>
      <c r="D8" s="124" t="str">
        <f t="shared" si="0"/>
        <v/>
      </c>
      <c r="E8" s="230" t="str">
        <f t="shared" si="1"/>
        <v>否</v>
      </c>
    </row>
    <row r="9" ht="36" customHeight="1" spans="1:5">
      <c r="A9" s="220" t="s">
        <v>1617</v>
      </c>
      <c r="B9" s="233"/>
      <c r="C9" s="232"/>
      <c r="D9" s="124" t="str">
        <f t="shared" si="0"/>
        <v/>
      </c>
      <c r="E9" s="230" t="str">
        <f t="shared" si="1"/>
        <v>否</v>
      </c>
    </row>
    <row r="10" ht="36" customHeight="1" spans="1:5">
      <c r="A10" s="220" t="s">
        <v>1618</v>
      </c>
      <c r="B10" s="231"/>
      <c r="C10" s="232"/>
      <c r="D10" s="124" t="str">
        <f t="shared" si="0"/>
        <v/>
      </c>
      <c r="E10" s="230" t="str">
        <f t="shared" si="1"/>
        <v>否</v>
      </c>
    </row>
    <row r="11" ht="36" customHeight="1" spans="1:5">
      <c r="A11" s="220" t="s">
        <v>1619</v>
      </c>
      <c r="B11" s="231"/>
      <c r="C11" s="232"/>
      <c r="D11" s="124" t="str">
        <f t="shared" si="0"/>
        <v/>
      </c>
      <c r="E11" s="230" t="str">
        <f t="shared" si="1"/>
        <v>否</v>
      </c>
    </row>
    <row r="12" ht="36" customHeight="1" spans="1:5">
      <c r="A12" s="220" t="s">
        <v>1620</v>
      </c>
      <c r="B12" s="231"/>
      <c r="C12" s="232"/>
      <c r="D12" s="124" t="str">
        <f t="shared" si="0"/>
        <v/>
      </c>
      <c r="E12" s="230" t="str">
        <f t="shared" si="1"/>
        <v>否</v>
      </c>
    </row>
    <row r="13" ht="36" customHeight="1" spans="1:5">
      <c r="A13" s="220" t="s">
        <v>1621</v>
      </c>
      <c r="B13" s="234"/>
      <c r="C13" s="231"/>
      <c r="D13" s="124" t="str">
        <f t="shared" si="0"/>
        <v/>
      </c>
      <c r="E13" s="230" t="str">
        <f t="shared" si="1"/>
        <v>否</v>
      </c>
    </row>
    <row r="14" ht="36" customHeight="1" spans="1:5">
      <c r="A14" s="220" t="s">
        <v>1622</v>
      </c>
      <c r="B14" s="234"/>
      <c r="C14" s="232"/>
      <c r="D14" s="124" t="str">
        <f t="shared" si="0"/>
        <v/>
      </c>
      <c r="E14" s="230" t="str">
        <f t="shared" si="1"/>
        <v>否</v>
      </c>
    </row>
    <row r="15" ht="36" customHeight="1" spans="1:5">
      <c r="A15" s="220" t="s">
        <v>1623</v>
      </c>
      <c r="B15" s="234"/>
      <c r="C15" s="235"/>
      <c r="D15" s="124" t="str">
        <f t="shared" si="0"/>
        <v/>
      </c>
      <c r="E15" s="230" t="str">
        <f t="shared" si="1"/>
        <v>否</v>
      </c>
    </row>
    <row r="16" ht="36" customHeight="1" spans="1:5">
      <c r="A16" s="220" t="s">
        <v>1624</v>
      </c>
      <c r="B16" s="234"/>
      <c r="C16" s="235"/>
      <c r="D16" s="124" t="str">
        <f t="shared" si="0"/>
        <v/>
      </c>
      <c r="E16" s="230" t="str">
        <f t="shared" si="1"/>
        <v>否</v>
      </c>
    </row>
    <row r="17" ht="36" customHeight="1" spans="1:5">
      <c r="A17" s="220" t="s">
        <v>1625</v>
      </c>
      <c r="B17" s="231"/>
      <c r="C17" s="232"/>
      <c r="D17" s="124" t="str">
        <f t="shared" si="0"/>
        <v/>
      </c>
      <c r="E17" s="230" t="str">
        <f t="shared" si="1"/>
        <v>否</v>
      </c>
    </row>
    <row r="18" ht="36" customHeight="1" spans="1:5">
      <c r="A18" s="220" t="s">
        <v>1626</v>
      </c>
      <c r="B18" s="234"/>
      <c r="C18" s="235"/>
      <c r="D18" s="124" t="str">
        <f t="shared" si="0"/>
        <v/>
      </c>
      <c r="E18" s="230" t="str">
        <f t="shared" si="1"/>
        <v>否</v>
      </c>
    </row>
    <row r="19" ht="36" customHeight="1" spans="1:5">
      <c r="A19" s="220" t="s">
        <v>1627</v>
      </c>
      <c r="B19" s="234"/>
      <c r="C19" s="235"/>
      <c r="D19" s="124" t="str">
        <f t="shared" si="0"/>
        <v/>
      </c>
      <c r="E19" s="230" t="str">
        <f t="shared" si="1"/>
        <v>否</v>
      </c>
    </row>
    <row r="20" ht="36" customHeight="1" spans="1:5">
      <c r="A20" s="220" t="s">
        <v>1628</v>
      </c>
      <c r="B20" s="231"/>
      <c r="C20" s="235"/>
      <c r="D20" s="236" t="str">
        <f>IF(B20&gt;0,C20/B20-1,IF(B20&lt;0,-(C20/B20-1),""))</f>
        <v/>
      </c>
      <c r="E20" s="230" t="str">
        <f t="shared" si="1"/>
        <v>否</v>
      </c>
    </row>
    <row r="21" ht="36" customHeight="1" spans="1:5">
      <c r="A21" s="220" t="s">
        <v>1629</v>
      </c>
      <c r="B21" s="234"/>
      <c r="C21" s="232"/>
      <c r="D21" s="124" t="str">
        <f t="shared" ref="D21:D39" si="2">IF(B21&lt;&gt;0,C21/B21-1,"")</f>
        <v/>
      </c>
      <c r="E21" s="230" t="str">
        <f t="shared" si="1"/>
        <v>否</v>
      </c>
    </row>
    <row r="22" ht="36" customHeight="1" spans="1:5">
      <c r="A22" s="220" t="s">
        <v>1630</v>
      </c>
      <c r="B22" s="234">
        <v>7</v>
      </c>
      <c r="C22" s="232">
        <v>62</v>
      </c>
      <c r="D22" s="124">
        <f t="shared" si="2"/>
        <v>7.857</v>
      </c>
      <c r="E22" s="230" t="str">
        <f t="shared" si="1"/>
        <v>是</v>
      </c>
    </row>
    <row r="23" ht="36" customHeight="1" spans="1:5">
      <c r="A23" s="160" t="s">
        <v>1631</v>
      </c>
      <c r="B23" s="229">
        <f>SUM(B24:B27)</f>
        <v>6</v>
      </c>
      <c r="C23" s="229">
        <f>SUM(C24:C27)</f>
        <v>6</v>
      </c>
      <c r="D23" s="124">
        <f t="shared" si="2"/>
        <v>0</v>
      </c>
      <c r="E23" s="230" t="str">
        <f t="shared" si="1"/>
        <v>是</v>
      </c>
    </row>
    <row r="24" ht="36" customHeight="1" spans="1:5">
      <c r="A24" s="178" t="s">
        <v>1632</v>
      </c>
      <c r="B24" s="234"/>
      <c r="C24" s="232"/>
      <c r="D24" s="128" t="str">
        <f t="shared" si="2"/>
        <v/>
      </c>
      <c r="E24" s="230" t="str">
        <f t="shared" si="1"/>
        <v>否</v>
      </c>
    </row>
    <row r="25" ht="36" customHeight="1" spans="1:5">
      <c r="A25" s="178" t="s">
        <v>1633</v>
      </c>
      <c r="B25" s="234"/>
      <c r="C25" s="232"/>
      <c r="D25" s="128" t="str">
        <f t="shared" si="2"/>
        <v/>
      </c>
      <c r="E25" s="230" t="str">
        <f t="shared" si="1"/>
        <v>否</v>
      </c>
    </row>
    <row r="26" ht="36" customHeight="1" spans="1:5">
      <c r="A26" s="178" t="s">
        <v>1634</v>
      </c>
      <c r="B26" s="234"/>
      <c r="C26" s="232"/>
      <c r="D26" s="128" t="str">
        <f t="shared" si="2"/>
        <v/>
      </c>
      <c r="E26" s="230" t="str">
        <f t="shared" si="1"/>
        <v>否</v>
      </c>
    </row>
    <row r="27" ht="36" customHeight="1" spans="1:5">
      <c r="A27" s="178" t="s">
        <v>1635</v>
      </c>
      <c r="B27" s="234">
        <v>6</v>
      </c>
      <c r="C27" s="232">
        <v>6</v>
      </c>
      <c r="D27" s="128">
        <f t="shared" si="2"/>
        <v>0</v>
      </c>
      <c r="E27" s="230" t="str">
        <f t="shared" si="1"/>
        <v>是</v>
      </c>
    </row>
    <row r="28" ht="36" customHeight="1" spans="1:5">
      <c r="A28" s="160" t="s">
        <v>1636</v>
      </c>
      <c r="B28" s="229">
        <f>SUM(B29:B31)</f>
        <v>0</v>
      </c>
      <c r="C28" s="229">
        <f>SUM(C29:C31)</f>
        <v>0</v>
      </c>
      <c r="D28" s="124" t="str">
        <f t="shared" si="2"/>
        <v/>
      </c>
      <c r="E28" s="230" t="str">
        <f t="shared" si="1"/>
        <v>否</v>
      </c>
    </row>
    <row r="29" ht="36" customHeight="1" spans="1:5">
      <c r="A29" s="178" t="s">
        <v>1637</v>
      </c>
      <c r="B29" s="234"/>
      <c r="C29" s="232"/>
      <c r="D29" s="128" t="str">
        <f t="shared" si="2"/>
        <v/>
      </c>
      <c r="E29" s="230" t="str">
        <f t="shared" si="1"/>
        <v>否</v>
      </c>
    </row>
    <row r="30" ht="36" customHeight="1" spans="1:5">
      <c r="A30" s="178" t="s">
        <v>1638</v>
      </c>
      <c r="B30" s="231"/>
      <c r="C30" s="232"/>
      <c r="D30" s="128" t="str">
        <f t="shared" si="2"/>
        <v/>
      </c>
      <c r="E30" s="230" t="str">
        <f t="shared" si="1"/>
        <v>否</v>
      </c>
    </row>
    <row r="31" ht="36" customHeight="1" spans="1:5">
      <c r="A31" s="178" t="s">
        <v>1639</v>
      </c>
      <c r="B31" s="234"/>
      <c r="C31" s="232"/>
      <c r="D31" s="128" t="str">
        <f t="shared" si="2"/>
        <v/>
      </c>
      <c r="E31" s="230" t="str">
        <f t="shared" si="1"/>
        <v>否</v>
      </c>
    </row>
    <row r="32" ht="36" customHeight="1" spans="1:5">
      <c r="A32" s="160" t="s">
        <v>1640</v>
      </c>
      <c r="B32" s="229">
        <f>SUM(B33:B35)</f>
        <v>0</v>
      </c>
      <c r="C32" s="229">
        <f>SUM(C33:C35)</f>
        <v>0</v>
      </c>
      <c r="D32" s="124" t="str">
        <f t="shared" si="2"/>
        <v/>
      </c>
      <c r="E32" s="230" t="str">
        <f t="shared" si="1"/>
        <v>否</v>
      </c>
    </row>
    <row r="33" ht="36" customHeight="1" spans="1:5">
      <c r="A33" s="178" t="s">
        <v>1641</v>
      </c>
      <c r="B33" s="231"/>
      <c r="C33" s="237"/>
      <c r="D33" s="128" t="str">
        <f t="shared" si="2"/>
        <v/>
      </c>
      <c r="E33" s="230" t="str">
        <f t="shared" si="1"/>
        <v>否</v>
      </c>
    </row>
    <row r="34" ht="36" customHeight="1" spans="1:5">
      <c r="A34" s="178" t="s">
        <v>1642</v>
      </c>
      <c r="B34" s="234"/>
      <c r="C34" s="237"/>
      <c r="D34" s="128" t="str">
        <f t="shared" si="2"/>
        <v/>
      </c>
      <c r="E34" s="230" t="str">
        <f t="shared" si="1"/>
        <v>否</v>
      </c>
    </row>
    <row r="35" ht="36" customHeight="1" spans="1:5">
      <c r="A35" s="178" t="s">
        <v>1643</v>
      </c>
      <c r="B35" s="234"/>
      <c r="C35" s="235"/>
      <c r="D35" s="128" t="str">
        <f t="shared" si="2"/>
        <v/>
      </c>
      <c r="E35" s="230" t="str">
        <f t="shared" si="1"/>
        <v>否</v>
      </c>
    </row>
    <row r="36" ht="36" customHeight="1" spans="1:5">
      <c r="A36" s="160" t="s">
        <v>1644</v>
      </c>
      <c r="B36" s="238"/>
      <c r="C36" s="239"/>
      <c r="D36" s="124" t="str">
        <f t="shared" si="2"/>
        <v/>
      </c>
      <c r="E36" s="230" t="str">
        <f t="shared" si="1"/>
        <v>否</v>
      </c>
    </row>
    <row r="37" ht="36" customHeight="1" spans="1:5">
      <c r="A37" s="240" t="s">
        <v>1645</v>
      </c>
      <c r="B37" s="229">
        <f>SUM(B4,B23,B28,B32,B36)</f>
        <v>13</v>
      </c>
      <c r="C37" s="229">
        <f>SUM(C4,C23,C28,C32,C36)</f>
        <v>68</v>
      </c>
      <c r="D37" s="124">
        <f t="shared" si="2"/>
        <v>4.231</v>
      </c>
      <c r="E37" s="230" t="str">
        <f t="shared" si="1"/>
        <v>是</v>
      </c>
    </row>
    <row r="38" ht="36" customHeight="1" spans="1:5">
      <c r="A38" s="204" t="s">
        <v>61</v>
      </c>
      <c r="B38" s="229">
        <f>SUM(B39:B41)</f>
        <v>26</v>
      </c>
      <c r="C38" s="229">
        <f>SUM(C39:C41)</f>
        <v>21</v>
      </c>
      <c r="D38" s="124">
        <f t="shared" si="2"/>
        <v>-0.192</v>
      </c>
      <c r="E38" s="230" t="str">
        <f t="shared" si="1"/>
        <v>是</v>
      </c>
    </row>
    <row r="39" ht="36" customHeight="1" spans="1:5">
      <c r="A39" s="205" t="s">
        <v>1646</v>
      </c>
      <c r="B39" s="229">
        <v>21</v>
      </c>
      <c r="C39" s="239">
        <v>21</v>
      </c>
      <c r="D39" s="124"/>
      <c r="E39" s="230" t="str">
        <f t="shared" si="1"/>
        <v>是</v>
      </c>
    </row>
    <row r="40" ht="36" customHeight="1" spans="1:5">
      <c r="A40" s="206" t="s">
        <v>1647</v>
      </c>
      <c r="B40" s="229">
        <v>5</v>
      </c>
      <c r="C40" s="239"/>
      <c r="D40" s="124">
        <f>IF(B40&lt;&gt;0,C40/B40-1,"")</f>
        <v>-1</v>
      </c>
      <c r="E40" s="230" t="str">
        <f t="shared" si="1"/>
        <v>是</v>
      </c>
    </row>
    <row r="41" ht="36" customHeight="1" spans="1:5">
      <c r="A41" s="241" t="s">
        <v>1648</v>
      </c>
      <c r="B41" s="231"/>
      <c r="C41" s="237"/>
      <c r="D41" s="242"/>
      <c r="E41" s="230" t="str">
        <f t="shared" si="1"/>
        <v>否</v>
      </c>
    </row>
    <row r="42" ht="36" customHeight="1" spans="1:5">
      <c r="A42" s="240" t="s">
        <v>69</v>
      </c>
      <c r="B42" s="229">
        <f>SUM(B37:B38)</f>
        <v>39</v>
      </c>
      <c r="C42" s="229">
        <f>SUM(C37:C38)</f>
        <v>89</v>
      </c>
      <c r="D42" s="124">
        <f>IF(B42&lt;&gt;0,C42/B42-1,"")</f>
        <v>1.282</v>
      </c>
      <c r="E42" s="230" t="str">
        <f t="shared" si="1"/>
        <v>是</v>
      </c>
    </row>
    <row r="43" spans="2:2">
      <c r="B43" s="223"/>
    </row>
    <row r="44" spans="2:3">
      <c r="B44" s="223"/>
      <c r="C44" s="223"/>
    </row>
    <row r="45" spans="2:2">
      <c r="B45" s="223"/>
    </row>
    <row r="46" spans="2:3">
      <c r="B46" s="223"/>
      <c r="C46" s="223"/>
    </row>
    <row r="47" spans="2:2">
      <c r="B47" s="223"/>
    </row>
    <row r="48" spans="2:2">
      <c r="B48" s="223"/>
    </row>
    <row r="49" spans="2:3">
      <c r="B49" s="223"/>
      <c r="C49" s="223"/>
    </row>
    <row r="50" spans="2:2">
      <c r="B50" s="223"/>
    </row>
    <row r="51" spans="2:2">
      <c r="B51" s="223"/>
    </row>
    <row r="52" spans="2:2">
      <c r="B52" s="223"/>
    </row>
    <row r="53" spans="2:2">
      <c r="B53" s="223"/>
    </row>
    <row r="54" spans="2:3">
      <c r="B54" s="223"/>
      <c r="C54" s="223"/>
    </row>
    <row r="55" spans="2:2">
      <c r="B55" s="223"/>
    </row>
  </sheetData>
  <autoFilter xmlns:etc="http://www.wps.cn/officeDocument/2017/etCustomData" ref="A3:E42" etc:filterBottomFollowUsedRange="0">
    <extLst/>
  </autoFilter>
  <mergeCells count="1">
    <mergeCell ref="A1:D1"/>
  </mergeCells>
  <conditionalFormatting sqref="E3:F38 F39:F40 E39:E42">
    <cfRule type="cellIs" dxfId="3" priority="2" stopIfTrue="1" operator="lessThanOrEqual">
      <formula>-1</formula>
    </cfRule>
  </conditionalFormatting>
  <conditionalFormatting sqref="E4:F4 F5:F7 E5:E4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B0F0"/>
  </sheetPr>
  <dimension ref="A1:E41"/>
  <sheetViews>
    <sheetView showGridLines="0" showZeros="0" view="pageBreakPreview" zoomScaleNormal="100" workbookViewId="0">
      <pane ySplit="3" topLeftCell="A4" activePane="bottomLeft" state="frozen"/>
      <selection/>
      <selection pane="bottomLeft" activeCell="B26" sqref="B26:C26"/>
    </sheetView>
  </sheetViews>
  <sheetFormatPr defaultColWidth="9" defaultRowHeight="15.6" outlineLevelCol="4"/>
  <cols>
    <col min="1" max="1" width="50.7777777777778" style="190" customWidth="1"/>
    <col min="2" max="4" width="20.6296296296296" style="190" customWidth="1"/>
    <col min="5" max="5" width="4.77777777777778" style="190" customWidth="1"/>
    <col min="6" max="16384" width="9" style="190"/>
  </cols>
  <sheetData>
    <row r="1" ht="45" customHeight="1" spans="1:5">
      <c r="A1" s="169" t="s">
        <v>1649</v>
      </c>
      <c r="B1" s="169"/>
      <c r="C1" s="169"/>
      <c r="D1" s="169"/>
      <c r="E1" s="212"/>
    </row>
    <row r="2" ht="20.1" customHeight="1" spans="1:5">
      <c r="A2" s="170"/>
      <c r="B2" s="170"/>
      <c r="C2" s="170"/>
      <c r="D2" s="192" t="s">
        <v>2</v>
      </c>
      <c r="E2" s="213"/>
    </row>
    <row r="3" ht="45" customHeight="1" spans="1:5">
      <c r="A3" s="214" t="s">
        <v>4</v>
      </c>
      <c r="B3" s="120" t="s">
        <v>5</v>
      </c>
      <c r="C3" s="120" t="s">
        <v>6</v>
      </c>
      <c r="D3" s="120" t="s">
        <v>7</v>
      </c>
      <c r="E3" s="190" t="s">
        <v>8</v>
      </c>
    </row>
    <row r="4" ht="35.1" customHeight="1" spans="1:5">
      <c r="A4" s="160" t="s">
        <v>1650</v>
      </c>
      <c r="B4" s="215">
        <f>SUM(B5:B10)</f>
        <v>23</v>
      </c>
      <c r="C4" s="215">
        <f>SUM(C5:C10)</f>
        <v>21</v>
      </c>
      <c r="D4" s="124">
        <f t="shared" ref="D4:D8" si="0">IF(B4&lt;&gt;0,C4/B4-1,"")</f>
        <v>-0.087</v>
      </c>
      <c r="E4" s="216" t="str">
        <f t="shared" ref="E4:E28" si="1">IF(A4&lt;&gt;"",IF(SUM(B4:C4)&lt;&gt;0,"是","否"),"是")</f>
        <v>是</v>
      </c>
    </row>
    <row r="5" ht="35.1" customHeight="1" spans="1:5">
      <c r="A5" s="176" t="s">
        <v>1651</v>
      </c>
      <c r="B5" s="217"/>
      <c r="C5" s="217"/>
      <c r="D5" s="128" t="str">
        <f t="shared" si="0"/>
        <v/>
      </c>
      <c r="E5" s="216" t="str">
        <f t="shared" si="1"/>
        <v>否</v>
      </c>
    </row>
    <row r="6" ht="35.1" customHeight="1" spans="1:5">
      <c r="A6" s="176" t="s">
        <v>1652</v>
      </c>
      <c r="B6" s="217"/>
      <c r="C6" s="217"/>
      <c r="D6" s="128" t="str">
        <f t="shared" si="0"/>
        <v/>
      </c>
      <c r="E6" s="216" t="str">
        <f t="shared" si="1"/>
        <v>否</v>
      </c>
    </row>
    <row r="7" ht="35.1" customHeight="1" spans="1:5">
      <c r="A7" s="176" t="s">
        <v>1653</v>
      </c>
      <c r="B7" s="217">
        <v>21</v>
      </c>
      <c r="C7" s="217">
        <v>21</v>
      </c>
      <c r="D7" s="128">
        <f t="shared" si="0"/>
        <v>0</v>
      </c>
      <c r="E7" s="216" t="str">
        <f t="shared" si="1"/>
        <v>是</v>
      </c>
    </row>
    <row r="8" ht="35.1" customHeight="1" spans="1:5">
      <c r="A8" s="176" t="s">
        <v>1654</v>
      </c>
      <c r="B8" s="217"/>
      <c r="C8" s="217"/>
      <c r="D8" s="128" t="str">
        <f t="shared" si="0"/>
        <v/>
      </c>
      <c r="E8" s="216" t="str">
        <f t="shared" si="1"/>
        <v>否</v>
      </c>
    </row>
    <row r="9" ht="35.1" customHeight="1" spans="1:5">
      <c r="A9" s="176" t="s">
        <v>1655</v>
      </c>
      <c r="B9" s="217"/>
      <c r="C9" s="217"/>
      <c r="D9" s="218" t="str">
        <f>IF(B9&gt;0,C9/B9-1,IF(B9&lt;0,-(C9/B9-1),""))</f>
        <v/>
      </c>
      <c r="E9" s="216" t="str">
        <f t="shared" si="1"/>
        <v>否</v>
      </c>
    </row>
    <row r="10" ht="35.1" customHeight="1" spans="1:5">
      <c r="A10" s="176" t="s">
        <v>1656</v>
      </c>
      <c r="B10" s="217">
        <v>2</v>
      </c>
      <c r="C10" s="217"/>
      <c r="D10" s="128">
        <f t="shared" ref="D10:D13" si="2">IF(B10&lt;&gt;0,C10/B10-1,"")</f>
        <v>-1</v>
      </c>
      <c r="E10" s="216" t="str">
        <f t="shared" si="1"/>
        <v>是</v>
      </c>
    </row>
    <row r="11" ht="35.1" customHeight="1" spans="1:5">
      <c r="A11" s="160" t="s">
        <v>1657</v>
      </c>
      <c r="B11" s="219">
        <f>SUM(B12:B16)</f>
        <v>0</v>
      </c>
      <c r="C11" s="219">
        <f>SUM(C12:C16)</f>
        <v>25</v>
      </c>
      <c r="D11" s="124" t="str">
        <f t="shared" si="2"/>
        <v/>
      </c>
      <c r="E11" s="216" t="str">
        <f t="shared" si="1"/>
        <v>是</v>
      </c>
    </row>
    <row r="12" ht="35.1" customHeight="1" spans="1:5">
      <c r="A12" s="176" t="s">
        <v>1658</v>
      </c>
      <c r="B12" s="217"/>
      <c r="C12" s="217"/>
      <c r="D12" s="128" t="str">
        <f t="shared" si="2"/>
        <v/>
      </c>
      <c r="E12" s="216" t="str">
        <f t="shared" si="1"/>
        <v>否</v>
      </c>
    </row>
    <row r="13" ht="35.1" customHeight="1" spans="1:5">
      <c r="A13" s="176" t="s">
        <v>1659</v>
      </c>
      <c r="B13" s="217"/>
      <c r="C13" s="217"/>
      <c r="D13" s="128" t="str">
        <f t="shared" si="2"/>
        <v/>
      </c>
      <c r="E13" s="216" t="str">
        <f t="shared" si="1"/>
        <v>否</v>
      </c>
    </row>
    <row r="14" ht="35.1" customHeight="1" spans="1:5">
      <c r="A14" s="176" t="s">
        <v>1660</v>
      </c>
      <c r="B14" s="217"/>
      <c r="C14" s="217"/>
      <c r="D14" s="218" t="str">
        <f>IF(B14&gt;0,C14/B14-1,IF(B14&lt;0,-(C14/B14-1),""))</f>
        <v/>
      </c>
      <c r="E14" s="216" t="str">
        <f t="shared" si="1"/>
        <v>否</v>
      </c>
    </row>
    <row r="15" ht="35.1" customHeight="1" spans="1:5">
      <c r="A15" s="176" t="s">
        <v>1661</v>
      </c>
      <c r="B15" s="217"/>
      <c r="C15" s="217"/>
      <c r="D15" s="218" t="str">
        <f>IF(B15&gt;0,C15/B15-1,IF(B15&lt;0,-(C15/B15-1),""))</f>
        <v/>
      </c>
      <c r="E15" s="216" t="str">
        <f t="shared" si="1"/>
        <v>否</v>
      </c>
    </row>
    <row r="16" ht="35.1" customHeight="1" spans="1:5">
      <c r="A16" s="176" t="s">
        <v>1662</v>
      </c>
      <c r="B16" s="217"/>
      <c r="C16" s="217">
        <v>25</v>
      </c>
      <c r="D16" s="128" t="str">
        <f t="shared" ref="D16:D24" si="3">IF(B16&lt;&gt;0,C16/B16-1,"")</f>
        <v/>
      </c>
      <c r="E16" s="216" t="str">
        <f t="shared" si="1"/>
        <v>是</v>
      </c>
    </row>
    <row r="17" s="211" customFormat="1" ht="35.1" customHeight="1" spans="1:5">
      <c r="A17" s="160" t="s">
        <v>1663</v>
      </c>
      <c r="B17" s="219">
        <f t="shared" ref="B17:B21" si="4">SUM(B18)</f>
        <v>0</v>
      </c>
      <c r="C17" s="219">
        <f t="shared" ref="C17:C21" si="5">SUM(C18)</f>
        <v>0</v>
      </c>
      <c r="D17" s="124" t="str">
        <f t="shared" si="3"/>
        <v/>
      </c>
      <c r="E17" s="216" t="str">
        <f t="shared" si="1"/>
        <v>否</v>
      </c>
    </row>
    <row r="18" ht="35.1" customHeight="1" spans="1:5">
      <c r="A18" s="176" t="s">
        <v>1664</v>
      </c>
      <c r="B18" s="217"/>
      <c r="C18" s="217"/>
      <c r="D18" s="128" t="str">
        <f t="shared" si="3"/>
        <v/>
      </c>
      <c r="E18" s="216" t="str">
        <f t="shared" si="1"/>
        <v>否</v>
      </c>
    </row>
    <row r="19" ht="35.1" customHeight="1" spans="1:5">
      <c r="A19" s="160" t="s">
        <v>1665</v>
      </c>
      <c r="B19" s="219">
        <f t="shared" si="4"/>
        <v>0</v>
      </c>
      <c r="C19" s="219">
        <f t="shared" si="5"/>
        <v>0</v>
      </c>
      <c r="D19" s="124" t="str">
        <f t="shared" si="3"/>
        <v/>
      </c>
      <c r="E19" s="216" t="str">
        <f t="shared" si="1"/>
        <v>否</v>
      </c>
    </row>
    <row r="20" ht="35.1" customHeight="1" spans="1:5">
      <c r="A20" s="220" t="s">
        <v>1666</v>
      </c>
      <c r="B20" s="217"/>
      <c r="C20" s="217"/>
      <c r="D20" s="124" t="str">
        <f t="shared" si="3"/>
        <v/>
      </c>
      <c r="E20" s="216" t="str">
        <f t="shared" si="1"/>
        <v>否</v>
      </c>
    </row>
    <row r="21" ht="35.1" customHeight="1" spans="1:5">
      <c r="A21" s="160" t="s">
        <v>1667</v>
      </c>
      <c r="B21" s="219">
        <f t="shared" si="4"/>
        <v>6</v>
      </c>
      <c r="C21" s="219">
        <f t="shared" si="5"/>
        <v>19</v>
      </c>
      <c r="D21" s="124">
        <f t="shared" si="3"/>
        <v>2.167</v>
      </c>
      <c r="E21" s="216" t="str">
        <f t="shared" si="1"/>
        <v>是</v>
      </c>
    </row>
    <row r="22" ht="35.1" customHeight="1" spans="1:5">
      <c r="A22" s="176" t="s">
        <v>1668</v>
      </c>
      <c r="B22" s="217">
        <v>6</v>
      </c>
      <c r="C22" s="217">
        <v>19</v>
      </c>
      <c r="D22" s="128">
        <f t="shared" si="3"/>
        <v>2.167</v>
      </c>
      <c r="E22" s="216" t="str">
        <f t="shared" si="1"/>
        <v>是</v>
      </c>
    </row>
    <row r="23" ht="35.1" customHeight="1" spans="1:5">
      <c r="A23" s="203" t="s">
        <v>1669</v>
      </c>
      <c r="B23" s="219">
        <f>SUM(B4,B11,B17,B19,B21)</f>
        <v>29</v>
      </c>
      <c r="C23" s="219">
        <f>SUM(C4,C11,C17,C19,C21)</f>
        <v>65</v>
      </c>
      <c r="D23" s="124">
        <f t="shared" si="3"/>
        <v>1.241</v>
      </c>
      <c r="E23" s="216" t="str">
        <f t="shared" si="1"/>
        <v>是</v>
      </c>
    </row>
    <row r="24" ht="35.1" customHeight="1" spans="1:5">
      <c r="A24" s="204" t="s">
        <v>121</v>
      </c>
      <c r="B24" s="219">
        <f>SUM(B25:B26)</f>
        <v>10</v>
      </c>
      <c r="C24" s="219">
        <f>SUM(C25:C26)</f>
        <v>24</v>
      </c>
      <c r="D24" s="124">
        <f t="shared" si="3"/>
        <v>1.4</v>
      </c>
      <c r="E24" s="216" t="str">
        <f t="shared" si="1"/>
        <v>是</v>
      </c>
    </row>
    <row r="25" ht="35.1" customHeight="1" spans="1:5">
      <c r="A25" s="205" t="s">
        <v>1670</v>
      </c>
      <c r="B25" s="217"/>
      <c r="C25" s="217"/>
      <c r="D25" s="221"/>
      <c r="E25" s="216" t="str">
        <f t="shared" si="1"/>
        <v>否</v>
      </c>
    </row>
    <row r="26" ht="35.1" customHeight="1" spans="1:5">
      <c r="A26" s="206" t="s">
        <v>1671</v>
      </c>
      <c r="B26" s="217">
        <v>10</v>
      </c>
      <c r="C26" s="217">
        <v>24</v>
      </c>
      <c r="D26" s="124">
        <f t="shared" ref="D26:D28" si="6">IF(B26&lt;&gt;0,C26/B26-1,"")</f>
        <v>1.4</v>
      </c>
      <c r="E26" s="216" t="str">
        <f t="shared" si="1"/>
        <v>是</v>
      </c>
    </row>
    <row r="27" ht="35.1" customHeight="1" spans="1:5">
      <c r="A27" s="222" t="s">
        <v>1672</v>
      </c>
      <c r="B27" s="219"/>
      <c r="C27" s="219"/>
      <c r="D27" s="124" t="str">
        <f t="shared" si="6"/>
        <v/>
      </c>
      <c r="E27" s="216" t="str">
        <f t="shared" si="1"/>
        <v>否</v>
      </c>
    </row>
    <row r="28" ht="35.1" customHeight="1" spans="1:5">
      <c r="A28" s="179" t="s">
        <v>130</v>
      </c>
      <c r="B28" s="219">
        <f>SUM(B23:B24)</f>
        <v>39</v>
      </c>
      <c r="C28" s="219">
        <f>SUM(C23:C24)</f>
        <v>89</v>
      </c>
      <c r="D28" s="124">
        <f t="shared" si="6"/>
        <v>1.282</v>
      </c>
      <c r="E28" s="216" t="str">
        <f t="shared" si="1"/>
        <v>是</v>
      </c>
    </row>
    <row r="29" spans="2:2">
      <c r="B29" s="223"/>
    </row>
    <row r="30" spans="2:3">
      <c r="B30" s="223"/>
      <c r="C30" s="223"/>
    </row>
    <row r="31" spans="2:2">
      <c r="B31" s="223"/>
    </row>
    <row r="32" spans="2:3">
      <c r="B32" s="223"/>
      <c r="C32" s="223"/>
    </row>
    <row r="33" spans="2:2">
      <c r="B33" s="223"/>
    </row>
    <row r="34" spans="2:2">
      <c r="B34" s="223"/>
    </row>
    <row r="35" spans="2:3">
      <c r="B35" s="223"/>
      <c r="C35" s="223"/>
    </row>
    <row r="36" spans="2:2">
      <c r="B36" s="223"/>
    </row>
    <row r="37" spans="2:2">
      <c r="B37" s="223"/>
    </row>
    <row r="38" spans="2:2">
      <c r="B38" s="223"/>
    </row>
    <row r="39" spans="2:2">
      <c r="B39" s="223"/>
    </row>
    <row r="40" spans="2:3">
      <c r="B40" s="223"/>
      <c r="C40" s="223"/>
    </row>
    <row r="41" spans="2:2">
      <c r="B41" s="223"/>
    </row>
  </sheetData>
  <autoFilter xmlns:etc="http://www.wps.cn/officeDocument/2017/etCustomData" ref="A3:E28" etc:filterBottomFollowUsedRange="0">
    <extLst/>
  </autoFilter>
  <mergeCells count="1">
    <mergeCell ref="A1:D1"/>
  </mergeCells>
  <conditionalFormatting sqref="E29">
    <cfRule type="cellIs" dxfId="3" priority="1" stopIfTrue="1" operator="lessThanOrEqual">
      <formula>-1</formula>
    </cfRule>
  </conditionalFormatting>
  <conditionalFormatting sqref="E3:E29 D9 D14:D15 D25">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00B0F0"/>
  </sheetPr>
  <dimension ref="A1:E50"/>
  <sheetViews>
    <sheetView showGridLines="0" showZeros="0" view="pageBreakPreview" zoomScaleNormal="100" workbookViewId="0">
      <pane ySplit="3" topLeftCell="A27" activePane="bottomLeft" state="frozen"/>
      <selection/>
      <selection pane="bottomLeft" activeCell="D32" sqref="D32"/>
    </sheetView>
  </sheetViews>
  <sheetFormatPr defaultColWidth="9" defaultRowHeight="20.4" outlineLevelCol="4"/>
  <cols>
    <col min="1" max="1" width="52.6666666666667" style="187" customWidth="1"/>
    <col min="2" max="2" width="20.6296296296296" style="187" customWidth="1"/>
    <col min="3" max="3" width="20.6296296296296" style="188" customWidth="1"/>
    <col min="4" max="4" width="20.6296296296296" style="187" customWidth="1"/>
    <col min="5" max="5" width="4.44444444444444" style="187" customWidth="1"/>
    <col min="6" max="16384" width="9" style="187"/>
  </cols>
  <sheetData>
    <row r="1" ht="45" customHeight="1" spans="1:5">
      <c r="A1" s="169" t="s">
        <v>1673</v>
      </c>
      <c r="B1" s="169"/>
      <c r="C1" s="189"/>
      <c r="D1" s="169"/>
      <c r="E1" s="190"/>
    </row>
    <row r="2" ht="20.1" customHeight="1" spans="1:5">
      <c r="A2" s="170"/>
      <c r="B2" s="170"/>
      <c r="C2" s="191"/>
      <c r="D2" s="192" t="s">
        <v>2</v>
      </c>
      <c r="E2" s="190"/>
    </row>
    <row r="3" ht="45" customHeight="1" spans="1:5">
      <c r="A3" s="193" t="s">
        <v>1611</v>
      </c>
      <c r="B3" s="120" t="s">
        <v>5</v>
      </c>
      <c r="C3" s="120" t="s">
        <v>6</v>
      </c>
      <c r="D3" s="120" t="s">
        <v>7</v>
      </c>
      <c r="E3" s="190" t="s">
        <v>8</v>
      </c>
    </row>
    <row r="4" ht="36" customHeight="1" spans="1:5">
      <c r="A4" s="160" t="s">
        <v>1674</v>
      </c>
      <c r="B4" s="123">
        <f>SUM(B5:B20)</f>
        <v>7</v>
      </c>
      <c r="C4" s="123">
        <f>SUM(C5:C20)</f>
        <v>62</v>
      </c>
      <c r="D4" s="124">
        <f t="shared" ref="D4:D35" si="0">IF(B4&lt;&gt;0,C4/B4-1,"")</f>
        <v>7.857</v>
      </c>
      <c r="E4" s="145" t="str">
        <f t="shared" ref="E4:E35" si="1">IF(A4&lt;&gt;"",IF(SUM(B4:C4)&lt;&gt;0,"是","否"),"是")</f>
        <v>是</v>
      </c>
    </row>
    <row r="5" ht="36" customHeight="1" spans="1:5">
      <c r="A5" s="178" t="s">
        <v>1613</v>
      </c>
      <c r="B5" s="123"/>
      <c r="C5" s="194"/>
      <c r="D5" s="128" t="str">
        <f t="shared" si="0"/>
        <v/>
      </c>
      <c r="E5" s="145" t="str">
        <f t="shared" si="1"/>
        <v>否</v>
      </c>
    </row>
    <row r="6" ht="36" customHeight="1" spans="1:5">
      <c r="A6" s="178" t="s">
        <v>1614</v>
      </c>
      <c r="B6" s="177"/>
      <c r="C6" s="194"/>
      <c r="D6" s="128" t="str">
        <f t="shared" si="0"/>
        <v/>
      </c>
      <c r="E6" s="145" t="str">
        <f t="shared" si="1"/>
        <v>否</v>
      </c>
    </row>
    <row r="7" ht="36" customHeight="1" spans="1:5">
      <c r="A7" s="178" t="s">
        <v>1615</v>
      </c>
      <c r="B7" s="195"/>
      <c r="C7" s="194"/>
      <c r="D7" s="128" t="str">
        <f t="shared" si="0"/>
        <v/>
      </c>
      <c r="E7" s="145" t="str">
        <f t="shared" si="1"/>
        <v>否</v>
      </c>
    </row>
    <row r="8" ht="36" customHeight="1" spans="1:5">
      <c r="A8" s="178" t="s">
        <v>1616</v>
      </c>
      <c r="B8" s="196"/>
      <c r="C8" s="194">
        <v>0</v>
      </c>
      <c r="D8" s="128" t="str">
        <f t="shared" si="0"/>
        <v/>
      </c>
      <c r="E8" s="145" t="str">
        <f t="shared" si="1"/>
        <v>否</v>
      </c>
    </row>
    <row r="9" ht="36" customHeight="1" spans="1:5">
      <c r="A9" s="178" t="s">
        <v>1617</v>
      </c>
      <c r="B9" s="195"/>
      <c r="C9" s="194"/>
      <c r="D9" s="128" t="str">
        <f t="shared" si="0"/>
        <v/>
      </c>
      <c r="E9" s="145" t="str">
        <f t="shared" si="1"/>
        <v>否</v>
      </c>
    </row>
    <row r="10" ht="36" customHeight="1" spans="1:5">
      <c r="A10" s="178" t="s">
        <v>1620</v>
      </c>
      <c r="B10" s="196"/>
      <c r="C10" s="194"/>
      <c r="D10" s="128" t="str">
        <f t="shared" si="0"/>
        <v/>
      </c>
      <c r="E10" s="145" t="str">
        <f t="shared" si="1"/>
        <v>否</v>
      </c>
    </row>
    <row r="11" ht="36" customHeight="1" spans="1:5">
      <c r="A11" s="178" t="s">
        <v>1621</v>
      </c>
      <c r="B11" s="196"/>
      <c r="C11" s="197"/>
      <c r="D11" s="128" t="str">
        <f t="shared" si="0"/>
        <v/>
      </c>
      <c r="E11" s="145" t="str">
        <f t="shared" si="1"/>
        <v>否</v>
      </c>
    </row>
    <row r="12" ht="36" customHeight="1" spans="1:5">
      <c r="A12" s="178" t="s">
        <v>1622</v>
      </c>
      <c r="B12" s="195"/>
      <c r="C12" s="198"/>
      <c r="D12" s="128" t="str">
        <f t="shared" si="0"/>
        <v/>
      </c>
      <c r="E12" s="145" t="str">
        <f t="shared" si="1"/>
        <v>否</v>
      </c>
    </row>
    <row r="13" ht="36" customHeight="1" spans="1:5">
      <c r="A13" s="178" t="s">
        <v>1623</v>
      </c>
      <c r="B13" s="195"/>
      <c r="C13" s="194"/>
      <c r="D13" s="128" t="str">
        <f t="shared" si="0"/>
        <v/>
      </c>
      <c r="E13" s="145" t="str">
        <f t="shared" si="1"/>
        <v>否</v>
      </c>
    </row>
    <row r="14" ht="36" customHeight="1" spans="1:5">
      <c r="A14" s="178" t="s">
        <v>1619</v>
      </c>
      <c r="B14" s="195"/>
      <c r="C14" s="194"/>
      <c r="D14" s="128" t="str">
        <f t="shared" si="0"/>
        <v/>
      </c>
      <c r="E14" s="145" t="str">
        <f t="shared" si="1"/>
        <v>否</v>
      </c>
    </row>
    <row r="15" ht="36" customHeight="1" spans="1:5">
      <c r="A15" s="178" t="s">
        <v>1675</v>
      </c>
      <c r="B15" s="195"/>
      <c r="C15" s="197"/>
      <c r="D15" s="128" t="str">
        <f t="shared" si="0"/>
        <v/>
      </c>
      <c r="E15" s="145" t="str">
        <f t="shared" si="1"/>
        <v>否</v>
      </c>
    </row>
    <row r="16" ht="36" customHeight="1" spans="1:5">
      <c r="A16" s="178" t="s">
        <v>1625</v>
      </c>
      <c r="B16" s="195"/>
      <c r="C16" s="194"/>
      <c r="D16" s="128" t="str">
        <f t="shared" si="0"/>
        <v/>
      </c>
      <c r="E16" s="145" t="str">
        <f t="shared" si="1"/>
        <v>否</v>
      </c>
    </row>
    <row r="17" ht="36" customHeight="1" spans="1:5">
      <c r="A17" s="178" t="s">
        <v>1626</v>
      </c>
      <c r="B17" s="195"/>
      <c r="C17" s="194"/>
      <c r="D17" s="128" t="str">
        <f t="shared" si="0"/>
        <v/>
      </c>
      <c r="E17" s="145" t="str">
        <f t="shared" si="1"/>
        <v>否</v>
      </c>
    </row>
    <row r="18" ht="36" customHeight="1" spans="1:5">
      <c r="A18" s="178" t="s">
        <v>1627</v>
      </c>
      <c r="B18" s="195"/>
      <c r="C18" s="194"/>
      <c r="D18" s="128" t="str">
        <f t="shared" si="0"/>
        <v/>
      </c>
      <c r="E18" s="145" t="str">
        <f t="shared" si="1"/>
        <v>否</v>
      </c>
    </row>
    <row r="19" ht="36" customHeight="1" spans="1:5">
      <c r="A19" s="178" t="s">
        <v>1629</v>
      </c>
      <c r="B19" s="196"/>
      <c r="C19" s="194"/>
      <c r="D19" s="128" t="str">
        <f t="shared" si="0"/>
        <v/>
      </c>
      <c r="E19" s="145" t="str">
        <f t="shared" si="1"/>
        <v>否</v>
      </c>
    </row>
    <row r="20" ht="36" customHeight="1" spans="1:5">
      <c r="A20" s="178" t="s">
        <v>1630</v>
      </c>
      <c r="B20" s="195">
        <v>6.93</v>
      </c>
      <c r="C20" s="194">
        <v>62</v>
      </c>
      <c r="D20" s="128">
        <f t="shared" si="0"/>
        <v>7.947</v>
      </c>
      <c r="E20" s="145" t="str">
        <f t="shared" si="1"/>
        <v>是</v>
      </c>
    </row>
    <row r="21" ht="36" customHeight="1" spans="1:5">
      <c r="A21" s="160" t="s">
        <v>1676</v>
      </c>
      <c r="B21" s="199">
        <f>SUM(B22:B24)</f>
        <v>6</v>
      </c>
      <c r="C21" s="199">
        <f>SUM(C22:C24)</f>
        <v>6</v>
      </c>
      <c r="D21" s="124">
        <f t="shared" si="0"/>
        <v>0</v>
      </c>
      <c r="E21" s="145" t="str">
        <f t="shared" si="1"/>
        <v>是</v>
      </c>
    </row>
    <row r="22" ht="36" customHeight="1" spans="1:5">
      <c r="A22" s="178" t="s">
        <v>1632</v>
      </c>
      <c r="B22" s="200"/>
      <c r="C22" s="200"/>
      <c r="D22" s="128" t="str">
        <f t="shared" si="0"/>
        <v/>
      </c>
      <c r="E22" s="145" t="str">
        <f t="shared" si="1"/>
        <v>否</v>
      </c>
    </row>
    <row r="23" ht="36" customHeight="1" spans="1:5">
      <c r="A23" s="178" t="s">
        <v>1633</v>
      </c>
      <c r="B23" s="200">
        <v>0</v>
      </c>
      <c r="C23" s="200"/>
      <c r="D23" s="128" t="str">
        <f t="shared" si="0"/>
        <v/>
      </c>
      <c r="E23" s="145" t="str">
        <f t="shared" si="1"/>
        <v>否</v>
      </c>
    </row>
    <row r="24" ht="36" customHeight="1" spans="1:5">
      <c r="A24" s="178" t="s">
        <v>1635</v>
      </c>
      <c r="B24" s="177">
        <v>6</v>
      </c>
      <c r="C24" s="177">
        <v>6</v>
      </c>
      <c r="D24" s="128">
        <f t="shared" si="0"/>
        <v>0</v>
      </c>
      <c r="E24" s="145" t="str">
        <f t="shared" si="1"/>
        <v>是</v>
      </c>
    </row>
    <row r="25" ht="36" customHeight="1" spans="1:5">
      <c r="A25" s="160" t="s">
        <v>1677</v>
      </c>
      <c r="B25" s="174">
        <f>SUM(B26:B28)</f>
        <v>0</v>
      </c>
      <c r="C25" s="174">
        <f>SUM(C26:C28)</f>
        <v>0</v>
      </c>
      <c r="D25" s="124" t="str">
        <f t="shared" si="0"/>
        <v/>
      </c>
      <c r="E25" s="145" t="str">
        <f t="shared" si="1"/>
        <v>否</v>
      </c>
    </row>
    <row r="26" ht="36" customHeight="1" spans="1:5">
      <c r="A26" s="178" t="s">
        <v>1678</v>
      </c>
      <c r="B26" s="177"/>
      <c r="C26" s="177"/>
      <c r="D26" s="128" t="str">
        <f t="shared" si="0"/>
        <v/>
      </c>
      <c r="E26" s="145" t="str">
        <f t="shared" si="1"/>
        <v>否</v>
      </c>
    </row>
    <row r="27" ht="36" customHeight="1" spans="1:5">
      <c r="A27" s="178" t="s">
        <v>1679</v>
      </c>
      <c r="B27" s="177"/>
      <c r="C27" s="177"/>
      <c r="D27" s="128" t="str">
        <f t="shared" si="0"/>
        <v/>
      </c>
      <c r="E27" s="145" t="str">
        <f t="shared" si="1"/>
        <v>否</v>
      </c>
    </row>
    <row r="28" ht="36" customHeight="1" spans="1:5">
      <c r="A28" s="178" t="s">
        <v>1680</v>
      </c>
      <c r="B28" s="127"/>
      <c r="C28" s="200">
        <f>SUM(C29:C30)</f>
        <v>0</v>
      </c>
      <c r="D28" s="128" t="str">
        <f t="shared" si="0"/>
        <v/>
      </c>
      <c r="E28" s="145" t="str">
        <f t="shared" si="1"/>
        <v>否</v>
      </c>
    </row>
    <row r="29" ht="36" customHeight="1" spans="1:5">
      <c r="A29" s="160" t="s">
        <v>1681</v>
      </c>
      <c r="B29" s="174">
        <f>SUM(B30)</f>
        <v>0</v>
      </c>
      <c r="C29" s="174">
        <f>SUM(C30)</f>
        <v>0</v>
      </c>
      <c r="D29" s="124" t="str">
        <f t="shared" ref="D29:D37" si="2">IF(B29&lt;&gt;0,C29/B29-1,"")</f>
        <v/>
      </c>
      <c r="E29" s="145" t="str">
        <f t="shared" si="1"/>
        <v>否</v>
      </c>
    </row>
    <row r="30" ht="36" customHeight="1" spans="1:5">
      <c r="A30" s="178" t="s">
        <v>1642</v>
      </c>
      <c r="B30" s="127"/>
      <c r="C30" s="201"/>
      <c r="D30" s="128" t="str">
        <f t="shared" si="2"/>
        <v/>
      </c>
      <c r="E30" s="145" t="str">
        <f t="shared" si="1"/>
        <v>否</v>
      </c>
    </row>
    <row r="31" ht="36" customHeight="1" spans="1:5">
      <c r="A31" s="160" t="s">
        <v>1682</v>
      </c>
      <c r="B31" s="184"/>
      <c r="C31" s="202"/>
      <c r="D31" s="124" t="str">
        <f t="shared" si="2"/>
        <v/>
      </c>
      <c r="E31" s="145" t="str">
        <f t="shared" si="1"/>
        <v>否</v>
      </c>
    </row>
    <row r="32" ht="36" customHeight="1" spans="1:5">
      <c r="A32" s="203" t="s">
        <v>1683</v>
      </c>
      <c r="B32" s="123">
        <f>SUM(B4,B21,B25,B29,B31)</f>
        <v>13</v>
      </c>
      <c r="C32" s="123">
        <f>SUM(C4,C21,C25,C29,C31)</f>
        <v>68</v>
      </c>
      <c r="D32" s="124">
        <f t="shared" si="2"/>
        <v>4.231</v>
      </c>
      <c r="E32" s="145" t="str">
        <f t="shared" si="1"/>
        <v>是</v>
      </c>
    </row>
    <row r="33" ht="36" customHeight="1" spans="1:5">
      <c r="A33" s="204" t="s">
        <v>61</v>
      </c>
      <c r="B33" s="174">
        <f>SUM(B34:B35)</f>
        <v>26</v>
      </c>
      <c r="C33" s="174">
        <f>SUM(C34:C35)</f>
        <v>21</v>
      </c>
      <c r="D33" s="124">
        <f t="shared" si="2"/>
        <v>-0.192</v>
      </c>
      <c r="E33" s="145" t="str">
        <f t="shared" si="1"/>
        <v>是</v>
      </c>
    </row>
    <row r="34" ht="36" customHeight="1" spans="1:5">
      <c r="A34" s="205" t="s">
        <v>1646</v>
      </c>
      <c r="B34" s="177">
        <v>21</v>
      </c>
      <c r="C34" s="177">
        <v>21</v>
      </c>
      <c r="D34" s="128">
        <f t="shared" si="2"/>
        <v>0</v>
      </c>
      <c r="E34" s="145"/>
    </row>
    <row r="35" ht="36" customHeight="1" spans="1:5">
      <c r="A35" s="206" t="s">
        <v>1647</v>
      </c>
      <c r="B35" s="207">
        <v>5</v>
      </c>
      <c r="C35" s="177"/>
      <c r="D35" s="128">
        <f t="shared" si="2"/>
        <v>-1</v>
      </c>
      <c r="E35" s="145" t="str">
        <f>IF(A35&lt;&gt;"",IF(SUM(B35:C35)&lt;&gt;0,"是","否"),"是")</f>
        <v>是</v>
      </c>
    </row>
    <row r="36" ht="36" customHeight="1" spans="1:5">
      <c r="A36" s="208" t="s">
        <v>1648</v>
      </c>
      <c r="B36" s="123"/>
      <c r="C36" s="123"/>
      <c r="D36" s="124" t="str">
        <f t="shared" si="2"/>
        <v/>
      </c>
      <c r="E36" s="145" t="str">
        <f>IF(A36&lt;&gt;"",IF(SUM(B36:C36)&lt;&gt;0,"是","否"),"是")</f>
        <v>否</v>
      </c>
    </row>
    <row r="37" ht="36" customHeight="1" spans="1:5">
      <c r="A37" s="179" t="s">
        <v>69</v>
      </c>
      <c r="B37" s="123">
        <f>SUM(B32:B33)</f>
        <v>39</v>
      </c>
      <c r="C37" s="123">
        <f>SUM(C32:C33)</f>
        <v>89</v>
      </c>
      <c r="D37" s="124">
        <f t="shared" si="2"/>
        <v>1.282</v>
      </c>
      <c r="E37" s="145" t="str">
        <f>IF(A37&lt;&gt;"",IF(SUM(B37:C37)&lt;&gt;0,"是","否"),"是")</f>
        <v>是</v>
      </c>
    </row>
    <row r="38" spans="2:2">
      <c r="B38" s="209"/>
    </row>
    <row r="39" spans="2:2">
      <c r="B39" s="210"/>
    </row>
    <row r="40" spans="2:2">
      <c r="B40" s="209"/>
    </row>
    <row r="41" spans="2:2">
      <c r="B41" s="210"/>
    </row>
    <row r="42" spans="2:2">
      <c r="B42" s="209"/>
    </row>
    <row r="43" spans="2:2">
      <c r="B43" s="209"/>
    </row>
    <row r="44" spans="2:2">
      <c r="B44" s="210"/>
    </row>
    <row r="45" spans="2:2">
      <c r="B45" s="209"/>
    </row>
    <row r="46" spans="2:2">
      <c r="B46" s="209"/>
    </row>
    <row r="47" spans="2:2">
      <c r="B47" s="209"/>
    </row>
    <row r="48" spans="2:2">
      <c r="B48" s="209"/>
    </row>
    <row r="49" spans="2:2">
      <c r="B49" s="210"/>
    </row>
    <row r="50" spans="2:2">
      <c r="B50" s="209"/>
    </row>
  </sheetData>
  <autoFilter xmlns:etc="http://www.wps.cn/officeDocument/2017/etCustomData" ref="A3:E37" etc:filterBottomFollowUsedRange="0">
    <extLst/>
  </autoFilter>
  <mergeCells count="1">
    <mergeCell ref="A1:D1"/>
  </mergeCells>
  <conditionalFormatting sqref="E3:E37">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00B0F0"/>
  </sheetPr>
  <dimension ref="A1:E35"/>
  <sheetViews>
    <sheetView showGridLines="0" showZeros="0" view="pageBreakPreview" zoomScaleNormal="100" workbookViewId="0">
      <pane ySplit="3" topLeftCell="A11" activePane="bottomLeft" state="frozen"/>
      <selection/>
      <selection pane="bottomLeft" activeCell="D16" sqref="D16"/>
    </sheetView>
  </sheetViews>
  <sheetFormatPr defaultColWidth="9" defaultRowHeight="14.4" outlineLevelCol="4"/>
  <cols>
    <col min="1" max="1" width="50.7777777777778" customWidth="1"/>
    <col min="2" max="4" width="20.6296296296296" customWidth="1"/>
    <col min="5" max="5" width="5.33333333333333" customWidth="1"/>
  </cols>
  <sheetData>
    <row r="1" ht="45" customHeight="1" spans="1:4">
      <c r="A1" s="169" t="s">
        <v>1684</v>
      </c>
      <c r="B1" s="169"/>
      <c r="C1" s="169"/>
      <c r="D1" s="169"/>
    </row>
    <row r="2" ht="20.1" customHeight="1" spans="1:4">
      <c r="A2" s="170"/>
      <c r="B2" s="170"/>
      <c r="C2" s="170"/>
      <c r="D2" s="171" t="s">
        <v>2</v>
      </c>
    </row>
    <row r="3" ht="45" customHeight="1" spans="1:5">
      <c r="A3" s="172" t="s">
        <v>1685</v>
      </c>
      <c r="B3" s="120" t="s">
        <v>5</v>
      </c>
      <c r="C3" s="120" t="s">
        <v>6</v>
      </c>
      <c r="D3" s="120" t="s">
        <v>7</v>
      </c>
      <c r="E3" s="173" t="s">
        <v>8</v>
      </c>
    </row>
    <row r="4" ht="36" customHeight="1" spans="1:5">
      <c r="A4" s="160" t="s">
        <v>1650</v>
      </c>
      <c r="B4" s="174">
        <f>SUM(B5:B7)</f>
        <v>23</v>
      </c>
      <c r="C4" s="174">
        <f>SUM(C5:C7)</f>
        <v>21</v>
      </c>
      <c r="D4" s="124">
        <f t="shared" ref="D4:D22" si="0">IF(B4&lt;&gt;0,C4/B4-1,"")</f>
        <v>-0.087</v>
      </c>
      <c r="E4" s="175" t="str">
        <f>IF(A4&lt;&gt;"",IF(SUM(B4:C4)&lt;&gt;0,"是","否"),"是")</f>
        <v>是</v>
      </c>
    </row>
    <row r="5" ht="36" customHeight="1" spans="1:5">
      <c r="A5" s="176" t="s">
        <v>1686</v>
      </c>
      <c r="B5" s="177"/>
      <c r="C5" s="177"/>
      <c r="D5" s="128" t="str">
        <f t="shared" si="0"/>
        <v/>
      </c>
      <c r="E5" s="175" t="str">
        <f>IF(A5&lt;&gt;"",IF(SUM(B5:C5)&lt;&gt;0,"是","否"),"是")</f>
        <v>否</v>
      </c>
    </row>
    <row r="6" ht="36" customHeight="1" spans="1:5">
      <c r="A6" s="176" t="s">
        <v>1653</v>
      </c>
      <c r="B6" s="177">
        <v>21</v>
      </c>
      <c r="C6" s="177">
        <v>21</v>
      </c>
      <c r="D6" s="128">
        <f t="shared" si="0"/>
        <v>0</v>
      </c>
      <c r="E6" s="175"/>
    </row>
    <row r="7" ht="36" customHeight="1" spans="1:5">
      <c r="A7" s="176" t="s">
        <v>1656</v>
      </c>
      <c r="B7" s="177">
        <v>2</v>
      </c>
      <c r="C7" s="177"/>
      <c r="D7" s="128">
        <f t="shared" si="0"/>
        <v>-1</v>
      </c>
      <c r="E7" s="175" t="str">
        <f t="shared" ref="E7:E22" si="1">IF(A7&lt;&gt;"",IF(SUM(B7:C7)&lt;&gt;0,"是","否"),"是")</f>
        <v>是</v>
      </c>
    </row>
    <row r="8" ht="36" customHeight="1" spans="1:5">
      <c r="A8" s="160" t="s">
        <v>1657</v>
      </c>
      <c r="B8" s="174">
        <f>SUM(B9:B10)</f>
        <v>0</v>
      </c>
      <c r="C8" s="174">
        <f>SUM(C9:C10)</f>
        <v>25</v>
      </c>
      <c r="D8" s="124" t="str">
        <f t="shared" si="0"/>
        <v/>
      </c>
      <c r="E8" s="175" t="str">
        <f t="shared" si="1"/>
        <v>是</v>
      </c>
    </row>
    <row r="9" ht="36" customHeight="1" spans="1:5">
      <c r="A9" s="176" t="s">
        <v>1658</v>
      </c>
      <c r="B9" s="177"/>
      <c r="C9" s="177"/>
      <c r="D9" s="124" t="str">
        <f t="shared" si="0"/>
        <v/>
      </c>
      <c r="E9" s="175" t="str">
        <f t="shared" si="1"/>
        <v>否</v>
      </c>
    </row>
    <row r="10" ht="36" customHeight="1" spans="1:5">
      <c r="A10" s="176" t="s">
        <v>1662</v>
      </c>
      <c r="B10" s="177"/>
      <c r="C10" s="177">
        <v>25</v>
      </c>
      <c r="D10" s="124" t="str">
        <f t="shared" si="0"/>
        <v/>
      </c>
      <c r="E10" s="175" t="str">
        <f t="shared" si="1"/>
        <v>是</v>
      </c>
    </row>
    <row r="11" ht="36" customHeight="1" spans="1:5">
      <c r="A11" s="160" t="s">
        <v>1663</v>
      </c>
      <c r="B11" s="174">
        <f t="shared" ref="B11:B15" si="2">SUM(B12)</f>
        <v>0</v>
      </c>
      <c r="C11" s="174">
        <f t="shared" ref="C11:C15" si="3">SUM(C12)</f>
        <v>0</v>
      </c>
      <c r="D11" s="124" t="str">
        <f t="shared" si="0"/>
        <v/>
      </c>
      <c r="E11" s="175" t="str">
        <f t="shared" si="1"/>
        <v>否</v>
      </c>
    </row>
    <row r="12" ht="36" customHeight="1" spans="1:5">
      <c r="A12" s="176" t="s">
        <v>1664</v>
      </c>
      <c r="B12" s="177"/>
      <c r="C12" s="177"/>
      <c r="D12" s="124" t="str">
        <f t="shared" si="0"/>
        <v/>
      </c>
      <c r="E12" s="175" t="str">
        <f t="shared" si="1"/>
        <v>否</v>
      </c>
    </row>
    <row r="13" ht="36" customHeight="1" spans="1:5">
      <c r="A13" s="160" t="s">
        <v>1665</v>
      </c>
      <c r="B13" s="174">
        <f t="shared" si="2"/>
        <v>0</v>
      </c>
      <c r="C13" s="174">
        <f t="shared" si="3"/>
        <v>0</v>
      </c>
      <c r="D13" s="124" t="str">
        <f t="shared" si="0"/>
        <v/>
      </c>
      <c r="E13" s="175" t="str">
        <f t="shared" si="1"/>
        <v>否</v>
      </c>
    </row>
    <row r="14" ht="36" customHeight="1" spans="1:5">
      <c r="A14" s="178" t="s">
        <v>1687</v>
      </c>
      <c r="B14" s="177"/>
      <c r="C14" s="177"/>
      <c r="D14" s="124" t="str">
        <f t="shared" si="0"/>
        <v/>
      </c>
      <c r="E14" s="175" t="str">
        <f t="shared" si="1"/>
        <v>否</v>
      </c>
    </row>
    <row r="15" ht="36" customHeight="1" spans="1:5">
      <c r="A15" s="160" t="s">
        <v>1667</v>
      </c>
      <c r="B15" s="174">
        <f t="shared" si="2"/>
        <v>6</v>
      </c>
      <c r="C15" s="174">
        <f t="shared" si="3"/>
        <v>19</v>
      </c>
      <c r="D15" s="124">
        <f t="shared" si="0"/>
        <v>2.167</v>
      </c>
      <c r="E15" s="175" t="str">
        <f t="shared" si="1"/>
        <v>是</v>
      </c>
    </row>
    <row r="16" ht="36" customHeight="1" spans="1:5">
      <c r="A16" s="176" t="s">
        <v>1668</v>
      </c>
      <c r="B16" s="177">
        <v>6</v>
      </c>
      <c r="C16" s="177">
        <v>19</v>
      </c>
      <c r="D16" s="124">
        <f t="shared" si="0"/>
        <v>2.167</v>
      </c>
      <c r="E16" s="175" t="str">
        <f t="shared" si="1"/>
        <v>是</v>
      </c>
    </row>
    <row r="17" ht="36" customHeight="1" spans="1:5">
      <c r="A17" s="179" t="s">
        <v>1688</v>
      </c>
      <c r="B17" s="174">
        <f>SUM(B15,B13,B11,B8,B4)</f>
        <v>29</v>
      </c>
      <c r="C17" s="174">
        <f>SUM(C15,C13,C11,C8,C4)</f>
        <v>65</v>
      </c>
      <c r="D17" s="124">
        <f t="shared" si="0"/>
        <v>1.241</v>
      </c>
      <c r="E17" s="175" t="str">
        <f t="shared" si="1"/>
        <v>是</v>
      </c>
    </row>
    <row r="18" ht="36" customHeight="1" spans="1:5">
      <c r="A18" s="180" t="s">
        <v>121</v>
      </c>
      <c r="B18" s="174">
        <f>SUM(B19:B21)</f>
        <v>10</v>
      </c>
      <c r="C18" s="174">
        <f>SUM(C19:C21)</f>
        <v>24</v>
      </c>
      <c r="D18" s="124">
        <f t="shared" si="0"/>
        <v>1.4</v>
      </c>
      <c r="E18" s="175" t="str">
        <f t="shared" si="1"/>
        <v>是</v>
      </c>
    </row>
    <row r="19" ht="36" customHeight="1" spans="1:5">
      <c r="A19" s="181" t="s">
        <v>1670</v>
      </c>
      <c r="B19" s="182"/>
      <c r="C19" s="182"/>
      <c r="D19" s="124" t="str">
        <f t="shared" si="0"/>
        <v/>
      </c>
      <c r="E19" s="175" t="str">
        <f t="shared" si="1"/>
        <v>否</v>
      </c>
    </row>
    <row r="20" ht="36" customHeight="1" spans="1:5">
      <c r="A20" s="181" t="s">
        <v>1689</v>
      </c>
      <c r="B20" s="182">
        <v>10</v>
      </c>
      <c r="C20" s="182">
        <v>24</v>
      </c>
      <c r="D20" s="124">
        <f t="shared" si="0"/>
        <v>1.4</v>
      </c>
      <c r="E20" s="175" t="str">
        <f t="shared" si="1"/>
        <v>是</v>
      </c>
    </row>
    <row r="21" ht="36" customHeight="1" spans="1:5">
      <c r="A21" s="183" t="s">
        <v>1672</v>
      </c>
      <c r="B21" s="184"/>
      <c r="C21" s="174"/>
      <c r="D21" s="124" t="str">
        <f t="shared" si="0"/>
        <v/>
      </c>
      <c r="E21" s="175" t="str">
        <f t="shared" si="1"/>
        <v>否</v>
      </c>
    </row>
    <row r="22" ht="36" customHeight="1" spans="1:5">
      <c r="A22" s="179" t="s">
        <v>130</v>
      </c>
      <c r="B22" s="174">
        <f>SUM(B17:B18)</f>
        <v>39</v>
      </c>
      <c r="C22" s="174">
        <f>SUM(C17:C18)</f>
        <v>89</v>
      </c>
      <c r="D22" s="124">
        <f t="shared" si="0"/>
        <v>1.282</v>
      </c>
      <c r="E22" s="175" t="str">
        <f t="shared" si="1"/>
        <v>是</v>
      </c>
    </row>
    <row r="23" spans="2:2">
      <c r="B23" s="185"/>
    </row>
    <row r="24" spans="2:3">
      <c r="B24" s="186"/>
      <c r="C24" s="186"/>
    </row>
    <row r="25" spans="2:2">
      <c r="B25" s="185"/>
    </row>
    <row r="26" spans="2:3">
      <c r="B26" s="186"/>
      <c r="C26" s="186"/>
    </row>
    <row r="27" spans="2:2">
      <c r="B27" s="185"/>
    </row>
    <row r="28" spans="2:2">
      <c r="B28" s="185"/>
    </row>
    <row r="29" spans="2:3">
      <c r="B29" s="186"/>
      <c r="C29" s="186"/>
    </row>
    <row r="30" spans="2:2">
      <c r="B30" s="185"/>
    </row>
    <row r="31" spans="2:2">
      <c r="B31" s="185"/>
    </row>
    <row r="32" spans="2:2">
      <c r="B32" s="185"/>
    </row>
    <row r="33" spans="2:2">
      <c r="B33" s="185"/>
    </row>
    <row r="34" spans="2:3">
      <c r="B34" s="186"/>
      <c r="C34" s="186"/>
    </row>
    <row r="35" spans="2:2">
      <c r="B35" s="185"/>
    </row>
  </sheetData>
  <autoFilter xmlns:etc="http://www.wps.cn/officeDocument/2017/etCustomData" ref="A3:E22" etc:filterBottomFollowUsedRange="0">
    <extLst/>
  </autoFilter>
  <mergeCells count="1">
    <mergeCell ref="A1:D1"/>
  </mergeCells>
  <conditionalFormatting sqref="E3:E22">
    <cfRule type="cellIs" dxfId="3" priority="2" stopIfTrue="1" operator="lessThanOrEqual">
      <formula>-1</formula>
    </cfRule>
  </conditionalFormatting>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14"/>
  <sheetViews>
    <sheetView view="pageBreakPreview" zoomScaleNormal="100" workbookViewId="0">
      <pane ySplit="3" topLeftCell="A4" activePane="bottomLeft" state="frozen"/>
      <selection/>
      <selection pane="bottomLeft" activeCell="A14" sqref="A14:B14"/>
    </sheetView>
  </sheetViews>
  <sheetFormatPr defaultColWidth="9" defaultRowHeight="15.6" outlineLevelCol="1"/>
  <cols>
    <col min="1" max="1" width="36.25" style="151" customWidth="1"/>
    <col min="2" max="2" width="45.5" style="153" customWidth="1"/>
    <col min="3" max="3" width="12.6296296296296" style="151"/>
    <col min="4" max="16374" width="9" style="151"/>
    <col min="16375" max="16376" width="35.6296296296296" style="151"/>
    <col min="16377" max="16377" width="9" style="151"/>
    <col min="16378" max="16384" width="9" style="154"/>
  </cols>
  <sheetData>
    <row r="1" s="151" customFormat="1" ht="45" customHeight="1" spans="1:2">
      <c r="A1" s="155" t="s">
        <v>1690</v>
      </c>
      <c r="B1" s="156"/>
    </row>
    <row r="2" s="151" customFormat="1" ht="20.1" customHeight="1" spans="1:2">
      <c r="A2" s="157"/>
      <c r="B2" s="158" t="s">
        <v>2</v>
      </c>
    </row>
    <row r="3" s="152" customFormat="1" ht="45" customHeight="1" spans="1:2">
      <c r="A3" s="159" t="s">
        <v>1691</v>
      </c>
      <c r="B3" s="159" t="s">
        <v>1692</v>
      </c>
    </row>
    <row r="4" s="151" customFormat="1" ht="36" customHeight="1" spans="1:2">
      <c r="A4" s="166" t="s">
        <v>1248</v>
      </c>
      <c r="B4" s="161"/>
    </row>
    <row r="5" s="151" customFormat="1" ht="36" customHeight="1" spans="1:2">
      <c r="A5" s="166" t="s">
        <v>1250</v>
      </c>
      <c r="B5" s="161"/>
    </row>
    <row r="6" s="151" customFormat="1" ht="36" customHeight="1" spans="1:2">
      <c r="A6" s="166" t="s">
        <v>1251</v>
      </c>
      <c r="B6" s="161"/>
    </row>
    <row r="7" s="151" customFormat="1" ht="36" customHeight="1" spans="1:2">
      <c r="A7" s="166" t="s">
        <v>1252</v>
      </c>
      <c r="B7" s="161"/>
    </row>
    <row r="8" s="151" customFormat="1" ht="36" customHeight="1" spans="1:2">
      <c r="A8" s="166" t="s">
        <v>1253</v>
      </c>
      <c r="B8" s="161"/>
    </row>
    <row r="9" s="151" customFormat="1" ht="36" customHeight="1" spans="1:2">
      <c r="A9" s="166" t="s">
        <v>1254</v>
      </c>
      <c r="B9" s="161"/>
    </row>
    <row r="10" s="151" customFormat="1" ht="36" customHeight="1" spans="1:2">
      <c r="A10" s="166" t="s">
        <v>1255</v>
      </c>
      <c r="B10" s="161"/>
    </row>
    <row r="11" s="151" customFormat="1" ht="36" customHeight="1" spans="1:2">
      <c r="A11" s="166" t="s">
        <v>1256</v>
      </c>
      <c r="B11" s="161"/>
    </row>
    <row r="12" s="151" customFormat="1" ht="36" customHeight="1" spans="1:2">
      <c r="A12" s="166" t="s">
        <v>1257</v>
      </c>
      <c r="B12" s="161"/>
    </row>
    <row r="13" s="151" customFormat="1" ht="31" customHeight="1" spans="1:2">
      <c r="A13" s="163" t="s">
        <v>1693</v>
      </c>
      <c r="B13" s="164"/>
    </row>
    <row r="14" s="151" customFormat="1" ht="31" customHeight="1" spans="1:2">
      <c r="A14" s="167" t="s">
        <v>1694</v>
      </c>
      <c r="B14" s="168"/>
    </row>
  </sheetData>
  <mergeCells count="2">
    <mergeCell ref="A1:B1"/>
    <mergeCell ref="A14:B14"/>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B13"/>
  <sheetViews>
    <sheetView view="pageBreakPreview" zoomScaleNormal="100" workbookViewId="0">
      <pane ySplit="3" topLeftCell="A4" activePane="bottomLeft" state="frozen"/>
      <selection/>
      <selection pane="bottomLeft" activeCell="K6" sqref="K6"/>
    </sheetView>
  </sheetViews>
  <sheetFormatPr defaultColWidth="9" defaultRowHeight="15.6" outlineLevelCol="1"/>
  <cols>
    <col min="1" max="1" width="46.6296296296296" style="151" customWidth="1"/>
    <col min="2" max="2" width="38" style="153" customWidth="1"/>
    <col min="3" max="16371" width="9" style="151"/>
    <col min="16372" max="16373" width="35.6296296296296" style="151"/>
    <col min="16374" max="16374" width="9" style="151"/>
    <col min="16375" max="16384" width="9" style="154"/>
  </cols>
  <sheetData>
    <row r="1" s="151" customFormat="1" ht="45" customHeight="1" spans="1:2">
      <c r="A1" s="155" t="s">
        <v>1695</v>
      </c>
      <c r="B1" s="156"/>
    </row>
    <row r="2" s="151" customFormat="1" ht="20.1" customHeight="1" spans="1:2">
      <c r="A2" s="157"/>
      <c r="B2" s="158" t="s">
        <v>2</v>
      </c>
    </row>
    <row r="3" s="152" customFormat="1" ht="45" customHeight="1" spans="1:2">
      <c r="A3" s="159" t="s">
        <v>1696</v>
      </c>
      <c r="B3" s="159" t="s">
        <v>1692</v>
      </c>
    </row>
    <row r="4" s="151" customFormat="1" ht="36" customHeight="1" spans="1:2">
      <c r="A4" s="160"/>
      <c r="B4" s="161"/>
    </row>
    <row r="5" s="151" customFormat="1" ht="36" customHeight="1" spans="1:2">
      <c r="A5" s="160"/>
      <c r="B5" s="161"/>
    </row>
    <row r="6" s="151" customFormat="1" ht="36" customHeight="1" spans="1:2">
      <c r="A6" s="160"/>
      <c r="B6" s="161"/>
    </row>
    <row r="7" s="151" customFormat="1" ht="36" customHeight="1" spans="1:2">
      <c r="A7" s="160"/>
      <c r="B7" s="161"/>
    </row>
    <row r="8" s="151" customFormat="1" ht="36" customHeight="1" spans="1:2">
      <c r="A8" s="160"/>
      <c r="B8" s="161"/>
    </row>
    <row r="9" s="151" customFormat="1" ht="36" customHeight="1" spans="1:2">
      <c r="A9" s="160"/>
      <c r="B9" s="161"/>
    </row>
    <row r="10" s="151" customFormat="1" ht="36" customHeight="1" spans="1:2">
      <c r="A10" s="162"/>
      <c r="B10" s="161"/>
    </row>
    <row r="11" s="151" customFormat="1" ht="31" customHeight="1" spans="1:2">
      <c r="A11" s="163" t="s">
        <v>1693</v>
      </c>
      <c r="B11" s="164"/>
    </row>
    <row r="12" s="151" customFormat="1" ht="32" customHeight="1" spans="1:2">
      <c r="A12" s="165" t="s">
        <v>1694</v>
      </c>
      <c r="B12" s="165"/>
    </row>
    <row r="13" s="151" customFormat="1" spans="2:2">
      <c r="B13" s="153"/>
    </row>
  </sheetData>
  <mergeCells count="2">
    <mergeCell ref="A1:B1"/>
    <mergeCell ref="A12:B12"/>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B0F0"/>
  </sheetPr>
  <dimension ref="A1:F52"/>
  <sheetViews>
    <sheetView showGridLines="0" showZeros="0" view="pageBreakPreview" zoomScale="90" zoomScaleNormal="90" workbookViewId="0">
      <pane ySplit="3" topLeftCell="A28" activePane="bottomLeft" state="frozen"/>
      <selection/>
      <selection pane="bottomLeft" activeCell="E37" sqref="E37:E39"/>
    </sheetView>
  </sheetViews>
  <sheetFormatPr defaultColWidth="9" defaultRowHeight="15.6" outlineLevelCol="5"/>
  <cols>
    <col min="1" max="1" width="12.75" style="153" customWidth="1"/>
    <col min="2" max="2" width="50.75" style="153" customWidth="1"/>
    <col min="3" max="5" width="20.6296296296296" style="153" customWidth="1"/>
    <col min="6" max="6" width="9.75" style="153" customWidth="1"/>
    <col min="7" max="16384" width="9" style="137"/>
  </cols>
  <sheetData>
    <row r="1" s="415" customFormat="1" ht="45" customHeight="1" spans="1:6">
      <c r="A1" s="387"/>
      <c r="B1" s="387" t="s">
        <v>1</v>
      </c>
      <c r="C1" s="387"/>
      <c r="D1" s="387"/>
      <c r="E1" s="387"/>
      <c r="F1" s="373"/>
    </row>
    <row r="2" ht="18.95" customHeight="1" spans="1:5">
      <c r="A2" s="434"/>
      <c r="B2" s="419"/>
      <c r="C2" s="297"/>
      <c r="E2" s="389" t="s">
        <v>2</v>
      </c>
    </row>
    <row r="3" s="416" customFormat="1" ht="45" customHeight="1" spans="1:6">
      <c r="A3" s="435" t="s">
        <v>3</v>
      </c>
      <c r="B3" s="412" t="s">
        <v>4</v>
      </c>
      <c r="C3" s="120" t="s">
        <v>5</v>
      </c>
      <c r="D3" s="120" t="s">
        <v>6</v>
      </c>
      <c r="E3" s="412" t="s">
        <v>7</v>
      </c>
      <c r="F3" s="436" t="s">
        <v>8</v>
      </c>
    </row>
    <row r="4" ht="37.5" customHeight="1" spans="1:6">
      <c r="A4" s="306" t="s">
        <v>70</v>
      </c>
      <c r="B4" s="437" t="s">
        <v>71</v>
      </c>
      <c r="C4" s="309">
        <v>27424</v>
      </c>
      <c r="D4" s="309">
        <v>35185</v>
      </c>
      <c r="E4" s="128">
        <f t="shared" ref="E4:E39" si="0">IF(C4&lt;&gt;0,D4/C4-1,"")</f>
        <v>0.283</v>
      </c>
      <c r="F4" s="125" t="str">
        <f t="shared" ref="F4:F38" si="1">IF(LEN(A4)=3,"是",IF(B4&lt;&gt;"",IF(SUM(C4:D4)&lt;&gt;0,"是","否"),"是"))</f>
        <v>是</v>
      </c>
    </row>
    <row r="5" ht="37.5" customHeight="1" spans="1:6">
      <c r="A5" s="306" t="s">
        <v>72</v>
      </c>
      <c r="B5" s="438" t="s">
        <v>73</v>
      </c>
      <c r="C5" s="309">
        <v>0</v>
      </c>
      <c r="D5" s="309">
        <v>0</v>
      </c>
      <c r="E5" s="128" t="str">
        <f t="shared" si="0"/>
        <v/>
      </c>
      <c r="F5" s="125" t="str">
        <f t="shared" si="1"/>
        <v>是</v>
      </c>
    </row>
    <row r="6" ht="37.5" customHeight="1" spans="1:6">
      <c r="A6" s="306" t="s">
        <v>74</v>
      </c>
      <c r="B6" s="438" t="s">
        <v>75</v>
      </c>
      <c r="C6" s="309">
        <v>0</v>
      </c>
      <c r="D6" s="309">
        <v>20</v>
      </c>
      <c r="E6" s="128" t="str">
        <f t="shared" si="0"/>
        <v/>
      </c>
      <c r="F6" s="125" t="str">
        <f t="shared" si="1"/>
        <v>是</v>
      </c>
    </row>
    <row r="7" ht="37.5" customHeight="1" spans="1:6">
      <c r="A7" s="306" t="s">
        <v>76</v>
      </c>
      <c r="B7" s="438" t="s">
        <v>77</v>
      </c>
      <c r="C7" s="309">
        <v>13228</v>
      </c>
      <c r="D7" s="309">
        <v>14130</v>
      </c>
      <c r="E7" s="128">
        <f t="shared" si="0"/>
        <v>0.068</v>
      </c>
      <c r="F7" s="125" t="str">
        <f t="shared" si="1"/>
        <v>是</v>
      </c>
    </row>
    <row r="8" ht="37.5" customHeight="1" spans="1:6">
      <c r="A8" s="306" t="s">
        <v>78</v>
      </c>
      <c r="B8" s="438" t="s">
        <v>79</v>
      </c>
      <c r="C8" s="309">
        <v>57881</v>
      </c>
      <c r="D8" s="309">
        <v>62936</v>
      </c>
      <c r="E8" s="128">
        <f t="shared" si="0"/>
        <v>0.087</v>
      </c>
      <c r="F8" s="125" t="str">
        <f t="shared" si="1"/>
        <v>是</v>
      </c>
    </row>
    <row r="9" ht="37.5" customHeight="1" spans="1:6">
      <c r="A9" s="306" t="s">
        <v>80</v>
      </c>
      <c r="B9" s="438" t="s">
        <v>81</v>
      </c>
      <c r="C9" s="309">
        <v>691</v>
      </c>
      <c r="D9" s="309">
        <v>705</v>
      </c>
      <c r="E9" s="128">
        <f t="shared" si="0"/>
        <v>0.02</v>
      </c>
      <c r="F9" s="125" t="str">
        <f t="shared" si="1"/>
        <v>是</v>
      </c>
    </row>
    <row r="10" ht="37.5" customHeight="1" spans="1:6">
      <c r="A10" s="306" t="s">
        <v>82</v>
      </c>
      <c r="B10" s="438" t="s">
        <v>83</v>
      </c>
      <c r="C10" s="309">
        <v>2008</v>
      </c>
      <c r="D10" s="309">
        <v>2620</v>
      </c>
      <c r="E10" s="128">
        <f t="shared" si="0"/>
        <v>0.305</v>
      </c>
      <c r="F10" s="125" t="str">
        <f t="shared" si="1"/>
        <v>是</v>
      </c>
    </row>
    <row r="11" ht="37.5" customHeight="1" spans="1:6">
      <c r="A11" s="306" t="s">
        <v>84</v>
      </c>
      <c r="B11" s="438" t="s">
        <v>85</v>
      </c>
      <c r="C11" s="309">
        <v>93180</v>
      </c>
      <c r="D11" s="309">
        <v>97928</v>
      </c>
      <c r="E11" s="128">
        <f t="shared" si="0"/>
        <v>0.051</v>
      </c>
      <c r="F11" s="125" t="str">
        <f t="shared" si="1"/>
        <v>是</v>
      </c>
    </row>
    <row r="12" ht="37.5" customHeight="1" spans="1:6">
      <c r="A12" s="306" t="s">
        <v>86</v>
      </c>
      <c r="B12" s="438" t="s">
        <v>87</v>
      </c>
      <c r="C12" s="309">
        <v>24864</v>
      </c>
      <c r="D12" s="309">
        <v>33578</v>
      </c>
      <c r="E12" s="128">
        <f t="shared" si="0"/>
        <v>0.35</v>
      </c>
      <c r="F12" s="125" t="str">
        <f t="shared" si="1"/>
        <v>是</v>
      </c>
    </row>
    <row r="13" ht="37.5" customHeight="1" spans="1:6">
      <c r="A13" s="306" t="s">
        <v>88</v>
      </c>
      <c r="B13" s="438" t="s">
        <v>89</v>
      </c>
      <c r="C13" s="309">
        <v>6467</v>
      </c>
      <c r="D13" s="309">
        <v>9589</v>
      </c>
      <c r="E13" s="128">
        <f t="shared" si="0"/>
        <v>0.483</v>
      </c>
      <c r="F13" s="125" t="str">
        <f t="shared" si="1"/>
        <v>是</v>
      </c>
    </row>
    <row r="14" ht="37.5" customHeight="1" spans="1:6">
      <c r="A14" s="306" t="s">
        <v>90</v>
      </c>
      <c r="B14" s="438" t="s">
        <v>91</v>
      </c>
      <c r="C14" s="309">
        <v>3556</v>
      </c>
      <c r="D14" s="309">
        <v>6186</v>
      </c>
      <c r="E14" s="128">
        <f t="shared" si="0"/>
        <v>0.74</v>
      </c>
      <c r="F14" s="125" t="str">
        <f t="shared" si="1"/>
        <v>是</v>
      </c>
    </row>
    <row r="15" ht="37.5" customHeight="1" spans="1:6">
      <c r="A15" s="306" t="s">
        <v>92</v>
      </c>
      <c r="B15" s="438" t="s">
        <v>93</v>
      </c>
      <c r="C15" s="309">
        <v>83253</v>
      </c>
      <c r="D15" s="309">
        <v>109958</v>
      </c>
      <c r="E15" s="128">
        <f t="shared" si="0"/>
        <v>0.321</v>
      </c>
      <c r="F15" s="125" t="str">
        <f t="shared" si="1"/>
        <v>是</v>
      </c>
    </row>
    <row r="16" ht="37.5" customHeight="1" spans="1:6">
      <c r="A16" s="306" t="s">
        <v>94</v>
      </c>
      <c r="B16" s="438" t="s">
        <v>95</v>
      </c>
      <c r="C16" s="309">
        <v>5774</v>
      </c>
      <c r="D16" s="309">
        <v>17396</v>
      </c>
      <c r="E16" s="128">
        <f t="shared" si="0"/>
        <v>2.013</v>
      </c>
      <c r="F16" s="125" t="str">
        <f t="shared" si="1"/>
        <v>是</v>
      </c>
    </row>
    <row r="17" ht="37.5" customHeight="1" spans="1:6">
      <c r="A17" s="306" t="s">
        <v>96</v>
      </c>
      <c r="B17" s="438" t="s">
        <v>97</v>
      </c>
      <c r="C17" s="309">
        <v>1015</v>
      </c>
      <c r="D17" s="309">
        <v>1378</v>
      </c>
      <c r="E17" s="128">
        <f t="shared" si="0"/>
        <v>0.358</v>
      </c>
      <c r="F17" s="125" t="str">
        <f t="shared" si="1"/>
        <v>是</v>
      </c>
    </row>
    <row r="18" ht="37.5" customHeight="1" spans="1:6">
      <c r="A18" s="306" t="s">
        <v>98</v>
      </c>
      <c r="B18" s="438" t="s">
        <v>99</v>
      </c>
      <c r="C18" s="309">
        <v>22</v>
      </c>
      <c r="D18" s="309">
        <v>39</v>
      </c>
      <c r="E18" s="128">
        <f t="shared" si="0"/>
        <v>0.773</v>
      </c>
      <c r="F18" s="125" t="str">
        <f t="shared" si="1"/>
        <v>是</v>
      </c>
    </row>
    <row r="19" ht="37.5" customHeight="1" spans="1:6">
      <c r="A19" s="306" t="s">
        <v>100</v>
      </c>
      <c r="B19" s="438" t="s">
        <v>101</v>
      </c>
      <c r="C19" s="309">
        <v>0</v>
      </c>
      <c r="D19" s="309">
        <v>0</v>
      </c>
      <c r="E19" s="128" t="str">
        <f t="shared" si="0"/>
        <v/>
      </c>
      <c r="F19" s="125" t="str">
        <f t="shared" si="1"/>
        <v>是</v>
      </c>
    </row>
    <row r="20" ht="37.5" customHeight="1" spans="1:6">
      <c r="A20" s="306" t="s">
        <v>102</v>
      </c>
      <c r="B20" s="438" t="s">
        <v>103</v>
      </c>
      <c r="C20" s="309">
        <v>0</v>
      </c>
      <c r="D20" s="309">
        <v>0</v>
      </c>
      <c r="E20" s="128" t="str">
        <f t="shared" si="0"/>
        <v/>
      </c>
      <c r="F20" s="125" t="str">
        <f t="shared" si="1"/>
        <v>是</v>
      </c>
    </row>
    <row r="21" ht="37.5" customHeight="1" spans="1:6">
      <c r="A21" s="306" t="s">
        <v>104</v>
      </c>
      <c r="B21" s="438" t="s">
        <v>105</v>
      </c>
      <c r="C21" s="309">
        <v>1761</v>
      </c>
      <c r="D21" s="309">
        <v>2129</v>
      </c>
      <c r="E21" s="128">
        <f t="shared" si="0"/>
        <v>0.209</v>
      </c>
      <c r="F21" s="125" t="str">
        <f t="shared" si="1"/>
        <v>是</v>
      </c>
    </row>
    <row r="22" ht="37.5" customHeight="1" spans="1:6">
      <c r="A22" s="306" t="s">
        <v>106</v>
      </c>
      <c r="B22" s="438" t="s">
        <v>107</v>
      </c>
      <c r="C22" s="309">
        <v>10592</v>
      </c>
      <c r="D22" s="309">
        <v>16303</v>
      </c>
      <c r="E22" s="128">
        <f t="shared" si="0"/>
        <v>0.539</v>
      </c>
      <c r="F22" s="125" t="str">
        <f t="shared" si="1"/>
        <v>是</v>
      </c>
    </row>
    <row r="23" ht="37.5" customHeight="1" spans="1:6">
      <c r="A23" s="306" t="s">
        <v>108</v>
      </c>
      <c r="B23" s="438" t="s">
        <v>109</v>
      </c>
      <c r="C23" s="309">
        <v>124</v>
      </c>
      <c r="D23" s="309">
        <v>234</v>
      </c>
      <c r="E23" s="128">
        <f t="shared" si="0"/>
        <v>0.887</v>
      </c>
      <c r="F23" s="125" t="str">
        <f t="shared" si="1"/>
        <v>是</v>
      </c>
    </row>
    <row r="24" ht="37.5" customHeight="1" spans="1:6">
      <c r="A24" s="306" t="s">
        <v>110</v>
      </c>
      <c r="B24" s="438" t="s">
        <v>111</v>
      </c>
      <c r="C24" s="309">
        <v>4835</v>
      </c>
      <c r="D24" s="309">
        <v>4487</v>
      </c>
      <c r="E24" s="128">
        <f t="shared" si="0"/>
        <v>-0.072</v>
      </c>
      <c r="F24" s="125" t="str">
        <f t="shared" si="1"/>
        <v>是</v>
      </c>
    </row>
    <row r="25" ht="37.5" customHeight="1" spans="1:6">
      <c r="A25" s="306" t="s">
        <v>112</v>
      </c>
      <c r="B25" s="438" t="s">
        <v>113</v>
      </c>
      <c r="C25" s="309">
        <v>0</v>
      </c>
      <c r="D25" s="309">
        <v>4600</v>
      </c>
      <c r="E25" s="128" t="str">
        <f t="shared" si="0"/>
        <v/>
      </c>
      <c r="F25" s="125" t="str">
        <f t="shared" si="1"/>
        <v>是</v>
      </c>
    </row>
    <row r="26" ht="37.5" customHeight="1" spans="1:6">
      <c r="A26" s="306" t="s">
        <v>114</v>
      </c>
      <c r="B26" s="438" t="s">
        <v>115</v>
      </c>
      <c r="C26" s="309">
        <v>5220</v>
      </c>
      <c r="D26" s="309">
        <v>6205</v>
      </c>
      <c r="E26" s="128">
        <f t="shared" si="0"/>
        <v>0.189</v>
      </c>
      <c r="F26" s="125" t="str">
        <f t="shared" si="1"/>
        <v>是</v>
      </c>
    </row>
    <row r="27" ht="37.5" customHeight="1" spans="1:6">
      <c r="A27" s="306" t="s">
        <v>116</v>
      </c>
      <c r="B27" s="438" t="s">
        <v>117</v>
      </c>
      <c r="C27" s="309">
        <v>7</v>
      </c>
      <c r="D27" s="309">
        <v>62</v>
      </c>
      <c r="E27" s="128">
        <f t="shared" si="0"/>
        <v>7.857</v>
      </c>
      <c r="F27" s="125" t="str">
        <f t="shared" si="1"/>
        <v>是</v>
      </c>
    </row>
    <row r="28" ht="37.5" customHeight="1" spans="1:6">
      <c r="A28" s="306" t="s">
        <v>118</v>
      </c>
      <c r="B28" s="438" t="s">
        <v>119</v>
      </c>
      <c r="C28" s="309">
        <v>8851</v>
      </c>
      <c r="D28" s="309">
        <v>29789</v>
      </c>
      <c r="E28" s="128">
        <f t="shared" si="0"/>
        <v>2.366</v>
      </c>
      <c r="F28" s="125" t="str">
        <f t="shared" si="1"/>
        <v>是</v>
      </c>
    </row>
    <row r="29" ht="37.5" customHeight="1" spans="1:6">
      <c r="A29" s="306"/>
      <c r="B29" s="438"/>
      <c r="C29" s="309"/>
      <c r="D29" s="309"/>
      <c r="E29" s="128" t="str">
        <f t="shared" si="0"/>
        <v/>
      </c>
      <c r="F29" s="125" t="str">
        <f t="shared" si="1"/>
        <v>是</v>
      </c>
    </row>
    <row r="30" s="296" customFormat="1" ht="37.5" customHeight="1" spans="1:6">
      <c r="A30" s="426"/>
      <c r="B30" s="427" t="s">
        <v>120</v>
      </c>
      <c r="C30" s="428">
        <f>SUM(C4:C28)</f>
        <v>350753</v>
      </c>
      <c r="D30" s="428">
        <f>SUM(D4:D28)</f>
        <v>455457</v>
      </c>
      <c r="E30" s="124">
        <f t="shared" si="0"/>
        <v>0.299</v>
      </c>
      <c r="F30" s="125" t="str">
        <f t="shared" si="1"/>
        <v>是</v>
      </c>
    </row>
    <row r="31" ht="37.5" customHeight="1" spans="1:6">
      <c r="A31" s="303">
        <v>230</v>
      </c>
      <c r="B31" s="439" t="s">
        <v>121</v>
      </c>
      <c r="C31" s="428">
        <f>SUM(C32:C36)</f>
        <v>9370</v>
      </c>
      <c r="D31" s="428">
        <f>SUM(D32:D36)</f>
        <v>7263</v>
      </c>
      <c r="E31" s="124">
        <f t="shared" si="0"/>
        <v>-0.225</v>
      </c>
      <c r="F31" s="125" t="str">
        <f t="shared" si="1"/>
        <v>是</v>
      </c>
    </row>
    <row r="32" ht="37.5" customHeight="1" spans="1:6">
      <c r="A32" s="440">
        <v>23006</v>
      </c>
      <c r="B32" s="441" t="s">
        <v>122</v>
      </c>
      <c r="C32" s="309">
        <v>9069</v>
      </c>
      <c r="D32" s="309">
        <v>7263</v>
      </c>
      <c r="E32" s="128">
        <f t="shared" si="0"/>
        <v>-0.199</v>
      </c>
      <c r="F32" s="125" t="str">
        <f t="shared" si="1"/>
        <v>是</v>
      </c>
    </row>
    <row r="33" ht="36" customHeight="1" spans="1:6">
      <c r="A33" s="306">
        <v>23008</v>
      </c>
      <c r="B33" s="441" t="s">
        <v>123</v>
      </c>
      <c r="C33" s="309">
        <v>0</v>
      </c>
      <c r="D33" s="309"/>
      <c r="E33" s="128" t="str">
        <f t="shared" si="0"/>
        <v/>
      </c>
      <c r="F33" s="125" t="str">
        <f t="shared" si="1"/>
        <v>否</v>
      </c>
    </row>
    <row r="34" ht="37.5" customHeight="1" spans="1:6">
      <c r="A34" s="442">
        <v>23015</v>
      </c>
      <c r="B34" s="425" t="s">
        <v>124</v>
      </c>
      <c r="C34" s="309"/>
      <c r="D34" s="309"/>
      <c r="E34" s="128" t="str">
        <f t="shared" si="0"/>
        <v/>
      </c>
      <c r="F34" s="125" t="str">
        <f t="shared" si="1"/>
        <v>否</v>
      </c>
    </row>
    <row r="35" s="418" customFormat="1" ht="36" customHeight="1" spans="1:6">
      <c r="A35" s="442">
        <v>23016</v>
      </c>
      <c r="B35" s="425" t="s">
        <v>125</v>
      </c>
      <c r="C35" s="309"/>
      <c r="D35" s="309"/>
      <c r="E35" s="128" t="str">
        <f t="shared" si="0"/>
        <v/>
      </c>
      <c r="F35" s="125" t="str">
        <f t="shared" si="1"/>
        <v>否</v>
      </c>
    </row>
    <row r="36" s="418" customFormat="1" ht="36" customHeight="1" spans="1:6">
      <c r="A36" s="442" t="s">
        <v>126</v>
      </c>
      <c r="B36" s="425" t="s">
        <v>127</v>
      </c>
      <c r="C36" s="309">
        <v>301</v>
      </c>
      <c r="D36" s="309"/>
      <c r="E36" s="128">
        <f t="shared" si="0"/>
        <v>-1</v>
      </c>
      <c r="F36" s="125"/>
    </row>
    <row r="37" s="418" customFormat="1" ht="37.5" customHeight="1" spans="1:6">
      <c r="A37" s="303">
        <v>231</v>
      </c>
      <c r="B37" s="183" t="s">
        <v>128</v>
      </c>
      <c r="C37" s="428">
        <v>7600</v>
      </c>
      <c r="D37" s="428">
        <v>29232</v>
      </c>
      <c r="E37" s="124">
        <f t="shared" si="0"/>
        <v>2.846</v>
      </c>
      <c r="F37" s="125" t="str">
        <f>IF(LEN(A37)=3,"是",IF(B37&lt;&gt;"",IF(SUM(C37:D37)&lt;&gt;0,"是","否"),"是"))</f>
        <v>是</v>
      </c>
    </row>
    <row r="38" s="418" customFormat="1" ht="37.5" customHeight="1" spans="1:6">
      <c r="A38" s="303">
        <v>23009</v>
      </c>
      <c r="B38" s="443" t="s">
        <v>129</v>
      </c>
      <c r="C38" s="428">
        <v>6180</v>
      </c>
      <c r="D38" s="428">
        <v>0</v>
      </c>
      <c r="E38" s="124">
        <f t="shared" si="0"/>
        <v>-1</v>
      </c>
      <c r="F38" s="125" t="str">
        <f>IF(LEN(A38)=3,"是",IF(B38&lt;&gt;"",IF(SUM(C38:D38)&lt;&gt;0,"是","否"),"是"))</f>
        <v>是</v>
      </c>
    </row>
    <row r="39" ht="37.5" customHeight="1" spans="1:6">
      <c r="A39" s="426"/>
      <c r="B39" s="433" t="s">
        <v>130</v>
      </c>
      <c r="C39" s="428">
        <f>SUM(C30,C31,C37,C38)</f>
        <v>373903</v>
      </c>
      <c r="D39" s="428">
        <f>SUM(D30,D31,D37,D38)</f>
        <v>491952</v>
      </c>
      <c r="E39" s="124">
        <f t="shared" si="0"/>
        <v>0.316</v>
      </c>
      <c r="F39" s="125" t="str">
        <f>IF(LEN(A39)=3,"是",IF(B39&lt;&gt;"",IF(SUM(C39:D39)&lt;&gt;0,"是","否"),"是"))</f>
        <v>是</v>
      </c>
    </row>
    <row r="40" spans="2:4">
      <c r="B40" s="444"/>
      <c r="D40" s="413"/>
    </row>
    <row r="42" spans="4:4">
      <c r="D42" s="413"/>
    </row>
    <row r="44" spans="4:4">
      <c r="D44" s="413"/>
    </row>
    <row r="45" spans="4:4">
      <c r="D45" s="413"/>
    </row>
    <row r="47" spans="4:4">
      <c r="D47" s="413"/>
    </row>
    <row r="48" spans="4:4">
      <c r="D48" s="413"/>
    </row>
    <row r="49" spans="4:4">
      <c r="D49" s="413"/>
    </row>
    <row r="50" spans="4:4">
      <c r="D50" s="413"/>
    </row>
    <row r="52" spans="4:4">
      <c r="D52" s="413"/>
    </row>
  </sheetData>
  <autoFilter xmlns:etc="http://www.wps.cn/officeDocument/2017/etCustomData" ref="A3:F40" etc:filterBottomFollowUsedRange="0">
    <extLst/>
  </autoFilter>
  <mergeCells count="1">
    <mergeCell ref="B1:E1"/>
  </mergeCells>
  <conditionalFormatting sqref="C34">
    <cfRule type="expression" dxfId="1" priority="16" stopIfTrue="1">
      <formula>"len($A:$A)=3"</formula>
    </cfRule>
  </conditionalFormatting>
  <conditionalFormatting sqref="A36:B36">
    <cfRule type="expression" dxfId="1" priority="1" stopIfTrue="1">
      <formula>"len($A:$A)=3"</formula>
    </cfRule>
  </conditionalFormatting>
  <conditionalFormatting sqref="F36">
    <cfRule type="cellIs" dxfId="2" priority="2" stopIfTrue="1" operator="lessThan">
      <formula>0</formula>
    </cfRule>
  </conditionalFormatting>
  <conditionalFormatting sqref="D38">
    <cfRule type="cellIs" dxfId="2" priority="3" stopIfTrue="1" operator="lessThan">
      <formula>0</formula>
    </cfRule>
    <cfRule type="cellIs" dxfId="0" priority="4" stopIfTrue="1" operator="greaterThan">
      <formula>5</formula>
    </cfRule>
  </conditionalFormatting>
  <conditionalFormatting sqref="D33:D34">
    <cfRule type="cellIs" dxfId="2" priority="31" stopIfTrue="1" operator="lessThan">
      <formula>0</formula>
    </cfRule>
    <cfRule type="cellIs" dxfId="0" priority="32" stopIfTrue="1" operator="greaterThan">
      <formula>5</formula>
    </cfRule>
  </conditionalFormatting>
  <conditionalFormatting sqref="E2 D32 D40:E45">
    <cfRule type="cellIs" dxfId="0" priority="29" stopIfTrue="1" operator="lessThanOrEqual">
      <formula>-1</formula>
    </cfRule>
  </conditionalFormatting>
  <conditionalFormatting sqref="F4:F35 F37:F40">
    <cfRule type="cellIs" dxfId="2" priority="13" stopIfTrue="1" operator="lessThan">
      <formula>0</formula>
    </cfRule>
  </conditionalFormatting>
  <conditionalFormatting sqref="A34:B35">
    <cfRule type="expression" dxfId="1" priority="1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00B0F0"/>
  </sheetPr>
  <dimension ref="A1:E58"/>
  <sheetViews>
    <sheetView showGridLines="0" showZeros="0" view="pageBreakPreview" zoomScaleNormal="115" workbookViewId="0">
      <pane ySplit="3" topLeftCell="A4" activePane="bottomLeft" state="frozen"/>
      <selection/>
      <selection pane="bottomLeft" activeCell="E4" sqref="E4:E54"/>
    </sheetView>
  </sheetViews>
  <sheetFormatPr defaultColWidth="9" defaultRowHeight="15.6" outlineLevelCol="4"/>
  <cols>
    <col min="1" max="1" width="52.4444444444444" style="113" customWidth="1"/>
    <col min="2" max="4" width="20.6296296296296" style="113" customWidth="1"/>
    <col min="5" max="5" width="5.37962962962963" style="113" customWidth="1"/>
    <col min="6" max="16384" width="9" style="113"/>
  </cols>
  <sheetData>
    <row r="1" ht="45" customHeight="1" spans="1:4">
      <c r="A1" s="114" t="s">
        <v>1697</v>
      </c>
      <c r="B1" s="114"/>
      <c r="C1" s="114"/>
      <c r="D1" s="114"/>
    </row>
    <row r="2" s="136" customFormat="1" ht="20.1" customHeight="1" spans="1:4">
      <c r="A2" s="138"/>
      <c r="B2" s="139"/>
      <c r="C2" s="140"/>
      <c r="D2" s="141" t="s">
        <v>2</v>
      </c>
    </row>
    <row r="3" ht="45" customHeight="1" spans="1:5">
      <c r="A3" s="142" t="s">
        <v>1698</v>
      </c>
      <c r="B3" s="120" t="s">
        <v>5</v>
      </c>
      <c r="C3" s="120" t="s">
        <v>6</v>
      </c>
      <c r="D3" s="120" t="s">
        <v>7</v>
      </c>
      <c r="E3" s="136" t="s">
        <v>8</v>
      </c>
    </row>
    <row r="4" ht="36" customHeight="1" spans="1:5">
      <c r="A4" s="143" t="s">
        <v>1699</v>
      </c>
      <c r="B4" s="144">
        <f>SUM(B5:B11)</f>
        <v>36475</v>
      </c>
      <c r="C4" s="144">
        <f>SUM(C5:C11)</f>
        <v>29867</v>
      </c>
      <c r="D4" s="124">
        <f t="shared" ref="D4:D54" si="0">IF(B4&lt;&gt;0,C4/B4-1,"")</f>
        <v>-0.181</v>
      </c>
      <c r="E4" s="145" t="str">
        <f t="shared" ref="E4:E54" si="1">IF(A4&lt;&gt;"",IF(SUM(B4:C4)&lt;&gt;0,"是","否"),"是")</f>
        <v>是</v>
      </c>
    </row>
    <row r="5" ht="36" customHeight="1" spans="1:5">
      <c r="A5" s="146" t="s">
        <v>1700</v>
      </c>
      <c r="B5" s="147">
        <v>36009</v>
      </c>
      <c r="C5" s="147">
        <v>29400</v>
      </c>
      <c r="D5" s="124">
        <f t="shared" si="0"/>
        <v>-0.184</v>
      </c>
      <c r="E5" s="145" t="str">
        <f t="shared" si="1"/>
        <v>是</v>
      </c>
    </row>
    <row r="6" ht="36" customHeight="1" spans="1:5">
      <c r="A6" s="146" t="s">
        <v>1701</v>
      </c>
      <c r="B6" s="147"/>
      <c r="C6" s="148"/>
      <c r="D6" s="124" t="str">
        <f t="shared" si="0"/>
        <v/>
      </c>
      <c r="E6" s="145" t="str">
        <f t="shared" si="1"/>
        <v>否</v>
      </c>
    </row>
    <row r="7" s="113" customFormat="1" ht="36" customHeight="1" spans="1:5">
      <c r="A7" s="146" t="s">
        <v>1702</v>
      </c>
      <c r="B7" s="147">
        <v>45</v>
      </c>
      <c r="C7" s="148">
        <v>48</v>
      </c>
      <c r="D7" s="124">
        <f t="shared" si="0"/>
        <v>0.067</v>
      </c>
      <c r="E7" s="145" t="str">
        <f t="shared" si="1"/>
        <v>是</v>
      </c>
    </row>
    <row r="8" s="113" customFormat="1" ht="36" customHeight="1" spans="1:5">
      <c r="A8" s="146" t="s">
        <v>1703</v>
      </c>
      <c r="B8" s="147"/>
      <c r="C8" s="148"/>
      <c r="D8" s="124" t="str">
        <f t="shared" si="0"/>
        <v/>
      </c>
      <c r="E8" s="145" t="str">
        <f t="shared" si="1"/>
        <v>否</v>
      </c>
    </row>
    <row r="9" s="113" customFormat="1" ht="36" customHeight="1" spans="1:5">
      <c r="A9" s="146" t="s">
        <v>1704</v>
      </c>
      <c r="B9" s="147">
        <v>380</v>
      </c>
      <c r="C9" s="148">
        <v>419</v>
      </c>
      <c r="D9" s="124">
        <f t="shared" si="0"/>
        <v>0.103</v>
      </c>
      <c r="E9" s="145" t="str">
        <f t="shared" si="1"/>
        <v>是</v>
      </c>
    </row>
    <row r="10" s="113" customFormat="1" ht="36" customHeight="1" spans="1:5">
      <c r="A10" s="146" t="s">
        <v>1705</v>
      </c>
      <c r="B10" s="147">
        <v>41</v>
      </c>
      <c r="C10" s="148"/>
      <c r="D10" s="124">
        <f t="shared" si="0"/>
        <v>-1</v>
      </c>
      <c r="E10" s="145" t="str">
        <f t="shared" si="1"/>
        <v>是</v>
      </c>
    </row>
    <row r="11" s="137" customFormat="1" ht="36" customHeight="1" spans="1:5">
      <c r="A11" s="146" t="s">
        <v>1706</v>
      </c>
      <c r="B11" s="144"/>
      <c r="C11" s="144"/>
      <c r="D11" s="124" t="str">
        <f t="shared" si="0"/>
        <v/>
      </c>
      <c r="E11" s="145" t="str">
        <f t="shared" si="1"/>
        <v>否</v>
      </c>
    </row>
    <row r="12" ht="36" customHeight="1" spans="1:5">
      <c r="A12" s="143" t="s">
        <v>1707</v>
      </c>
      <c r="B12" s="144">
        <f>SUM(B13:B17)</f>
        <v>33613</v>
      </c>
      <c r="C12" s="144">
        <f>SUM(C13:C17)</f>
        <v>34187</v>
      </c>
      <c r="D12" s="124">
        <f t="shared" si="0"/>
        <v>0.017</v>
      </c>
      <c r="E12" s="145" t="str">
        <f t="shared" si="1"/>
        <v>是</v>
      </c>
    </row>
    <row r="13" ht="36" customHeight="1" spans="1:5">
      <c r="A13" s="146" t="s">
        <v>1700</v>
      </c>
      <c r="B13" s="147">
        <v>20820</v>
      </c>
      <c r="C13" s="148">
        <v>21360</v>
      </c>
      <c r="D13" s="124">
        <f t="shared" si="0"/>
        <v>0.026</v>
      </c>
      <c r="E13" s="145" t="str">
        <f t="shared" si="1"/>
        <v>是</v>
      </c>
    </row>
    <row r="14" ht="36" customHeight="1" spans="1:5">
      <c r="A14" s="146" t="s">
        <v>1701</v>
      </c>
      <c r="B14" s="147">
        <v>11943</v>
      </c>
      <c r="C14" s="148">
        <v>11943</v>
      </c>
      <c r="D14" s="124">
        <f t="shared" si="0"/>
        <v>0</v>
      </c>
      <c r="E14" s="145" t="str">
        <f t="shared" si="1"/>
        <v>是</v>
      </c>
    </row>
    <row r="15" ht="36" customHeight="1" spans="1:5">
      <c r="A15" s="146" t="s">
        <v>1702</v>
      </c>
      <c r="B15" s="147">
        <v>36</v>
      </c>
      <c r="C15" s="148">
        <v>39</v>
      </c>
      <c r="D15" s="124">
        <f t="shared" si="0"/>
        <v>0.083</v>
      </c>
      <c r="E15" s="145" t="str">
        <f t="shared" si="1"/>
        <v>是</v>
      </c>
    </row>
    <row r="16" ht="36" customHeight="1" spans="1:5">
      <c r="A16" s="146" t="s">
        <v>1704</v>
      </c>
      <c r="B16" s="147">
        <v>813</v>
      </c>
      <c r="C16" s="148">
        <v>845</v>
      </c>
      <c r="D16" s="124">
        <f t="shared" si="0"/>
        <v>0.039</v>
      </c>
      <c r="E16" s="145" t="str">
        <f t="shared" si="1"/>
        <v>是</v>
      </c>
    </row>
    <row r="17" ht="36" customHeight="1" spans="1:5">
      <c r="A17" s="146" t="s">
        <v>1705</v>
      </c>
      <c r="B17" s="147">
        <v>1</v>
      </c>
      <c r="C17" s="148"/>
      <c r="D17" s="124">
        <f t="shared" si="0"/>
        <v>-1</v>
      </c>
      <c r="E17" s="145" t="str">
        <f t="shared" si="1"/>
        <v>是</v>
      </c>
    </row>
    <row r="18" ht="36" customHeight="1" spans="1:5">
      <c r="A18" s="143" t="s">
        <v>1708</v>
      </c>
      <c r="B18" s="144">
        <f>SUM(B19:B23)</f>
        <v>1488</v>
      </c>
      <c r="C18" s="144">
        <f>SUM(C19:C23)</f>
        <v>1513</v>
      </c>
      <c r="D18" s="124">
        <f t="shared" si="0"/>
        <v>0.017</v>
      </c>
      <c r="E18" s="145" t="str">
        <f t="shared" si="1"/>
        <v>是</v>
      </c>
    </row>
    <row r="19" ht="36" customHeight="1" spans="1:5">
      <c r="A19" s="146" t="s">
        <v>1709</v>
      </c>
      <c r="B19" s="147">
        <v>1462</v>
      </c>
      <c r="C19" s="148">
        <v>1487</v>
      </c>
      <c r="D19" s="124">
        <f t="shared" si="0"/>
        <v>0.017</v>
      </c>
      <c r="E19" s="145" t="str">
        <f t="shared" si="1"/>
        <v>是</v>
      </c>
    </row>
    <row r="20" ht="36" customHeight="1" spans="1:5">
      <c r="A20" s="146" t="s">
        <v>1701</v>
      </c>
      <c r="B20" s="147"/>
      <c r="C20" s="148"/>
      <c r="D20" s="124" t="str">
        <f t="shared" si="0"/>
        <v/>
      </c>
      <c r="E20" s="145" t="str">
        <f t="shared" si="1"/>
        <v>否</v>
      </c>
    </row>
    <row r="21" ht="36" customHeight="1" spans="1:5">
      <c r="A21" s="146" t="s">
        <v>1702</v>
      </c>
      <c r="B21" s="147">
        <v>3</v>
      </c>
      <c r="C21" s="148">
        <v>3</v>
      </c>
      <c r="D21" s="124">
        <f t="shared" si="0"/>
        <v>0</v>
      </c>
      <c r="E21" s="145" t="str">
        <f t="shared" si="1"/>
        <v>是</v>
      </c>
    </row>
    <row r="22" ht="36" customHeight="1" spans="1:5">
      <c r="A22" s="146" t="s">
        <v>1704</v>
      </c>
      <c r="B22" s="147"/>
      <c r="C22" s="148"/>
      <c r="D22" s="124" t="str">
        <f t="shared" si="0"/>
        <v/>
      </c>
      <c r="E22" s="145" t="str">
        <f t="shared" si="1"/>
        <v>否</v>
      </c>
    </row>
    <row r="23" ht="36" customHeight="1" spans="1:5">
      <c r="A23" s="146" t="s">
        <v>1705</v>
      </c>
      <c r="B23" s="147">
        <v>23</v>
      </c>
      <c r="C23" s="148">
        <v>23</v>
      </c>
      <c r="D23" s="124">
        <f t="shared" si="0"/>
        <v>0</v>
      </c>
      <c r="E23" s="145" t="str">
        <f t="shared" si="1"/>
        <v>是</v>
      </c>
    </row>
    <row r="24" ht="36" customHeight="1" spans="1:5">
      <c r="A24" s="143" t="s">
        <v>1710</v>
      </c>
      <c r="B24" s="144">
        <f>SUM(B25:B29)</f>
        <v>28040</v>
      </c>
      <c r="C24" s="144">
        <f>SUM(C25:C29)</f>
        <v>28040</v>
      </c>
      <c r="D24" s="124">
        <f t="shared" si="0"/>
        <v>0</v>
      </c>
      <c r="E24" s="145" t="str">
        <f t="shared" si="1"/>
        <v>是</v>
      </c>
    </row>
    <row r="25" ht="36" customHeight="1" spans="1:5">
      <c r="A25" s="146" t="s">
        <v>1711</v>
      </c>
      <c r="B25" s="147">
        <v>28028</v>
      </c>
      <c r="C25" s="148">
        <v>28028</v>
      </c>
      <c r="D25" s="124">
        <f t="shared" si="0"/>
        <v>0</v>
      </c>
      <c r="E25" s="145" t="str">
        <f t="shared" si="1"/>
        <v>是</v>
      </c>
    </row>
    <row r="26" ht="36" customHeight="1" spans="1:5">
      <c r="A26" s="146" t="s">
        <v>1701</v>
      </c>
      <c r="B26" s="147"/>
      <c r="C26" s="148"/>
      <c r="D26" s="124" t="str">
        <f t="shared" si="0"/>
        <v/>
      </c>
      <c r="E26" s="145" t="str">
        <f t="shared" si="1"/>
        <v>否</v>
      </c>
    </row>
    <row r="27" ht="36" customHeight="1" spans="1:5">
      <c r="A27" s="146" t="s">
        <v>1702</v>
      </c>
      <c r="B27" s="147">
        <v>12</v>
      </c>
      <c r="C27" s="148">
        <v>12</v>
      </c>
      <c r="D27" s="124">
        <f t="shared" si="0"/>
        <v>0</v>
      </c>
      <c r="E27" s="145" t="str">
        <f t="shared" si="1"/>
        <v>是</v>
      </c>
    </row>
    <row r="28" ht="36" customHeight="1" spans="1:5">
      <c r="A28" s="146" t="s">
        <v>1704</v>
      </c>
      <c r="B28" s="147"/>
      <c r="C28" s="148"/>
      <c r="D28" s="124" t="str">
        <f t="shared" si="0"/>
        <v/>
      </c>
      <c r="E28" s="145" t="str">
        <f t="shared" si="1"/>
        <v>否</v>
      </c>
    </row>
    <row r="29" ht="36" customHeight="1" spans="1:5">
      <c r="A29" s="146" t="s">
        <v>1705</v>
      </c>
      <c r="B29" s="147"/>
      <c r="C29" s="148"/>
      <c r="D29" s="124" t="str">
        <f t="shared" si="0"/>
        <v/>
      </c>
      <c r="E29" s="145" t="str">
        <f t="shared" si="1"/>
        <v>否</v>
      </c>
    </row>
    <row r="30" ht="36" customHeight="1" spans="1:5">
      <c r="A30" s="143" t="s">
        <v>1712</v>
      </c>
      <c r="B30" s="144">
        <f>SUM(B31:B34)</f>
        <v>2368</v>
      </c>
      <c r="C30" s="144">
        <f>SUM(C31:C34)</f>
        <v>2203</v>
      </c>
      <c r="D30" s="124">
        <f t="shared" si="0"/>
        <v>-0.07</v>
      </c>
      <c r="E30" s="145" t="str">
        <f t="shared" si="1"/>
        <v>是</v>
      </c>
    </row>
    <row r="31" ht="36" customHeight="1" spans="1:5">
      <c r="A31" s="146" t="s">
        <v>1713</v>
      </c>
      <c r="B31" s="147">
        <v>2349</v>
      </c>
      <c r="C31" s="149">
        <v>2200</v>
      </c>
      <c r="D31" s="124">
        <f t="shared" si="0"/>
        <v>-0.063</v>
      </c>
      <c r="E31" s="145" t="str">
        <f t="shared" si="1"/>
        <v>是</v>
      </c>
    </row>
    <row r="32" ht="36" customHeight="1" spans="1:5">
      <c r="A32" s="146" t="s">
        <v>1701</v>
      </c>
      <c r="B32" s="147"/>
      <c r="C32" s="149"/>
      <c r="D32" s="124" t="str">
        <f t="shared" si="0"/>
        <v/>
      </c>
      <c r="E32" s="145" t="str">
        <f t="shared" si="1"/>
        <v>否</v>
      </c>
    </row>
    <row r="33" ht="36" customHeight="1" spans="1:5">
      <c r="A33" s="146" t="s">
        <v>1702</v>
      </c>
      <c r="B33" s="147">
        <v>9</v>
      </c>
      <c r="C33" s="147">
        <v>3</v>
      </c>
      <c r="D33" s="124">
        <f t="shared" si="0"/>
        <v>-0.667</v>
      </c>
      <c r="E33" s="145" t="str">
        <f t="shared" si="1"/>
        <v>是</v>
      </c>
    </row>
    <row r="34" ht="36" customHeight="1" spans="1:5">
      <c r="A34" s="146" t="s">
        <v>1705</v>
      </c>
      <c r="B34" s="147">
        <v>10</v>
      </c>
      <c r="C34" s="148"/>
      <c r="D34" s="124">
        <f t="shared" si="0"/>
        <v>-1</v>
      </c>
      <c r="E34" s="145" t="str">
        <f t="shared" si="1"/>
        <v>是</v>
      </c>
    </row>
    <row r="35" ht="36" customHeight="1" spans="1:5">
      <c r="A35" s="143" t="s">
        <v>1714</v>
      </c>
      <c r="B35" s="144">
        <f>SUM(B36:B41)</f>
        <v>4899</v>
      </c>
      <c r="C35" s="144">
        <f>SUM(C36:C41)</f>
        <v>4677</v>
      </c>
      <c r="D35" s="124">
        <f t="shared" si="0"/>
        <v>-0.045</v>
      </c>
      <c r="E35" s="145" t="str">
        <f t="shared" si="1"/>
        <v>是</v>
      </c>
    </row>
    <row r="36" ht="36" customHeight="1" spans="1:5">
      <c r="A36" s="146" t="s">
        <v>1715</v>
      </c>
      <c r="B36" s="147">
        <v>4087</v>
      </c>
      <c r="C36" s="148">
        <v>3800</v>
      </c>
      <c r="D36" s="124">
        <f t="shared" si="0"/>
        <v>-0.07</v>
      </c>
      <c r="E36" s="145" t="str">
        <f t="shared" si="1"/>
        <v>是</v>
      </c>
    </row>
    <row r="37" ht="36" customHeight="1" spans="1:5">
      <c r="A37" s="146" t="s">
        <v>1701</v>
      </c>
      <c r="B37" s="147">
        <v>693</v>
      </c>
      <c r="C37" s="148">
        <v>761</v>
      </c>
      <c r="D37" s="124">
        <f t="shared" si="0"/>
        <v>0.098</v>
      </c>
      <c r="E37" s="145" t="str">
        <f t="shared" si="1"/>
        <v>是</v>
      </c>
    </row>
    <row r="38" ht="36" customHeight="1" spans="1:5">
      <c r="A38" s="146" t="s">
        <v>1702</v>
      </c>
      <c r="B38" s="147">
        <v>16</v>
      </c>
      <c r="C38" s="148">
        <v>11</v>
      </c>
      <c r="D38" s="124">
        <f t="shared" si="0"/>
        <v>-0.313</v>
      </c>
      <c r="E38" s="145" t="str">
        <f t="shared" si="1"/>
        <v>是</v>
      </c>
    </row>
    <row r="39" ht="36" customHeight="1" spans="1:5">
      <c r="A39" s="146" t="s">
        <v>1703</v>
      </c>
      <c r="B39" s="147"/>
      <c r="C39" s="148"/>
      <c r="D39" s="124" t="str">
        <f t="shared" si="0"/>
        <v/>
      </c>
      <c r="E39" s="145" t="str">
        <f t="shared" si="1"/>
        <v>否</v>
      </c>
    </row>
    <row r="40" ht="36" customHeight="1" spans="1:5">
      <c r="A40" s="146" t="s">
        <v>1704</v>
      </c>
      <c r="B40" s="147">
        <v>98</v>
      </c>
      <c r="C40" s="148">
        <v>100</v>
      </c>
      <c r="D40" s="124">
        <f t="shared" si="0"/>
        <v>0.02</v>
      </c>
      <c r="E40" s="145" t="str">
        <f t="shared" si="1"/>
        <v>是</v>
      </c>
    </row>
    <row r="41" ht="36" customHeight="1" spans="1:5">
      <c r="A41" s="146" t="s">
        <v>1705</v>
      </c>
      <c r="B41" s="147">
        <v>5</v>
      </c>
      <c r="C41" s="147">
        <v>5</v>
      </c>
      <c r="D41" s="124">
        <f t="shared" si="0"/>
        <v>0</v>
      </c>
      <c r="E41" s="145" t="str">
        <f t="shared" si="1"/>
        <v>是</v>
      </c>
    </row>
    <row r="42" ht="36" customHeight="1" spans="1:5">
      <c r="A42" s="143" t="s">
        <v>1716</v>
      </c>
      <c r="B42" s="144">
        <f>SUM(B43:B47)</f>
        <v>9383</v>
      </c>
      <c r="C42" s="144">
        <f>SUM(C43:C47)</f>
        <v>9383</v>
      </c>
      <c r="D42" s="124">
        <f t="shared" si="0"/>
        <v>0</v>
      </c>
      <c r="E42" s="145" t="str">
        <f t="shared" si="1"/>
        <v>是</v>
      </c>
    </row>
    <row r="43" ht="36" customHeight="1" spans="1:5">
      <c r="A43" s="146" t="s">
        <v>1711</v>
      </c>
      <c r="B43" s="147">
        <v>8352</v>
      </c>
      <c r="C43" s="148">
        <v>8352</v>
      </c>
      <c r="D43" s="124">
        <f t="shared" si="0"/>
        <v>0</v>
      </c>
      <c r="E43" s="145" t="str">
        <f t="shared" si="1"/>
        <v>是</v>
      </c>
    </row>
    <row r="44" ht="36" customHeight="1" spans="1:5">
      <c r="A44" s="146" t="s">
        <v>1701</v>
      </c>
      <c r="B44" s="147">
        <v>1004</v>
      </c>
      <c r="C44" s="148">
        <v>1004</v>
      </c>
      <c r="D44" s="124">
        <f t="shared" si="0"/>
        <v>0</v>
      </c>
      <c r="E44" s="145" t="str">
        <f t="shared" si="1"/>
        <v>是</v>
      </c>
    </row>
    <row r="45" ht="36" customHeight="1" spans="1:5">
      <c r="A45" s="146" t="s">
        <v>1717</v>
      </c>
      <c r="B45" s="147">
        <v>12</v>
      </c>
      <c r="C45" s="148">
        <v>12</v>
      </c>
      <c r="D45" s="124">
        <f t="shared" si="0"/>
        <v>0</v>
      </c>
      <c r="E45" s="145" t="str">
        <f t="shared" si="1"/>
        <v>是</v>
      </c>
    </row>
    <row r="46" ht="36" customHeight="1" spans="1:5">
      <c r="A46" s="146" t="s">
        <v>1718</v>
      </c>
      <c r="B46" s="147">
        <v>15</v>
      </c>
      <c r="C46" s="148">
        <v>15</v>
      </c>
      <c r="D46" s="124">
        <f t="shared" si="0"/>
        <v>0</v>
      </c>
      <c r="E46" s="145" t="str">
        <f t="shared" si="1"/>
        <v>是</v>
      </c>
    </row>
    <row r="47" ht="36" customHeight="1" spans="1:5">
      <c r="A47" s="146" t="s">
        <v>1705</v>
      </c>
      <c r="B47" s="147"/>
      <c r="C47" s="148"/>
      <c r="D47" s="124" t="str">
        <f t="shared" si="0"/>
        <v/>
      </c>
      <c r="E47" s="145" t="str">
        <f t="shared" si="1"/>
        <v>否</v>
      </c>
    </row>
    <row r="48" ht="36" customHeight="1" spans="1:5">
      <c r="A48" s="132" t="s">
        <v>1719</v>
      </c>
      <c r="B48" s="144">
        <f>SUM(B42,B35,B30,B24,B18,B12,B4)</f>
        <v>116266</v>
      </c>
      <c r="C48" s="144">
        <f>SUM(C42,C35,C30,C24,C18,C12,C4)</f>
        <v>109870</v>
      </c>
      <c r="D48" s="124">
        <f t="shared" si="0"/>
        <v>-0.055</v>
      </c>
      <c r="E48" s="145" t="str">
        <f t="shared" si="1"/>
        <v>是</v>
      </c>
    </row>
    <row r="49" ht="36" customHeight="1" spans="1:5">
      <c r="A49" s="146" t="s">
        <v>1720</v>
      </c>
      <c r="B49" s="147"/>
      <c r="C49" s="147"/>
      <c r="D49" s="124" t="str">
        <f t="shared" si="0"/>
        <v/>
      </c>
      <c r="E49" s="145" t="str">
        <f t="shared" si="1"/>
        <v>否</v>
      </c>
    </row>
    <row r="50" ht="36" customHeight="1" spans="1:5">
      <c r="A50" s="146" t="s">
        <v>1721</v>
      </c>
      <c r="B50" s="147"/>
      <c r="C50" s="147"/>
      <c r="D50" s="124" t="str">
        <f t="shared" si="0"/>
        <v/>
      </c>
      <c r="E50" s="145" t="str">
        <f t="shared" si="1"/>
        <v>否</v>
      </c>
    </row>
    <row r="51" ht="36" customHeight="1" spans="1:5">
      <c r="A51" s="146" t="s">
        <v>1722</v>
      </c>
      <c r="B51" s="147"/>
      <c r="C51" s="147"/>
      <c r="D51" s="124" t="str">
        <f t="shared" si="0"/>
        <v/>
      </c>
      <c r="E51" s="145" t="str">
        <f t="shared" si="1"/>
        <v>否</v>
      </c>
    </row>
    <row r="52" ht="36" customHeight="1" spans="1:5">
      <c r="A52" s="134" t="s">
        <v>1723</v>
      </c>
      <c r="B52" s="144">
        <v>100524</v>
      </c>
      <c r="C52" s="144">
        <v>103574</v>
      </c>
      <c r="D52" s="124">
        <f t="shared" si="0"/>
        <v>0.03</v>
      </c>
      <c r="E52" s="145" t="str">
        <f t="shared" si="1"/>
        <v>是</v>
      </c>
    </row>
    <row r="53" ht="36" customHeight="1" spans="1:5">
      <c r="A53" s="150" t="s">
        <v>1724</v>
      </c>
      <c r="B53" s="144"/>
      <c r="C53" s="149"/>
      <c r="D53" s="124" t="str">
        <f t="shared" si="0"/>
        <v/>
      </c>
      <c r="E53" s="145" t="str">
        <f t="shared" si="1"/>
        <v>否</v>
      </c>
    </row>
    <row r="54" ht="36" customHeight="1" spans="1:5">
      <c r="A54" s="132" t="s">
        <v>1725</v>
      </c>
      <c r="B54" s="144">
        <f>SUM(B48,B52)</f>
        <v>216790</v>
      </c>
      <c r="C54" s="144">
        <f>SUM(C48,C52)</f>
        <v>213444</v>
      </c>
      <c r="D54" s="124">
        <f t="shared" si="0"/>
        <v>-0.015</v>
      </c>
      <c r="E54" s="145" t="str">
        <f t="shared" si="1"/>
        <v>是</v>
      </c>
    </row>
    <row r="55" spans="2:3">
      <c r="B55" s="135"/>
      <c r="C55" s="135"/>
    </row>
    <row r="56" spans="2:3">
      <c r="B56" s="135"/>
      <c r="C56" s="135"/>
    </row>
    <row r="57" spans="2:3">
      <c r="B57" s="135"/>
      <c r="C57" s="135"/>
    </row>
    <row r="58" spans="2:3">
      <c r="B58" s="135"/>
      <c r="C58" s="135"/>
    </row>
  </sheetData>
  <autoFilter xmlns:etc="http://www.wps.cn/officeDocument/2017/etCustomData" ref="A3:E54" etc:filterBottomFollowUsedRange="0">
    <extLst/>
  </autoFilter>
  <mergeCells count="1">
    <mergeCell ref="A1:D1"/>
  </mergeCells>
  <conditionalFormatting sqref="E4:E54">
    <cfRule type="cellIs" dxfId="3" priority="4" stopIfTrue="1" operator="lessThanOrEqual">
      <formula>-1</formula>
    </cfRule>
  </conditionalFormatting>
  <conditionalFormatting sqref="C6:C11 C25:C29 C19:C23 C13:C17 C36:C40 C43:C47 C34">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E51"/>
  <sheetViews>
    <sheetView showGridLines="0" showZeros="0" view="pageBreakPreview" zoomScaleNormal="100" workbookViewId="0">
      <pane ySplit="3" topLeftCell="A37" activePane="bottomLeft" state="frozen"/>
      <selection/>
      <selection pane="bottomLeft" activeCell="D42" sqref="D42"/>
    </sheetView>
  </sheetViews>
  <sheetFormatPr defaultColWidth="9" defaultRowHeight="15.6" outlineLevelCol="4"/>
  <cols>
    <col min="1" max="1" width="45.6296296296296" style="113" customWidth="1"/>
    <col min="2" max="4" width="20.6296296296296" style="113" customWidth="1"/>
    <col min="5" max="5" width="12.75" style="113" customWidth="1"/>
    <col min="6" max="16384" width="9" style="113"/>
  </cols>
  <sheetData>
    <row r="1" ht="45" customHeight="1" spans="1:4">
      <c r="A1" s="114" t="s">
        <v>1726</v>
      </c>
      <c r="B1" s="114"/>
      <c r="C1" s="114"/>
      <c r="D1" s="114"/>
    </row>
    <row r="2" ht="20.1" customHeight="1" spans="1:4">
      <c r="A2" s="115"/>
      <c r="B2" s="116"/>
      <c r="C2" s="117"/>
      <c r="D2" s="118" t="s">
        <v>1727</v>
      </c>
    </row>
    <row r="3" ht="45" customHeight="1" spans="1:5">
      <c r="A3" s="119" t="s">
        <v>1218</v>
      </c>
      <c r="B3" s="120" t="s">
        <v>5</v>
      </c>
      <c r="C3" s="120" t="s">
        <v>6</v>
      </c>
      <c r="D3" s="120" t="s">
        <v>7</v>
      </c>
      <c r="E3" s="121" t="s">
        <v>8</v>
      </c>
    </row>
    <row r="4" ht="36" customHeight="1" spans="1:5">
      <c r="A4" s="122" t="s">
        <v>1728</v>
      </c>
      <c r="B4" s="123">
        <f>SUM(B5:B9)</f>
        <v>44521</v>
      </c>
      <c r="C4" s="123">
        <f>SUM(C5:C9)</f>
        <v>47866</v>
      </c>
      <c r="D4" s="124">
        <f t="shared" ref="D4:D47" si="0">IF(B4&lt;&gt;0,C4/B4-1,"")</f>
        <v>0.075</v>
      </c>
      <c r="E4" s="125" t="str">
        <f t="shared" ref="E4:E47" si="1">IF(A4&lt;&gt;"",IF(SUM(B4:C4)&lt;&gt;0,"是","否"),"是")</f>
        <v>是</v>
      </c>
    </row>
    <row r="5" ht="36" customHeight="1" spans="1:5">
      <c r="A5" s="126" t="s">
        <v>1729</v>
      </c>
      <c r="B5" s="127">
        <v>42435</v>
      </c>
      <c r="C5" s="127">
        <v>45879</v>
      </c>
      <c r="D5" s="128">
        <f t="shared" si="0"/>
        <v>0.081</v>
      </c>
      <c r="E5" s="125" t="str">
        <f t="shared" si="1"/>
        <v>是</v>
      </c>
    </row>
    <row r="6" ht="36" customHeight="1" spans="1:5">
      <c r="A6" s="126" t="s">
        <v>1730</v>
      </c>
      <c r="B6" s="127">
        <v>1535</v>
      </c>
      <c r="C6" s="127">
        <v>1533</v>
      </c>
      <c r="D6" s="128">
        <f t="shared" si="0"/>
        <v>-0.001</v>
      </c>
      <c r="E6" s="125" t="str">
        <f t="shared" si="1"/>
        <v>是</v>
      </c>
    </row>
    <row r="7" ht="36" customHeight="1" spans="1:5">
      <c r="A7" s="126" t="s">
        <v>1731</v>
      </c>
      <c r="B7" s="127">
        <v>330</v>
      </c>
      <c r="C7" s="127">
        <v>321</v>
      </c>
      <c r="D7" s="128">
        <f t="shared" si="0"/>
        <v>-0.027</v>
      </c>
      <c r="E7" s="125" t="str">
        <f t="shared" si="1"/>
        <v>是</v>
      </c>
    </row>
    <row r="8" ht="36" customHeight="1" spans="1:5">
      <c r="A8" s="126" t="s">
        <v>1732</v>
      </c>
      <c r="B8" s="127">
        <v>221</v>
      </c>
      <c r="C8" s="127">
        <v>133</v>
      </c>
      <c r="D8" s="128">
        <f t="shared" si="0"/>
        <v>-0.398</v>
      </c>
      <c r="E8" s="125" t="str">
        <f t="shared" si="1"/>
        <v>是</v>
      </c>
    </row>
    <row r="9" ht="36" customHeight="1" spans="1:5">
      <c r="A9" s="126" t="s">
        <v>1733</v>
      </c>
      <c r="B9" s="127"/>
      <c r="C9" s="127"/>
      <c r="D9" s="128" t="str">
        <f t="shared" si="0"/>
        <v/>
      </c>
      <c r="E9" s="125" t="str">
        <f t="shared" si="1"/>
        <v>否</v>
      </c>
    </row>
    <row r="10" ht="36" customHeight="1" spans="1:5">
      <c r="A10" s="129" t="s">
        <v>1734</v>
      </c>
      <c r="B10" s="123">
        <f>SUM(B11:B13)</f>
        <v>32414</v>
      </c>
      <c r="C10" s="123">
        <f>SUM(C11:C13)</f>
        <v>34984</v>
      </c>
      <c r="D10" s="124">
        <f t="shared" si="0"/>
        <v>0.079</v>
      </c>
      <c r="E10" s="125" t="str">
        <f t="shared" si="1"/>
        <v>是</v>
      </c>
    </row>
    <row r="11" ht="36" customHeight="1" spans="1:5">
      <c r="A11" s="126" t="s">
        <v>1729</v>
      </c>
      <c r="B11" s="127">
        <v>32361</v>
      </c>
      <c r="C11" s="127">
        <v>34930</v>
      </c>
      <c r="D11" s="128">
        <f t="shared" si="0"/>
        <v>0.079</v>
      </c>
      <c r="E11" s="125" t="str">
        <f t="shared" si="1"/>
        <v>是</v>
      </c>
    </row>
    <row r="12" ht="36" customHeight="1" spans="1:5">
      <c r="A12" s="126" t="s">
        <v>1731</v>
      </c>
      <c r="B12" s="127">
        <v>46</v>
      </c>
      <c r="C12" s="127">
        <v>47</v>
      </c>
      <c r="D12" s="128">
        <f t="shared" si="0"/>
        <v>0.022</v>
      </c>
      <c r="E12" s="125" t="str">
        <f t="shared" si="1"/>
        <v>是</v>
      </c>
    </row>
    <row r="13" ht="36" customHeight="1" spans="1:5">
      <c r="A13" s="126" t="s">
        <v>1732</v>
      </c>
      <c r="B13" s="127">
        <v>7</v>
      </c>
      <c r="C13" s="130">
        <v>7</v>
      </c>
      <c r="D13" s="128">
        <f t="shared" si="0"/>
        <v>0</v>
      </c>
      <c r="E13" s="125" t="str">
        <f t="shared" si="1"/>
        <v>是</v>
      </c>
    </row>
    <row r="14" s="113" customFormat="1" ht="36" customHeight="1" spans="1:5">
      <c r="A14" s="122" t="s">
        <v>1735</v>
      </c>
      <c r="B14" s="123">
        <f>SUM(B15:B23)</f>
        <v>3759</v>
      </c>
      <c r="C14" s="123">
        <f>SUM(C15:C23)</f>
        <v>3744</v>
      </c>
      <c r="D14" s="124">
        <f t="shared" si="0"/>
        <v>-0.004</v>
      </c>
      <c r="E14" s="125" t="str">
        <f t="shared" si="1"/>
        <v>是</v>
      </c>
    </row>
    <row r="15" s="113" customFormat="1" ht="36" customHeight="1" spans="1:5">
      <c r="A15" s="126" t="s">
        <v>1736</v>
      </c>
      <c r="B15" s="127">
        <v>2850</v>
      </c>
      <c r="C15" s="127">
        <v>2995</v>
      </c>
      <c r="D15" s="128">
        <f t="shared" si="0"/>
        <v>0.051</v>
      </c>
      <c r="E15" s="125" t="str">
        <f t="shared" si="1"/>
        <v>是</v>
      </c>
    </row>
    <row r="16" s="113" customFormat="1" ht="36" customHeight="1" spans="1:5">
      <c r="A16" s="126" t="s">
        <v>1737</v>
      </c>
      <c r="B16" s="127">
        <v>592</v>
      </c>
      <c r="C16" s="127">
        <v>648</v>
      </c>
      <c r="D16" s="128">
        <f t="shared" si="0"/>
        <v>0.095</v>
      </c>
      <c r="E16" s="125" t="str">
        <f t="shared" si="1"/>
        <v>是</v>
      </c>
    </row>
    <row r="17" s="113" customFormat="1" ht="36" customHeight="1" spans="1:5">
      <c r="A17" s="126" t="s">
        <v>1730</v>
      </c>
      <c r="B17" s="127">
        <v>21</v>
      </c>
      <c r="C17" s="127">
        <v>28</v>
      </c>
      <c r="D17" s="128">
        <f t="shared" si="0"/>
        <v>0.333</v>
      </c>
      <c r="E17" s="125" t="str">
        <f t="shared" si="1"/>
        <v>是</v>
      </c>
    </row>
    <row r="18" s="113" customFormat="1" ht="36" customHeight="1" spans="1:5">
      <c r="A18" s="126" t="s">
        <v>1738</v>
      </c>
      <c r="B18" s="127"/>
      <c r="C18" s="127"/>
      <c r="D18" s="128" t="str">
        <f t="shared" si="0"/>
        <v/>
      </c>
      <c r="E18" s="125" t="str">
        <f t="shared" si="1"/>
        <v>否</v>
      </c>
    </row>
    <row r="19" s="113" customFormat="1" ht="36" customHeight="1" spans="1:5">
      <c r="A19" s="126" t="s">
        <v>1739</v>
      </c>
      <c r="B19" s="127"/>
      <c r="C19" s="127">
        <v>71</v>
      </c>
      <c r="D19" s="128" t="str">
        <f t="shared" si="0"/>
        <v/>
      </c>
      <c r="E19" s="125" t="str">
        <f t="shared" si="1"/>
        <v>是</v>
      </c>
    </row>
    <row r="20" s="113" customFormat="1" ht="36" customHeight="1" spans="1:5">
      <c r="A20" s="126" t="s">
        <v>1740</v>
      </c>
      <c r="B20" s="127">
        <v>278</v>
      </c>
      <c r="C20" s="127"/>
      <c r="D20" s="128">
        <f t="shared" si="0"/>
        <v>-1</v>
      </c>
      <c r="E20" s="125" t="str">
        <f t="shared" si="1"/>
        <v>是</v>
      </c>
    </row>
    <row r="21" s="113" customFormat="1" ht="36" customHeight="1" spans="1:5">
      <c r="A21" s="126" t="s">
        <v>1741</v>
      </c>
      <c r="B21" s="127">
        <v>16</v>
      </c>
      <c r="C21" s="127"/>
      <c r="D21" s="128">
        <f t="shared" si="0"/>
        <v>-1</v>
      </c>
      <c r="E21" s="125" t="str">
        <f t="shared" si="1"/>
        <v>是</v>
      </c>
    </row>
    <row r="22" s="113" customFormat="1" ht="36" customHeight="1" spans="1:5">
      <c r="A22" s="126" t="s">
        <v>1731</v>
      </c>
      <c r="B22" s="127"/>
      <c r="C22" s="127"/>
      <c r="D22" s="128" t="str">
        <f t="shared" si="0"/>
        <v/>
      </c>
      <c r="E22" s="125" t="str">
        <f t="shared" si="1"/>
        <v>否</v>
      </c>
    </row>
    <row r="23" s="113" customFormat="1" ht="36" customHeight="1" spans="1:5">
      <c r="A23" s="126" t="s">
        <v>1732</v>
      </c>
      <c r="B23" s="127">
        <v>2</v>
      </c>
      <c r="C23" s="127">
        <v>2</v>
      </c>
      <c r="D23" s="128">
        <f t="shared" si="0"/>
        <v>0</v>
      </c>
      <c r="E23" s="125" t="str">
        <f t="shared" si="1"/>
        <v>是</v>
      </c>
    </row>
    <row r="24" s="113" customFormat="1" ht="36" customHeight="1" spans="1:5">
      <c r="A24" s="122" t="s">
        <v>1742</v>
      </c>
      <c r="B24" s="123">
        <f>SUM(B25:B27)</f>
        <v>14552</v>
      </c>
      <c r="C24" s="123">
        <f>SUM(C25:C27)</f>
        <v>14552</v>
      </c>
      <c r="D24" s="124">
        <f t="shared" si="0"/>
        <v>0</v>
      </c>
      <c r="E24" s="125" t="str">
        <f t="shared" si="1"/>
        <v>是</v>
      </c>
    </row>
    <row r="25" s="113" customFormat="1" ht="36" customHeight="1" spans="1:5">
      <c r="A25" s="126" t="s">
        <v>1743</v>
      </c>
      <c r="B25" s="127">
        <v>14552</v>
      </c>
      <c r="C25" s="131">
        <v>14552</v>
      </c>
      <c r="D25" s="128">
        <f t="shared" si="0"/>
        <v>0</v>
      </c>
      <c r="E25" s="125" t="str">
        <f t="shared" si="1"/>
        <v>是</v>
      </c>
    </row>
    <row r="26" s="113" customFormat="1" ht="36" customHeight="1" spans="1:5">
      <c r="A26" s="126" t="s">
        <v>1731</v>
      </c>
      <c r="B26" s="127"/>
      <c r="C26" s="131"/>
      <c r="D26" s="128" t="str">
        <f t="shared" si="0"/>
        <v/>
      </c>
      <c r="E26" s="125" t="str">
        <f t="shared" si="1"/>
        <v>否</v>
      </c>
    </row>
    <row r="27" s="113" customFormat="1" ht="36" customHeight="1" spans="1:5">
      <c r="A27" s="126" t="s">
        <v>1732</v>
      </c>
      <c r="B27" s="127"/>
      <c r="C27" s="131"/>
      <c r="D27" s="128" t="str">
        <f t="shared" si="0"/>
        <v/>
      </c>
      <c r="E27" s="125" t="str">
        <f t="shared" si="1"/>
        <v>否</v>
      </c>
    </row>
    <row r="28" s="113" customFormat="1" ht="36" customHeight="1" spans="1:5">
      <c r="A28" s="122" t="s">
        <v>1744</v>
      </c>
      <c r="B28" s="123">
        <f>SUM(B29:B32)</f>
        <v>8796</v>
      </c>
      <c r="C28" s="123">
        <f>SUM(C29:C32)</f>
        <v>8804</v>
      </c>
      <c r="D28" s="124">
        <f t="shared" si="0"/>
        <v>0.001</v>
      </c>
      <c r="E28" s="125" t="str">
        <f t="shared" si="1"/>
        <v>是</v>
      </c>
    </row>
    <row r="29" s="113" customFormat="1" ht="36" customHeight="1" spans="1:5">
      <c r="A29" s="126" t="s">
        <v>1745</v>
      </c>
      <c r="B29" s="127">
        <v>8796</v>
      </c>
      <c r="C29" s="131">
        <v>8804</v>
      </c>
      <c r="D29" s="128">
        <f t="shared" si="0"/>
        <v>0.001</v>
      </c>
      <c r="E29" s="125" t="str">
        <f t="shared" si="1"/>
        <v>是</v>
      </c>
    </row>
    <row r="30" s="113" customFormat="1" ht="36" customHeight="1" spans="1:5">
      <c r="A30" s="126" t="s">
        <v>1746</v>
      </c>
      <c r="B30" s="127"/>
      <c r="C30" s="131"/>
      <c r="D30" s="128" t="str">
        <f t="shared" si="0"/>
        <v/>
      </c>
      <c r="E30" s="125" t="str">
        <f t="shared" si="1"/>
        <v>否</v>
      </c>
    </row>
    <row r="31" s="113" customFormat="1" ht="36" customHeight="1" spans="1:5">
      <c r="A31" s="126" t="s">
        <v>1747</v>
      </c>
      <c r="B31" s="127"/>
      <c r="C31" s="131"/>
      <c r="D31" s="128" t="str">
        <f t="shared" si="0"/>
        <v/>
      </c>
      <c r="E31" s="125" t="str">
        <f t="shared" si="1"/>
        <v>否</v>
      </c>
    </row>
    <row r="32" s="113" customFormat="1" ht="36" customHeight="1" spans="1:5">
      <c r="A32" s="126" t="s">
        <v>1732</v>
      </c>
      <c r="B32" s="127"/>
      <c r="C32" s="131"/>
      <c r="D32" s="128" t="str">
        <f t="shared" si="0"/>
        <v/>
      </c>
      <c r="E32" s="125" t="str">
        <f t="shared" si="1"/>
        <v>否</v>
      </c>
    </row>
    <row r="33" s="113" customFormat="1" ht="36" customHeight="1" spans="1:5">
      <c r="A33" s="122" t="s">
        <v>1748</v>
      </c>
      <c r="B33" s="123">
        <f>SUM(B34:B38)</f>
        <v>11191</v>
      </c>
      <c r="C33" s="123">
        <f>SUM(C34:C38)</f>
        <v>11995</v>
      </c>
      <c r="D33" s="124">
        <f t="shared" si="0"/>
        <v>0.072</v>
      </c>
      <c r="E33" s="125" t="str">
        <f t="shared" si="1"/>
        <v>是</v>
      </c>
    </row>
    <row r="34" ht="36" customHeight="1" spans="1:5">
      <c r="A34" s="126" t="s">
        <v>1749</v>
      </c>
      <c r="B34" s="127">
        <v>8104</v>
      </c>
      <c r="C34" s="130">
        <v>8844</v>
      </c>
      <c r="D34" s="128">
        <f t="shared" si="0"/>
        <v>0.091</v>
      </c>
      <c r="E34" s="125" t="str">
        <f t="shared" si="1"/>
        <v>是</v>
      </c>
    </row>
    <row r="35" ht="36" customHeight="1" spans="1:5">
      <c r="A35" s="126" t="s">
        <v>1750</v>
      </c>
      <c r="B35" s="127">
        <v>2767</v>
      </c>
      <c r="C35" s="130">
        <v>2800</v>
      </c>
      <c r="D35" s="128">
        <f t="shared" si="0"/>
        <v>0.012</v>
      </c>
      <c r="E35" s="125" t="str">
        <f t="shared" si="1"/>
        <v>是</v>
      </c>
    </row>
    <row r="36" ht="36" customHeight="1" spans="1:5">
      <c r="A36" s="126" t="s">
        <v>1751</v>
      </c>
      <c r="B36" s="127">
        <v>294</v>
      </c>
      <c r="C36" s="130">
        <v>326</v>
      </c>
      <c r="D36" s="128">
        <f t="shared" si="0"/>
        <v>0.109</v>
      </c>
      <c r="E36" s="125" t="str">
        <f t="shared" si="1"/>
        <v>是</v>
      </c>
    </row>
    <row r="37" ht="36" customHeight="1" spans="1:5">
      <c r="A37" s="126" t="s">
        <v>1731</v>
      </c>
      <c r="B37" s="127">
        <v>9</v>
      </c>
      <c r="C37" s="130">
        <v>10</v>
      </c>
      <c r="D37" s="128">
        <f t="shared" si="0"/>
        <v>0.111</v>
      </c>
      <c r="E37" s="125" t="str">
        <f t="shared" si="1"/>
        <v>是</v>
      </c>
    </row>
    <row r="38" ht="36" customHeight="1" spans="1:5">
      <c r="A38" s="126" t="s">
        <v>1732</v>
      </c>
      <c r="B38" s="127">
        <v>17</v>
      </c>
      <c r="C38" s="130">
        <v>15</v>
      </c>
      <c r="D38" s="128">
        <f t="shared" si="0"/>
        <v>-0.118</v>
      </c>
      <c r="E38" s="125" t="str">
        <f t="shared" si="1"/>
        <v>是</v>
      </c>
    </row>
    <row r="39" ht="36" customHeight="1" spans="1:5">
      <c r="A39" s="122" t="s">
        <v>1752</v>
      </c>
      <c r="B39" s="123">
        <f>SUM(B40:B42)</f>
        <v>17489</v>
      </c>
      <c r="C39" s="123">
        <f>SUM(C40:C42)</f>
        <v>17489</v>
      </c>
      <c r="D39" s="124">
        <f t="shared" si="0"/>
        <v>0</v>
      </c>
      <c r="E39" s="125" t="str">
        <f t="shared" si="1"/>
        <v>是</v>
      </c>
    </row>
    <row r="40" ht="36" customHeight="1" spans="1:5">
      <c r="A40" s="126" t="s">
        <v>1743</v>
      </c>
      <c r="B40" s="127">
        <v>16200</v>
      </c>
      <c r="C40" s="131">
        <v>16200</v>
      </c>
      <c r="D40" s="128">
        <f t="shared" si="0"/>
        <v>0</v>
      </c>
      <c r="E40" s="125" t="str">
        <f t="shared" si="1"/>
        <v>是</v>
      </c>
    </row>
    <row r="41" ht="36" customHeight="1" spans="1:5">
      <c r="A41" s="126" t="s">
        <v>1753</v>
      </c>
      <c r="B41" s="127">
        <v>1289</v>
      </c>
      <c r="C41" s="131">
        <v>1289</v>
      </c>
      <c r="D41" s="128">
        <f t="shared" si="0"/>
        <v>0</v>
      </c>
      <c r="E41" s="125" t="str">
        <f t="shared" si="1"/>
        <v>是</v>
      </c>
    </row>
    <row r="42" ht="36" customHeight="1" spans="1:5">
      <c r="A42" s="126" t="s">
        <v>1732</v>
      </c>
      <c r="B42" s="127"/>
      <c r="C42" s="131"/>
      <c r="D42" s="128" t="str">
        <f t="shared" si="0"/>
        <v/>
      </c>
      <c r="E42" s="125" t="str">
        <f t="shared" si="1"/>
        <v>否</v>
      </c>
    </row>
    <row r="43" ht="36" customHeight="1" spans="1:5">
      <c r="A43" s="132" t="s">
        <v>1754</v>
      </c>
      <c r="B43" s="123">
        <f>SUM(B4,B10,B14,B24,B28,B33,B39)</f>
        <v>132722</v>
      </c>
      <c r="C43" s="123">
        <f>SUM(C4,C10,C14,C24,C28,C33,C39)</f>
        <v>139434</v>
      </c>
      <c r="D43" s="124">
        <f t="shared" si="0"/>
        <v>0.051</v>
      </c>
      <c r="E43" s="125" t="str">
        <f t="shared" si="1"/>
        <v>是</v>
      </c>
    </row>
    <row r="44" ht="36" customHeight="1" spans="1:5">
      <c r="A44" s="126" t="s">
        <v>1755</v>
      </c>
      <c r="B44" s="127"/>
      <c r="C44" s="127"/>
      <c r="D44" s="124" t="str">
        <f t="shared" si="0"/>
        <v/>
      </c>
      <c r="E44" s="125" t="str">
        <f t="shared" si="1"/>
        <v>否</v>
      </c>
    </row>
    <row r="45" ht="36" customHeight="1" spans="1:5">
      <c r="A45" s="133" t="s">
        <v>1756</v>
      </c>
      <c r="B45" s="123"/>
      <c r="C45" s="123"/>
      <c r="D45" s="124" t="str">
        <f t="shared" si="0"/>
        <v/>
      </c>
      <c r="E45" s="125" t="str">
        <f t="shared" si="1"/>
        <v>否</v>
      </c>
    </row>
    <row r="46" ht="36" customHeight="1" spans="1:5">
      <c r="A46" s="134" t="s">
        <v>1757</v>
      </c>
      <c r="B46" s="123">
        <v>82869</v>
      </c>
      <c r="C46" s="123">
        <v>74807</v>
      </c>
      <c r="D46" s="124">
        <f t="shared" si="0"/>
        <v>-0.097</v>
      </c>
      <c r="E46" s="125" t="str">
        <f t="shared" si="1"/>
        <v>是</v>
      </c>
    </row>
    <row r="47" ht="36" customHeight="1" spans="1:5">
      <c r="A47" s="132" t="s">
        <v>1758</v>
      </c>
      <c r="B47" s="123">
        <f>SUM(B43,B45,B46)</f>
        <v>215591</v>
      </c>
      <c r="C47" s="123">
        <f>SUM(C43,C45,C46)</f>
        <v>214241</v>
      </c>
      <c r="D47" s="124">
        <f t="shared" si="0"/>
        <v>-0.006</v>
      </c>
      <c r="E47" s="125" t="str">
        <f t="shared" si="1"/>
        <v>是</v>
      </c>
    </row>
    <row r="48" spans="2:3">
      <c r="B48" s="135"/>
      <c r="C48" s="135"/>
    </row>
    <row r="49" spans="2:3">
      <c r="B49" s="135"/>
      <c r="C49" s="135"/>
    </row>
    <row r="50" spans="2:3">
      <c r="B50" s="135"/>
      <c r="C50" s="135"/>
    </row>
    <row r="51" spans="2:3">
      <c r="B51" s="135"/>
      <c r="C51" s="135"/>
    </row>
  </sheetData>
  <autoFilter xmlns:etc="http://www.wps.cn/officeDocument/2017/etCustomData" ref="A3:E47" etc:filterBottomFollowUsedRange="0">
    <extLst/>
  </autoFilter>
  <mergeCells count="1">
    <mergeCell ref="A1:D1"/>
  </mergeCells>
  <conditionalFormatting sqref="E4:E47">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tabColor rgb="FF00B0F0"/>
  </sheetPr>
  <dimension ref="A1:E58"/>
  <sheetViews>
    <sheetView showGridLines="0" showZeros="0" view="pageBreakPreview" zoomScaleNormal="115" workbookViewId="0">
      <pane ySplit="3" topLeftCell="A4" activePane="bottomLeft" state="frozen"/>
      <selection/>
      <selection pane="bottomLeft" activeCell="E4" sqref="E4:E54"/>
    </sheetView>
  </sheetViews>
  <sheetFormatPr defaultColWidth="9" defaultRowHeight="15.6" outlineLevelCol="4"/>
  <cols>
    <col min="1" max="1" width="52.4444444444444" style="113" customWidth="1"/>
    <col min="2" max="4" width="20.6296296296296" style="113" customWidth="1"/>
    <col min="5" max="5" width="5.37962962962963" style="113" customWidth="1"/>
    <col min="6" max="16384" width="9" style="113"/>
  </cols>
  <sheetData>
    <row r="1" ht="45" customHeight="1" spans="1:4">
      <c r="A1" s="114" t="s">
        <v>1759</v>
      </c>
      <c r="B1" s="114"/>
      <c r="C1" s="114"/>
      <c r="D1" s="114"/>
    </row>
    <row r="2" s="136" customFormat="1" ht="20.1" customHeight="1" spans="1:4">
      <c r="A2" s="138"/>
      <c r="B2" s="139"/>
      <c r="C2" s="140"/>
      <c r="D2" s="141" t="s">
        <v>2</v>
      </c>
    </row>
    <row r="3" ht="45" customHeight="1" spans="1:5">
      <c r="A3" s="142" t="s">
        <v>1698</v>
      </c>
      <c r="B3" s="120" t="s">
        <v>5</v>
      </c>
      <c r="C3" s="120" t="s">
        <v>6</v>
      </c>
      <c r="D3" s="120" t="s">
        <v>7</v>
      </c>
      <c r="E3" s="136" t="s">
        <v>8</v>
      </c>
    </row>
    <row r="4" ht="36" customHeight="1" spans="1:5">
      <c r="A4" s="143" t="s">
        <v>1699</v>
      </c>
      <c r="B4" s="144">
        <f>SUM(B5:B11)</f>
        <v>36475</v>
      </c>
      <c r="C4" s="144">
        <f>SUM(C5:C11)</f>
        <v>29867</v>
      </c>
      <c r="D4" s="124">
        <f t="shared" ref="D4:D54" si="0">IF(B4&lt;&gt;0,C4/B4-1,"")</f>
        <v>-0.181</v>
      </c>
      <c r="E4" s="145" t="str">
        <f t="shared" ref="E4:E54" si="1">IF(A4&lt;&gt;"",IF(SUM(B4:C4)&lt;&gt;0,"是","否"),"是")</f>
        <v>是</v>
      </c>
    </row>
    <row r="5" ht="36" customHeight="1" spans="1:5">
      <c r="A5" s="146" t="s">
        <v>1700</v>
      </c>
      <c r="B5" s="147">
        <v>36009</v>
      </c>
      <c r="C5" s="147">
        <v>29400</v>
      </c>
      <c r="D5" s="124">
        <f t="shared" si="0"/>
        <v>-0.184</v>
      </c>
      <c r="E5" s="145" t="str">
        <f t="shared" si="1"/>
        <v>是</v>
      </c>
    </row>
    <row r="6" ht="36" customHeight="1" spans="1:5">
      <c r="A6" s="146" t="s">
        <v>1701</v>
      </c>
      <c r="B6" s="147"/>
      <c r="C6" s="148"/>
      <c r="D6" s="124" t="str">
        <f t="shared" si="0"/>
        <v/>
      </c>
      <c r="E6" s="145" t="str">
        <f t="shared" si="1"/>
        <v>否</v>
      </c>
    </row>
    <row r="7" s="113" customFormat="1" ht="36" customHeight="1" spans="1:5">
      <c r="A7" s="146" t="s">
        <v>1702</v>
      </c>
      <c r="B7" s="147">
        <v>45</v>
      </c>
      <c r="C7" s="148">
        <v>48</v>
      </c>
      <c r="D7" s="124">
        <f t="shared" si="0"/>
        <v>0.067</v>
      </c>
      <c r="E7" s="145" t="str">
        <f t="shared" si="1"/>
        <v>是</v>
      </c>
    </row>
    <row r="8" s="113" customFormat="1" ht="36" customHeight="1" spans="1:5">
      <c r="A8" s="146" t="s">
        <v>1703</v>
      </c>
      <c r="B8" s="147"/>
      <c r="C8" s="148"/>
      <c r="D8" s="124" t="str">
        <f t="shared" si="0"/>
        <v/>
      </c>
      <c r="E8" s="145" t="str">
        <f t="shared" si="1"/>
        <v>否</v>
      </c>
    </row>
    <row r="9" s="113" customFormat="1" ht="36" customHeight="1" spans="1:5">
      <c r="A9" s="146" t="s">
        <v>1704</v>
      </c>
      <c r="B9" s="147">
        <v>380</v>
      </c>
      <c r="C9" s="148">
        <v>419</v>
      </c>
      <c r="D9" s="124">
        <f t="shared" si="0"/>
        <v>0.103</v>
      </c>
      <c r="E9" s="145" t="str">
        <f t="shared" si="1"/>
        <v>是</v>
      </c>
    </row>
    <row r="10" s="113" customFormat="1" ht="36" customHeight="1" spans="1:5">
      <c r="A10" s="146" t="s">
        <v>1705</v>
      </c>
      <c r="B10" s="147">
        <v>41</v>
      </c>
      <c r="C10" s="148"/>
      <c r="D10" s="124">
        <f t="shared" si="0"/>
        <v>-1</v>
      </c>
      <c r="E10" s="145" t="str">
        <f t="shared" si="1"/>
        <v>是</v>
      </c>
    </row>
    <row r="11" s="137" customFormat="1" ht="36" customHeight="1" spans="1:5">
      <c r="A11" s="146" t="s">
        <v>1706</v>
      </c>
      <c r="B11" s="144"/>
      <c r="C11" s="144"/>
      <c r="D11" s="124" t="str">
        <f t="shared" si="0"/>
        <v/>
      </c>
      <c r="E11" s="145" t="str">
        <f t="shared" si="1"/>
        <v>否</v>
      </c>
    </row>
    <row r="12" ht="36" customHeight="1" spans="1:5">
      <c r="A12" s="143" t="s">
        <v>1707</v>
      </c>
      <c r="B12" s="144">
        <f>SUM(B13:B17)</f>
        <v>33613</v>
      </c>
      <c r="C12" s="144">
        <f>SUM(C13:C17)</f>
        <v>34187</v>
      </c>
      <c r="D12" s="124">
        <f t="shared" si="0"/>
        <v>0.017</v>
      </c>
      <c r="E12" s="145" t="str">
        <f t="shared" si="1"/>
        <v>是</v>
      </c>
    </row>
    <row r="13" ht="36" customHeight="1" spans="1:5">
      <c r="A13" s="146" t="s">
        <v>1700</v>
      </c>
      <c r="B13" s="147">
        <v>20820</v>
      </c>
      <c r="C13" s="148">
        <v>21360</v>
      </c>
      <c r="D13" s="124">
        <f t="shared" si="0"/>
        <v>0.026</v>
      </c>
      <c r="E13" s="145" t="str">
        <f t="shared" si="1"/>
        <v>是</v>
      </c>
    </row>
    <row r="14" ht="36" customHeight="1" spans="1:5">
      <c r="A14" s="146" t="s">
        <v>1701</v>
      </c>
      <c r="B14" s="147">
        <v>11943</v>
      </c>
      <c r="C14" s="148">
        <v>11943</v>
      </c>
      <c r="D14" s="124">
        <f t="shared" si="0"/>
        <v>0</v>
      </c>
      <c r="E14" s="145" t="str">
        <f t="shared" si="1"/>
        <v>是</v>
      </c>
    </row>
    <row r="15" ht="36" customHeight="1" spans="1:5">
      <c r="A15" s="146" t="s">
        <v>1702</v>
      </c>
      <c r="B15" s="147">
        <v>36</v>
      </c>
      <c r="C15" s="148">
        <v>39</v>
      </c>
      <c r="D15" s="124">
        <f t="shared" si="0"/>
        <v>0.083</v>
      </c>
      <c r="E15" s="145" t="str">
        <f t="shared" si="1"/>
        <v>是</v>
      </c>
    </row>
    <row r="16" ht="36" customHeight="1" spans="1:5">
      <c r="A16" s="146" t="s">
        <v>1704</v>
      </c>
      <c r="B16" s="147">
        <v>813</v>
      </c>
      <c r="C16" s="148">
        <v>845</v>
      </c>
      <c r="D16" s="124">
        <f t="shared" si="0"/>
        <v>0.039</v>
      </c>
      <c r="E16" s="145" t="str">
        <f t="shared" si="1"/>
        <v>是</v>
      </c>
    </row>
    <row r="17" ht="36" customHeight="1" spans="1:5">
      <c r="A17" s="146" t="s">
        <v>1705</v>
      </c>
      <c r="B17" s="147">
        <v>1</v>
      </c>
      <c r="C17" s="148"/>
      <c r="D17" s="124">
        <f t="shared" si="0"/>
        <v>-1</v>
      </c>
      <c r="E17" s="145" t="str">
        <f t="shared" si="1"/>
        <v>是</v>
      </c>
    </row>
    <row r="18" ht="36" customHeight="1" spans="1:5">
      <c r="A18" s="143" t="s">
        <v>1708</v>
      </c>
      <c r="B18" s="144">
        <f>SUM(B19:B23)</f>
        <v>1488</v>
      </c>
      <c r="C18" s="144">
        <f>SUM(C19:C23)</f>
        <v>1513</v>
      </c>
      <c r="D18" s="124">
        <f t="shared" si="0"/>
        <v>0.017</v>
      </c>
      <c r="E18" s="145" t="str">
        <f t="shared" si="1"/>
        <v>是</v>
      </c>
    </row>
    <row r="19" ht="36" customHeight="1" spans="1:5">
      <c r="A19" s="146" t="s">
        <v>1709</v>
      </c>
      <c r="B19" s="147">
        <v>1462</v>
      </c>
      <c r="C19" s="148">
        <v>1487</v>
      </c>
      <c r="D19" s="124">
        <f t="shared" si="0"/>
        <v>0.017</v>
      </c>
      <c r="E19" s="145" t="str">
        <f t="shared" si="1"/>
        <v>是</v>
      </c>
    </row>
    <row r="20" ht="36" customHeight="1" spans="1:5">
      <c r="A20" s="146" t="s">
        <v>1701</v>
      </c>
      <c r="B20" s="147"/>
      <c r="C20" s="148"/>
      <c r="D20" s="124" t="str">
        <f t="shared" si="0"/>
        <v/>
      </c>
      <c r="E20" s="145" t="str">
        <f t="shared" si="1"/>
        <v>否</v>
      </c>
    </row>
    <row r="21" ht="36" customHeight="1" spans="1:5">
      <c r="A21" s="146" t="s">
        <v>1702</v>
      </c>
      <c r="B21" s="147">
        <v>3</v>
      </c>
      <c r="C21" s="148">
        <v>3</v>
      </c>
      <c r="D21" s="124">
        <f t="shared" si="0"/>
        <v>0</v>
      </c>
      <c r="E21" s="145" t="str">
        <f t="shared" si="1"/>
        <v>是</v>
      </c>
    </row>
    <row r="22" ht="36" customHeight="1" spans="1:5">
      <c r="A22" s="146" t="s">
        <v>1704</v>
      </c>
      <c r="B22" s="147"/>
      <c r="C22" s="148"/>
      <c r="D22" s="124" t="str">
        <f t="shared" si="0"/>
        <v/>
      </c>
      <c r="E22" s="145" t="str">
        <f t="shared" si="1"/>
        <v>否</v>
      </c>
    </row>
    <row r="23" ht="36" customHeight="1" spans="1:5">
      <c r="A23" s="146" t="s">
        <v>1705</v>
      </c>
      <c r="B23" s="147">
        <v>23</v>
      </c>
      <c r="C23" s="148">
        <v>23</v>
      </c>
      <c r="D23" s="124">
        <f t="shared" si="0"/>
        <v>0</v>
      </c>
      <c r="E23" s="145" t="str">
        <f t="shared" si="1"/>
        <v>是</v>
      </c>
    </row>
    <row r="24" ht="36" customHeight="1" spans="1:5">
      <c r="A24" s="143" t="s">
        <v>1710</v>
      </c>
      <c r="B24" s="144">
        <f>SUM(B25:B29)</f>
        <v>28040</v>
      </c>
      <c r="C24" s="144">
        <f>SUM(C25:C29)</f>
        <v>28040</v>
      </c>
      <c r="D24" s="124">
        <f t="shared" si="0"/>
        <v>0</v>
      </c>
      <c r="E24" s="145" t="str">
        <f t="shared" si="1"/>
        <v>是</v>
      </c>
    </row>
    <row r="25" ht="36" customHeight="1" spans="1:5">
      <c r="A25" s="146" t="s">
        <v>1711</v>
      </c>
      <c r="B25" s="147">
        <v>28028</v>
      </c>
      <c r="C25" s="148">
        <v>28028</v>
      </c>
      <c r="D25" s="124">
        <f t="shared" si="0"/>
        <v>0</v>
      </c>
      <c r="E25" s="145" t="str">
        <f t="shared" si="1"/>
        <v>是</v>
      </c>
    </row>
    <row r="26" ht="36" customHeight="1" spans="1:5">
      <c r="A26" s="146" t="s">
        <v>1701</v>
      </c>
      <c r="B26" s="147"/>
      <c r="C26" s="148"/>
      <c r="D26" s="124" t="str">
        <f t="shared" si="0"/>
        <v/>
      </c>
      <c r="E26" s="145" t="str">
        <f t="shared" si="1"/>
        <v>否</v>
      </c>
    </row>
    <row r="27" ht="36" customHeight="1" spans="1:5">
      <c r="A27" s="146" t="s">
        <v>1702</v>
      </c>
      <c r="B27" s="147">
        <v>12</v>
      </c>
      <c r="C27" s="148">
        <v>12</v>
      </c>
      <c r="D27" s="124">
        <f t="shared" si="0"/>
        <v>0</v>
      </c>
      <c r="E27" s="145" t="str">
        <f t="shared" si="1"/>
        <v>是</v>
      </c>
    </row>
    <row r="28" ht="36" customHeight="1" spans="1:5">
      <c r="A28" s="146" t="s">
        <v>1704</v>
      </c>
      <c r="B28" s="147"/>
      <c r="C28" s="148"/>
      <c r="D28" s="124" t="str">
        <f t="shared" si="0"/>
        <v/>
      </c>
      <c r="E28" s="145" t="str">
        <f t="shared" si="1"/>
        <v>否</v>
      </c>
    </row>
    <row r="29" ht="36" customHeight="1" spans="1:5">
      <c r="A29" s="146" t="s">
        <v>1705</v>
      </c>
      <c r="B29" s="147"/>
      <c r="C29" s="148"/>
      <c r="D29" s="124" t="str">
        <f t="shared" si="0"/>
        <v/>
      </c>
      <c r="E29" s="145" t="str">
        <f t="shared" si="1"/>
        <v>否</v>
      </c>
    </row>
    <row r="30" ht="36" customHeight="1" spans="1:5">
      <c r="A30" s="143" t="s">
        <v>1712</v>
      </c>
      <c r="B30" s="144">
        <f>SUM(B31:B34)</f>
        <v>2368</v>
      </c>
      <c r="C30" s="144">
        <f>SUM(C31:C34)</f>
        <v>2203</v>
      </c>
      <c r="D30" s="124">
        <f t="shared" si="0"/>
        <v>-0.07</v>
      </c>
      <c r="E30" s="145" t="str">
        <f t="shared" si="1"/>
        <v>是</v>
      </c>
    </row>
    <row r="31" ht="36" customHeight="1" spans="1:5">
      <c r="A31" s="146" t="s">
        <v>1713</v>
      </c>
      <c r="B31" s="147">
        <v>2349</v>
      </c>
      <c r="C31" s="149">
        <v>2200</v>
      </c>
      <c r="D31" s="124">
        <f t="shared" si="0"/>
        <v>-0.063</v>
      </c>
      <c r="E31" s="145" t="str">
        <f t="shared" si="1"/>
        <v>是</v>
      </c>
    </row>
    <row r="32" ht="36" customHeight="1" spans="1:5">
      <c r="A32" s="146" t="s">
        <v>1701</v>
      </c>
      <c r="B32" s="147"/>
      <c r="C32" s="149"/>
      <c r="D32" s="124" t="str">
        <f t="shared" si="0"/>
        <v/>
      </c>
      <c r="E32" s="145" t="str">
        <f t="shared" si="1"/>
        <v>否</v>
      </c>
    </row>
    <row r="33" ht="36" customHeight="1" spans="1:5">
      <c r="A33" s="146" t="s">
        <v>1702</v>
      </c>
      <c r="B33" s="147">
        <v>9</v>
      </c>
      <c r="C33" s="147">
        <v>3</v>
      </c>
      <c r="D33" s="124">
        <f t="shared" si="0"/>
        <v>-0.667</v>
      </c>
      <c r="E33" s="145" t="str">
        <f t="shared" si="1"/>
        <v>是</v>
      </c>
    </row>
    <row r="34" ht="36" customHeight="1" spans="1:5">
      <c r="A34" s="146" t="s">
        <v>1705</v>
      </c>
      <c r="B34" s="147">
        <v>10</v>
      </c>
      <c r="C34" s="148"/>
      <c r="D34" s="124">
        <f t="shared" si="0"/>
        <v>-1</v>
      </c>
      <c r="E34" s="145" t="str">
        <f t="shared" si="1"/>
        <v>是</v>
      </c>
    </row>
    <row r="35" ht="36" customHeight="1" spans="1:5">
      <c r="A35" s="143" t="s">
        <v>1714</v>
      </c>
      <c r="B35" s="144">
        <f>SUM(B36:B41)</f>
        <v>4899</v>
      </c>
      <c r="C35" s="144">
        <f>SUM(C36:C41)</f>
        <v>4677</v>
      </c>
      <c r="D35" s="124">
        <f t="shared" si="0"/>
        <v>-0.045</v>
      </c>
      <c r="E35" s="145" t="str">
        <f t="shared" si="1"/>
        <v>是</v>
      </c>
    </row>
    <row r="36" ht="36" customHeight="1" spans="1:5">
      <c r="A36" s="146" t="s">
        <v>1715</v>
      </c>
      <c r="B36" s="147">
        <v>4087</v>
      </c>
      <c r="C36" s="148">
        <v>3800</v>
      </c>
      <c r="D36" s="124">
        <f t="shared" si="0"/>
        <v>-0.07</v>
      </c>
      <c r="E36" s="145" t="str">
        <f t="shared" si="1"/>
        <v>是</v>
      </c>
    </row>
    <row r="37" ht="36" customHeight="1" spans="1:5">
      <c r="A37" s="146" t="s">
        <v>1701</v>
      </c>
      <c r="B37" s="147">
        <v>693</v>
      </c>
      <c r="C37" s="148">
        <v>761</v>
      </c>
      <c r="D37" s="124">
        <f t="shared" si="0"/>
        <v>0.098</v>
      </c>
      <c r="E37" s="145" t="str">
        <f t="shared" si="1"/>
        <v>是</v>
      </c>
    </row>
    <row r="38" ht="36" customHeight="1" spans="1:5">
      <c r="A38" s="146" t="s">
        <v>1702</v>
      </c>
      <c r="B38" s="147">
        <v>16</v>
      </c>
      <c r="C38" s="148">
        <v>11</v>
      </c>
      <c r="D38" s="124">
        <f t="shared" si="0"/>
        <v>-0.313</v>
      </c>
      <c r="E38" s="145" t="str">
        <f t="shared" si="1"/>
        <v>是</v>
      </c>
    </row>
    <row r="39" ht="36" customHeight="1" spans="1:5">
      <c r="A39" s="146" t="s">
        <v>1703</v>
      </c>
      <c r="B39" s="147"/>
      <c r="C39" s="148"/>
      <c r="D39" s="124" t="str">
        <f t="shared" si="0"/>
        <v/>
      </c>
      <c r="E39" s="145" t="str">
        <f t="shared" si="1"/>
        <v>否</v>
      </c>
    </row>
    <row r="40" ht="36" customHeight="1" spans="1:5">
      <c r="A40" s="146" t="s">
        <v>1704</v>
      </c>
      <c r="B40" s="147">
        <v>98</v>
      </c>
      <c r="C40" s="148">
        <v>100</v>
      </c>
      <c r="D40" s="124">
        <f t="shared" si="0"/>
        <v>0.02</v>
      </c>
      <c r="E40" s="145" t="str">
        <f t="shared" si="1"/>
        <v>是</v>
      </c>
    </row>
    <row r="41" ht="36" customHeight="1" spans="1:5">
      <c r="A41" s="146" t="s">
        <v>1705</v>
      </c>
      <c r="B41" s="147">
        <v>5</v>
      </c>
      <c r="C41" s="147">
        <v>5</v>
      </c>
      <c r="D41" s="124">
        <f t="shared" si="0"/>
        <v>0</v>
      </c>
      <c r="E41" s="145" t="str">
        <f t="shared" si="1"/>
        <v>是</v>
      </c>
    </row>
    <row r="42" ht="36" customHeight="1" spans="1:5">
      <c r="A42" s="143" t="s">
        <v>1716</v>
      </c>
      <c r="B42" s="144">
        <f>SUM(B43:B47)</f>
        <v>9383</v>
      </c>
      <c r="C42" s="144">
        <f>SUM(C43:C47)</f>
        <v>9383</v>
      </c>
      <c r="D42" s="124">
        <f t="shared" si="0"/>
        <v>0</v>
      </c>
      <c r="E42" s="145" t="str">
        <f t="shared" si="1"/>
        <v>是</v>
      </c>
    </row>
    <row r="43" ht="36" customHeight="1" spans="1:5">
      <c r="A43" s="146" t="s">
        <v>1711</v>
      </c>
      <c r="B43" s="147">
        <v>8352</v>
      </c>
      <c r="C43" s="148">
        <v>8352</v>
      </c>
      <c r="D43" s="124">
        <f t="shared" si="0"/>
        <v>0</v>
      </c>
      <c r="E43" s="145" t="str">
        <f t="shared" si="1"/>
        <v>是</v>
      </c>
    </row>
    <row r="44" ht="36" customHeight="1" spans="1:5">
      <c r="A44" s="146" t="s">
        <v>1701</v>
      </c>
      <c r="B44" s="147">
        <v>1004</v>
      </c>
      <c r="C44" s="148">
        <v>1004</v>
      </c>
      <c r="D44" s="124">
        <f t="shared" si="0"/>
        <v>0</v>
      </c>
      <c r="E44" s="145" t="str">
        <f t="shared" si="1"/>
        <v>是</v>
      </c>
    </row>
    <row r="45" ht="36" customHeight="1" spans="1:5">
      <c r="A45" s="146" t="s">
        <v>1717</v>
      </c>
      <c r="B45" s="147">
        <v>12</v>
      </c>
      <c r="C45" s="148">
        <v>12</v>
      </c>
      <c r="D45" s="124">
        <f t="shared" si="0"/>
        <v>0</v>
      </c>
      <c r="E45" s="145" t="str">
        <f t="shared" si="1"/>
        <v>是</v>
      </c>
    </row>
    <row r="46" ht="36" customHeight="1" spans="1:5">
      <c r="A46" s="146" t="s">
        <v>1718</v>
      </c>
      <c r="B46" s="147">
        <v>15</v>
      </c>
      <c r="C46" s="148">
        <v>15</v>
      </c>
      <c r="D46" s="124">
        <f t="shared" si="0"/>
        <v>0</v>
      </c>
      <c r="E46" s="145" t="str">
        <f t="shared" si="1"/>
        <v>是</v>
      </c>
    </row>
    <row r="47" ht="36" customHeight="1" spans="1:5">
      <c r="A47" s="146" t="s">
        <v>1705</v>
      </c>
      <c r="B47" s="147"/>
      <c r="C47" s="148"/>
      <c r="D47" s="124" t="str">
        <f t="shared" si="0"/>
        <v/>
      </c>
      <c r="E47" s="145" t="str">
        <f t="shared" si="1"/>
        <v>否</v>
      </c>
    </row>
    <row r="48" ht="36" customHeight="1" spans="1:5">
      <c r="A48" s="132" t="s">
        <v>1719</v>
      </c>
      <c r="B48" s="144">
        <f>SUM(B42,B35,B30,B24,B18,B12,B4)</f>
        <v>116266</v>
      </c>
      <c r="C48" s="144">
        <f>SUM(C42,C35,C30,C24,C18,C12,C4)</f>
        <v>109870</v>
      </c>
      <c r="D48" s="124">
        <f t="shared" si="0"/>
        <v>-0.055</v>
      </c>
      <c r="E48" s="145" t="str">
        <f t="shared" si="1"/>
        <v>是</v>
      </c>
    </row>
    <row r="49" ht="36" customHeight="1" spans="1:5">
      <c r="A49" s="146" t="s">
        <v>1720</v>
      </c>
      <c r="B49" s="147"/>
      <c r="C49" s="147"/>
      <c r="D49" s="124" t="str">
        <f t="shared" si="0"/>
        <v/>
      </c>
      <c r="E49" s="145" t="str">
        <f t="shared" si="1"/>
        <v>否</v>
      </c>
    </row>
    <row r="50" ht="36" customHeight="1" spans="1:5">
      <c r="A50" s="146" t="s">
        <v>1721</v>
      </c>
      <c r="B50" s="147"/>
      <c r="C50" s="147"/>
      <c r="D50" s="124" t="str">
        <f t="shared" si="0"/>
        <v/>
      </c>
      <c r="E50" s="145" t="str">
        <f t="shared" si="1"/>
        <v>否</v>
      </c>
    </row>
    <row r="51" ht="36" customHeight="1" spans="1:5">
      <c r="A51" s="146" t="s">
        <v>1722</v>
      </c>
      <c r="B51" s="147"/>
      <c r="C51" s="147"/>
      <c r="D51" s="124" t="str">
        <f t="shared" si="0"/>
        <v/>
      </c>
      <c r="E51" s="145" t="str">
        <f t="shared" si="1"/>
        <v>否</v>
      </c>
    </row>
    <row r="52" ht="36" customHeight="1" spans="1:5">
      <c r="A52" s="134" t="s">
        <v>1723</v>
      </c>
      <c r="B52" s="144">
        <v>100524</v>
      </c>
      <c r="C52" s="144">
        <v>103574</v>
      </c>
      <c r="D52" s="124">
        <f t="shared" si="0"/>
        <v>0.03</v>
      </c>
      <c r="E52" s="145" t="str">
        <f t="shared" si="1"/>
        <v>是</v>
      </c>
    </row>
    <row r="53" ht="36" customHeight="1" spans="1:5">
      <c r="A53" s="150" t="s">
        <v>1724</v>
      </c>
      <c r="B53" s="144"/>
      <c r="C53" s="149"/>
      <c r="D53" s="124" t="str">
        <f t="shared" si="0"/>
        <v/>
      </c>
      <c r="E53" s="145" t="str">
        <f t="shared" si="1"/>
        <v>否</v>
      </c>
    </row>
    <row r="54" ht="36" customHeight="1" spans="1:5">
      <c r="A54" s="132" t="s">
        <v>1725</v>
      </c>
      <c r="B54" s="144">
        <f>SUM(B48,B52)</f>
        <v>216790</v>
      </c>
      <c r="C54" s="144">
        <f>SUM(C48,C52)</f>
        <v>213444</v>
      </c>
      <c r="D54" s="124">
        <f t="shared" si="0"/>
        <v>-0.015</v>
      </c>
      <c r="E54" s="145" t="str">
        <f t="shared" si="1"/>
        <v>是</v>
      </c>
    </row>
    <row r="55" spans="2:3">
      <c r="B55" s="135"/>
      <c r="C55" s="135"/>
    </row>
    <row r="56" spans="2:3">
      <c r="B56" s="135"/>
      <c r="C56" s="135"/>
    </row>
    <row r="57" spans="2:3">
      <c r="B57" s="135"/>
      <c r="C57" s="135"/>
    </row>
    <row r="58" spans="2:3">
      <c r="B58" s="135"/>
      <c r="C58" s="135"/>
    </row>
  </sheetData>
  <autoFilter xmlns:etc="http://www.wps.cn/officeDocument/2017/etCustomData" ref="A3:E54" etc:filterBottomFollowUsedRange="0">
    <extLst/>
  </autoFilter>
  <mergeCells count="1">
    <mergeCell ref="A1:D1"/>
  </mergeCells>
  <conditionalFormatting sqref="E4:E54">
    <cfRule type="cellIs" dxfId="3" priority="3" stopIfTrue="1" operator="lessThanOrEqual">
      <formula>-1</formula>
    </cfRule>
  </conditionalFormatting>
  <conditionalFormatting sqref="C6:C11 C25:C29 C19:C23 C13:C17 C36:C40 C43:C47 C34">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tabColor rgb="FF00B0F0"/>
  </sheetPr>
  <dimension ref="A1:E51"/>
  <sheetViews>
    <sheetView showGridLines="0" showZeros="0" view="pageBreakPreview" zoomScaleNormal="100" workbookViewId="0">
      <pane ySplit="3" topLeftCell="A37" activePane="bottomLeft" state="frozen"/>
      <selection/>
      <selection pane="bottomLeft" activeCell="D42" sqref="D42"/>
    </sheetView>
  </sheetViews>
  <sheetFormatPr defaultColWidth="9" defaultRowHeight="15.6" outlineLevelCol="4"/>
  <cols>
    <col min="1" max="1" width="45.6296296296296" style="113" customWidth="1"/>
    <col min="2" max="4" width="20.6296296296296" style="113" customWidth="1"/>
    <col min="5" max="5" width="12.75" style="113" customWidth="1"/>
    <col min="6" max="16384" width="9" style="113"/>
  </cols>
  <sheetData>
    <row r="1" ht="45" customHeight="1" spans="1:4">
      <c r="A1" s="114" t="s">
        <v>1760</v>
      </c>
      <c r="B1" s="114"/>
      <c r="C1" s="114"/>
      <c r="D1" s="114"/>
    </row>
    <row r="2" ht="20.1" customHeight="1" spans="1:4">
      <c r="A2" s="115"/>
      <c r="B2" s="116"/>
      <c r="C2" s="117"/>
      <c r="D2" s="118" t="s">
        <v>1727</v>
      </c>
    </row>
    <row r="3" ht="45" customHeight="1" spans="1:5">
      <c r="A3" s="119" t="s">
        <v>1218</v>
      </c>
      <c r="B3" s="120" t="s">
        <v>5</v>
      </c>
      <c r="C3" s="120" t="s">
        <v>6</v>
      </c>
      <c r="D3" s="120" t="s">
        <v>7</v>
      </c>
      <c r="E3" s="121" t="s">
        <v>8</v>
      </c>
    </row>
    <row r="4" ht="36" customHeight="1" spans="1:5">
      <c r="A4" s="122" t="s">
        <v>1728</v>
      </c>
      <c r="B4" s="123">
        <f>SUM(B5:B9)</f>
        <v>44521</v>
      </c>
      <c r="C4" s="123">
        <f>SUM(C5:C9)</f>
        <v>47866</v>
      </c>
      <c r="D4" s="124">
        <f t="shared" ref="D4:D47" si="0">IF(B4&lt;&gt;0,C4/B4-1,"")</f>
        <v>0.075</v>
      </c>
      <c r="E4" s="125" t="str">
        <f t="shared" ref="E4:E47" si="1">IF(A4&lt;&gt;"",IF(SUM(B4:C4)&lt;&gt;0,"是","否"),"是")</f>
        <v>是</v>
      </c>
    </row>
    <row r="5" ht="36" customHeight="1" spans="1:5">
      <c r="A5" s="126" t="s">
        <v>1729</v>
      </c>
      <c r="B5" s="127">
        <v>42435</v>
      </c>
      <c r="C5" s="127">
        <v>45879</v>
      </c>
      <c r="D5" s="128">
        <f t="shared" si="0"/>
        <v>0.081</v>
      </c>
      <c r="E5" s="125" t="str">
        <f t="shared" si="1"/>
        <v>是</v>
      </c>
    </row>
    <row r="6" ht="36" customHeight="1" spans="1:5">
      <c r="A6" s="126" t="s">
        <v>1730</v>
      </c>
      <c r="B6" s="127">
        <v>1535</v>
      </c>
      <c r="C6" s="127">
        <v>1533</v>
      </c>
      <c r="D6" s="128">
        <f t="shared" si="0"/>
        <v>-0.001</v>
      </c>
      <c r="E6" s="125" t="str">
        <f t="shared" si="1"/>
        <v>是</v>
      </c>
    </row>
    <row r="7" ht="36" customHeight="1" spans="1:5">
      <c r="A7" s="126" t="s">
        <v>1731</v>
      </c>
      <c r="B7" s="127">
        <v>330</v>
      </c>
      <c r="C7" s="127">
        <v>321</v>
      </c>
      <c r="D7" s="128">
        <f t="shared" si="0"/>
        <v>-0.027</v>
      </c>
      <c r="E7" s="125" t="str">
        <f t="shared" si="1"/>
        <v>是</v>
      </c>
    </row>
    <row r="8" ht="36" customHeight="1" spans="1:5">
      <c r="A8" s="126" t="s">
        <v>1732</v>
      </c>
      <c r="B8" s="127">
        <v>221</v>
      </c>
      <c r="C8" s="127">
        <v>133</v>
      </c>
      <c r="D8" s="128">
        <f t="shared" si="0"/>
        <v>-0.398</v>
      </c>
      <c r="E8" s="125" t="str">
        <f t="shared" si="1"/>
        <v>是</v>
      </c>
    </row>
    <row r="9" ht="36" customHeight="1" spans="1:5">
      <c r="A9" s="126" t="s">
        <v>1733</v>
      </c>
      <c r="B9" s="127"/>
      <c r="C9" s="127"/>
      <c r="D9" s="128" t="str">
        <f t="shared" si="0"/>
        <v/>
      </c>
      <c r="E9" s="125" t="str">
        <f t="shared" si="1"/>
        <v>否</v>
      </c>
    </row>
    <row r="10" ht="36" customHeight="1" spans="1:5">
      <c r="A10" s="129" t="s">
        <v>1734</v>
      </c>
      <c r="B10" s="123">
        <f>SUM(B11:B13)</f>
        <v>32414</v>
      </c>
      <c r="C10" s="123">
        <f>SUM(C11:C13)</f>
        <v>34984</v>
      </c>
      <c r="D10" s="124">
        <f t="shared" si="0"/>
        <v>0.079</v>
      </c>
      <c r="E10" s="125" t="str">
        <f t="shared" si="1"/>
        <v>是</v>
      </c>
    </row>
    <row r="11" ht="36" customHeight="1" spans="1:5">
      <c r="A11" s="126" t="s">
        <v>1729</v>
      </c>
      <c r="B11" s="127">
        <v>32361</v>
      </c>
      <c r="C11" s="127">
        <v>34930</v>
      </c>
      <c r="D11" s="128">
        <f t="shared" si="0"/>
        <v>0.079</v>
      </c>
      <c r="E11" s="125" t="str">
        <f t="shared" si="1"/>
        <v>是</v>
      </c>
    </row>
    <row r="12" ht="36" customHeight="1" spans="1:5">
      <c r="A12" s="126" t="s">
        <v>1731</v>
      </c>
      <c r="B12" s="127">
        <v>46</v>
      </c>
      <c r="C12" s="127">
        <v>47</v>
      </c>
      <c r="D12" s="128">
        <f t="shared" si="0"/>
        <v>0.022</v>
      </c>
      <c r="E12" s="125" t="str">
        <f t="shared" si="1"/>
        <v>是</v>
      </c>
    </row>
    <row r="13" ht="36" customHeight="1" spans="1:5">
      <c r="A13" s="126" t="s">
        <v>1732</v>
      </c>
      <c r="B13" s="127">
        <v>7</v>
      </c>
      <c r="C13" s="130">
        <v>7</v>
      </c>
      <c r="D13" s="128">
        <f t="shared" si="0"/>
        <v>0</v>
      </c>
      <c r="E13" s="125" t="str">
        <f t="shared" si="1"/>
        <v>是</v>
      </c>
    </row>
    <row r="14" s="113" customFormat="1" ht="36" customHeight="1" spans="1:5">
      <c r="A14" s="122" t="s">
        <v>1735</v>
      </c>
      <c r="B14" s="123">
        <f>SUM(B15:B23)</f>
        <v>3759</v>
      </c>
      <c r="C14" s="123">
        <f>SUM(C15:C23)</f>
        <v>3744</v>
      </c>
      <c r="D14" s="124">
        <f t="shared" si="0"/>
        <v>-0.004</v>
      </c>
      <c r="E14" s="125" t="str">
        <f t="shared" si="1"/>
        <v>是</v>
      </c>
    </row>
    <row r="15" s="113" customFormat="1" ht="36" customHeight="1" spans="1:5">
      <c r="A15" s="126" t="s">
        <v>1736</v>
      </c>
      <c r="B15" s="127">
        <v>2850</v>
      </c>
      <c r="C15" s="127">
        <v>2995</v>
      </c>
      <c r="D15" s="128">
        <f t="shared" si="0"/>
        <v>0.051</v>
      </c>
      <c r="E15" s="125" t="str">
        <f t="shared" si="1"/>
        <v>是</v>
      </c>
    </row>
    <row r="16" s="113" customFormat="1" ht="36" customHeight="1" spans="1:5">
      <c r="A16" s="126" t="s">
        <v>1737</v>
      </c>
      <c r="B16" s="127">
        <v>592</v>
      </c>
      <c r="C16" s="127">
        <v>648</v>
      </c>
      <c r="D16" s="128">
        <f t="shared" si="0"/>
        <v>0.095</v>
      </c>
      <c r="E16" s="125" t="str">
        <f t="shared" si="1"/>
        <v>是</v>
      </c>
    </row>
    <row r="17" s="113" customFormat="1" ht="36" customHeight="1" spans="1:5">
      <c r="A17" s="126" t="s">
        <v>1730</v>
      </c>
      <c r="B17" s="127">
        <v>21</v>
      </c>
      <c r="C17" s="127">
        <v>28</v>
      </c>
      <c r="D17" s="128">
        <f t="shared" si="0"/>
        <v>0.333</v>
      </c>
      <c r="E17" s="125" t="str">
        <f t="shared" si="1"/>
        <v>是</v>
      </c>
    </row>
    <row r="18" s="113" customFormat="1" ht="36" customHeight="1" spans="1:5">
      <c r="A18" s="126" t="s">
        <v>1738</v>
      </c>
      <c r="B18" s="127"/>
      <c r="C18" s="127"/>
      <c r="D18" s="128" t="str">
        <f t="shared" si="0"/>
        <v/>
      </c>
      <c r="E18" s="125" t="str">
        <f t="shared" si="1"/>
        <v>否</v>
      </c>
    </row>
    <row r="19" s="113" customFormat="1" ht="36" customHeight="1" spans="1:5">
      <c r="A19" s="126" t="s">
        <v>1739</v>
      </c>
      <c r="B19" s="127"/>
      <c r="C19" s="127">
        <v>71</v>
      </c>
      <c r="D19" s="128" t="str">
        <f t="shared" si="0"/>
        <v/>
      </c>
      <c r="E19" s="125" t="str">
        <f t="shared" si="1"/>
        <v>是</v>
      </c>
    </row>
    <row r="20" s="113" customFormat="1" ht="36" customHeight="1" spans="1:5">
      <c r="A20" s="126" t="s">
        <v>1740</v>
      </c>
      <c r="B20" s="127">
        <v>278</v>
      </c>
      <c r="C20" s="127"/>
      <c r="D20" s="128">
        <f t="shared" si="0"/>
        <v>-1</v>
      </c>
      <c r="E20" s="125" t="str">
        <f t="shared" si="1"/>
        <v>是</v>
      </c>
    </row>
    <row r="21" s="113" customFormat="1" ht="36" customHeight="1" spans="1:5">
      <c r="A21" s="126" t="s">
        <v>1741</v>
      </c>
      <c r="B21" s="127">
        <v>16</v>
      </c>
      <c r="C21" s="127"/>
      <c r="D21" s="128">
        <f t="shared" si="0"/>
        <v>-1</v>
      </c>
      <c r="E21" s="125" t="str">
        <f t="shared" si="1"/>
        <v>是</v>
      </c>
    </row>
    <row r="22" s="113" customFormat="1" ht="36" customHeight="1" spans="1:5">
      <c r="A22" s="126" t="s">
        <v>1731</v>
      </c>
      <c r="B22" s="127"/>
      <c r="C22" s="127"/>
      <c r="D22" s="128" t="str">
        <f t="shared" si="0"/>
        <v/>
      </c>
      <c r="E22" s="125" t="str">
        <f t="shared" si="1"/>
        <v>否</v>
      </c>
    </row>
    <row r="23" s="113" customFormat="1" ht="36" customHeight="1" spans="1:5">
      <c r="A23" s="126" t="s">
        <v>1732</v>
      </c>
      <c r="B23" s="127">
        <v>2</v>
      </c>
      <c r="C23" s="127">
        <v>2</v>
      </c>
      <c r="D23" s="128">
        <f t="shared" si="0"/>
        <v>0</v>
      </c>
      <c r="E23" s="125" t="str">
        <f t="shared" si="1"/>
        <v>是</v>
      </c>
    </row>
    <row r="24" s="113" customFormat="1" ht="36" customHeight="1" spans="1:5">
      <c r="A24" s="122" t="s">
        <v>1742</v>
      </c>
      <c r="B24" s="123">
        <f>SUM(B25:B27)</f>
        <v>14552</v>
      </c>
      <c r="C24" s="123">
        <f>SUM(C25:C27)</f>
        <v>14552</v>
      </c>
      <c r="D24" s="124">
        <f t="shared" si="0"/>
        <v>0</v>
      </c>
      <c r="E24" s="125" t="str">
        <f t="shared" si="1"/>
        <v>是</v>
      </c>
    </row>
    <row r="25" s="113" customFormat="1" ht="36" customHeight="1" spans="1:5">
      <c r="A25" s="126" t="s">
        <v>1743</v>
      </c>
      <c r="B25" s="127">
        <v>14552</v>
      </c>
      <c r="C25" s="131">
        <v>14552</v>
      </c>
      <c r="D25" s="128">
        <f t="shared" si="0"/>
        <v>0</v>
      </c>
      <c r="E25" s="125" t="str">
        <f t="shared" si="1"/>
        <v>是</v>
      </c>
    </row>
    <row r="26" s="113" customFormat="1" ht="36" customHeight="1" spans="1:5">
      <c r="A26" s="126" t="s">
        <v>1731</v>
      </c>
      <c r="B26" s="127"/>
      <c r="C26" s="131"/>
      <c r="D26" s="128" t="str">
        <f t="shared" si="0"/>
        <v/>
      </c>
      <c r="E26" s="125" t="str">
        <f t="shared" si="1"/>
        <v>否</v>
      </c>
    </row>
    <row r="27" s="113" customFormat="1" ht="36" customHeight="1" spans="1:5">
      <c r="A27" s="126" t="s">
        <v>1732</v>
      </c>
      <c r="B27" s="127"/>
      <c r="C27" s="131"/>
      <c r="D27" s="128" t="str">
        <f t="shared" si="0"/>
        <v/>
      </c>
      <c r="E27" s="125" t="str">
        <f t="shared" si="1"/>
        <v>否</v>
      </c>
    </row>
    <row r="28" s="113" customFormat="1" ht="36" customHeight="1" spans="1:5">
      <c r="A28" s="122" t="s">
        <v>1744</v>
      </c>
      <c r="B28" s="123">
        <f>SUM(B29:B32)</f>
        <v>8796</v>
      </c>
      <c r="C28" s="123">
        <f>SUM(C29:C32)</f>
        <v>8804</v>
      </c>
      <c r="D28" s="124">
        <f t="shared" si="0"/>
        <v>0.001</v>
      </c>
      <c r="E28" s="125" t="str">
        <f t="shared" si="1"/>
        <v>是</v>
      </c>
    </row>
    <row r="29" s="113" customFormat="1" ht="36" customHeight="1" spans="1:5">
      <c r="A29" s="126" t="s">
        <v>1745</v>
      </c>
      <c r="B29" s="127">
        <v>8796</v>
      </c>
      <c r="C29" s="131">
        <v>8804</v>
      </c>
      <c r="D29" s="128">
        <f t="shared" si="0"/>
        <v>0.001</v>
      </c>
      <c r="E29" s="125" t="str">
        <f t="shared" si="1"/>
        <v>是</v>
      </c>
    </row>
    <row r="30" s="113" customFormat="1" ht="36" customHeight="1" spans="1:5">
      <c r="A30" s="126" t="s">
        <v>1746</v>
      </c>
      <c r="B30" s="127"/>
      <c r="C30" s="131"/>
      <c r="D30" s="128" t="str">
        <f t="shared" si="0"/>
        <v/>
      </c>
      <c r="E30" s="125" t="str">
        <f t="shared" si="1"/>
        <v>否</v>
      </c>
    </row>
    <row r="31" s="113" customFormat="1" ht="36" customHeight="1" spans="1:5">
      <c r="A31" s="126" t="s">
        <v>1747</v>
      </c>
      <c r="B31" s="127"/>
      <c r="C31" s="131"/>
      <c r="D31" s="128" t="str">
        <f t="shared" si="0"/>
        <v/>
      </c>
      <c r="E31" s="125" t="str">
        <f t="shared" si="1"/>
        <v>否</v>
      </c>
    </row>
    <row r="32" s="113" customFormat="1" ht="36" customHeight="1" spans="1:5">
      <c r="A32" s="126" t="s">
        <v>1732</v>
      </c>
      <c r="B32" s="127"/>
      <c r="C32" s="131"/>
      <c r="D32" s="128" t="str">
        <f t="shared" si="0"/>
        <v/>
      </c>
      <c r="E32" s="125" t="str">
        <f t="shared" si="1"/>
        <v>否</v>
      </c>
    </row>
    <row r="33" s="113" customFormat="1" ht="36" customHeight="1" spans="1:5">
      <c r="A33" s="122" t="s">
        <v>1748</v>
      </c>
      <c r="B33" s="123">
        <f>SUM(B34:B38)</f>
        <v>11191</v>
      </c>
      <c r="C33" s="123">
        <f>SUM(C34:C38)</f>
        <v>11995</v>
      </c>
      <c r="D33" s="124">
        <f t="shared" si="0"/>
        <v>0.072</v>
      </c>
      <c r="E33" s="125" t="str">
        <f t="shared" si="1"/>
        <v>是</v>
      </c>
    </row>
    <row r="34" ht="36" customHeight="1" spans="1:5">
      <c r="A34" s="126" t="s">
        <v>1749</v>
      </c>
      <c r="B34" s="127">
        <v>8104</v>
      </c>
      <c r="C34" s="130">
        <v>8844</v>
      </c>
      <c r="D34" s="128">
        <f t="shared" si="0"/>
        <v>0.091</v>
      </c>
      <c r="E34" s="125" t="str">
        <f t="shared" si="1"/>
        <v>是</v>
      </c>
    </row>
    <row r="35" ht="36" customHeight="1" spans="1:5">
      <c r="A35" s="126" t="s">
        <v>1750</v>
      </c>
      <c r="B35" s="127">
        <v>2767</v>
      </c>
      <c r="C35" s="130">
        <v>2800</v>
      </c>
      <c r="D35" s="128">
        <f t="shared" si="0"/>
        <v>0.012</v>
      </c>
      <c r="E35" s="125" t="str">
        <f t="shared" si="1"/>
        <v>是</v>
      </c>
    </row>
    <row r="36" ht="36" customHeight="1" spans="1:5">
      <c r="A36" s="126" t="s">
        <v>1751</v>
      </c>
      <c r="B36" s="127">
        <v>294</v>
      </c>
      <c r="C36" s="130">
        <v>326</v>
      </c>
      <c r="D36" s="128">
        <f t="shared" si="0"/>
        <v>0.109</v>
      </c>
      <c r="E36" s="125" t="str">
        <f t="shared" si="1"/>
        <v>是</v>
      </c>
    </row>
    <row r="37" ht="36" customHeight="1" spans="1:5">
      <c r="A37" s="126" t="s">
        <v>1731</v>
      </c>
      <c r="B37" s="127">
        <v>9</v>
      </c>
      <c r="C37" s="130">
        <v>10</v>
      </c>
      <c r="D37" s="128">
        <f t="shared" si="0"/>
        <v>0.111</v>
      </c>
      <c r="E37" s="125" t="str">
        <f t="shared" si="1"/>
        <v>是</v>
      </c>
    </row>
    <row r="38" ht="36" customHeight="1" spans="1:5">
      <c r="A38" s="126" t="s">
        <v>1732</v>
      </c>
      <c r="B38" s="127">
        <v>17</v>
      </c>
      <c r="C38" s="130">
        <v>15</v>
      </c>
      <c r="D38" s="128">
        <f t="shared" si="0"/>
        <v>-0.118</v>
      </c>
      <c r="E38" s="125" t="str">
        <f t="shared" si="1"/>
        <v>是</v>
      </c>
    </row>
    <row r="39" ht="36" customHeight="1" spans="1:5">
      <c r="A39" s="122" t="s">
        <v>1752</v>
      </c>
      <c r="B39" s="123">
        <f>SUM(B40:B42)</f>
        <v>17489</v>
      </c>
      <c r="C39" s="123">
        <f>SUM(C40:C42)</f>
        <v>17489</v>
      </c>
      <c r="D39" s="124">
        <f t="shared" si="0"/>
        <v>0</v>
      </c>
      <c r="E39" s="125" t="str">
        <f t="shared" si="1"/>
        <v>是</v>
      </c>
    </row>
    <row r="40" ht="36" customHeight="1" spans="1:5">
      <c r="A40" s="126" t="s">
        <v>1743</v>
      </c>
      <c r="B40" s="127">
        <v>16200</v>
      </c>
      <c r="C40" s="131">
        <v>16200</v>
      </c>
      <c r="D40" s="128">
        <f t="shared" si="0"/>
        <v>0</v>
      </c>
      <c r="E40" s="125" t="str">
        <f t="shared" si="1"/>
        <v>是</v>
      </c>
    </row>
    <row r="41" ht="36" customHeight="1" spans="1:5">
      <c r="A41" s="126" t="s">
        <v>1753</v>
      </c>
      <c r="B41" s="127">
        <v>1289</v>
      </c>
      <c r="C41" s="131">
        <v>1289</v>
      </c>
      <c r="D41" s="128">
        <f t="shared" si="0"/>
        <v>0</v>
      </c>
      <c r="E41" s="125" t="str">
        <f t="shared" si="1"/>
        <v>是</v>
      </c>
    </row>
    <row r="42" ht="36" customHeight="1" spans="1:5">
      <c r="A42" s="126" t="s">
        <v>1732</v>
      </c>
      <c r="B42" s="127"/>
      <c r="C42" s="131"/>
      <c r="D42" s="128" t="str">
        <f t="shared" si="0"/>
        <v/>
      </c>
      <c r="E42" s="125" t="str">
        <f t="shared" si="1"/>
        <v>否</v>
      </c>
    </row>
    <row r="43" ht="36" customHeight="1" spans="1:5">
      <c r="A43" s="132" t="s">
        <v>1754</v>
      </c>
      <c r="B43" s="123">
        <f>SUM(B4,B10,B14,B24,B28,B33,B39)</f>
        <v>132722</v>
      </c>
      <c r="C43" s="123">
        <f>SUM(C4,C10,C14,C24,C28,C33,C39)</f>
        <v>139434</v>
      </c>
      <c r="D43" s="124">
        <f t="shared" si="0"/>
        <v>0.051</v>
      </c>
      <c r="E43" s="125" t="str">
        <f t="shared" si="1"/>
        <v>是</v>
      </c>
    </row>
    <row r="44" ht="36" customHeight="1" spans="1:5">
      <c r="A44" s="126" t="s">
        <v>1755</v>
      </c>
      <c r="B44" s="127"/>
      <c r="C44" s="127"/>
      <c r="D44" s="124" t="str">
        <f t="shared" si="0"/>
        <v/>
      </c>
      <c r="E44" s="125" t="str">
        <f t="shared" si="1"/>
        <v>否</v>
      </c>
    </row>
    <row r="45" ht="36" customHeight="1" spans="1:5">
      <c r="A45" s="133" t="s">
        <v>1756</v>
      </c>
      <c r="B45" s="123"/>
      <c r="C45" s="123"/>
      <c r="D45" s="124" t="str">
        <f t="shared" si="0"/>
        <v/>
      </c>
      <c r="E45" s="125" t="str">
        <f t="shared" si="1"/>
        <v>否</v>
      </c>
    </row>
    <row r="46" ht="36" customHeight="1" spans="1:5">
      <c r="A46" s="134" t="s">
        <v>1757</v>
      </c>
      <c r="B46" s="123">
        <v>82869</v>
      </c>
      <c r="C46" s="123">
        <v>74807</v>
      </c>
      <c r="D46" s="124">
        <f t="shared" si="0"/>
        <v>-0.097</v>
      </c>
      <c r="E46" s="125" t="str">
        <f t="shared" si="1"/>
        <v>是</v>
      </c>
    </row>
    <row r="47" ht="36" customHeight="1" spans="1:5">
      <c r="A47" s="132" t="s">
        <v>1758</v>
      </c>
      <c r="B47" s="123">
        <f>SUM(B43,B45,B46)</f>
        <v>215591</v>
      </c>
      <c r="C47" s="123">
        <f>SUM(C43,C45,C46)</f>
        <v>214241</v>
      </c>
      <c r="D47" s="124">
        <f t="shared" si="0"/>
        <v>-0.006</v>
      </c>
      <c r="E47" s="125" t="str">
        <f t="shared" si="1"/>
        <v>是</v>
      </c>
    </row>
    <row r="48" spans="2:3">
      <c r="B48" s="135"/>
      <c r="C48" s="135"/>
    </row>
    <row r="49" spans="2:3">
      <c r="B49" s="135"/>
      <c r="C49" s="135"/>
    </row>
    <row r="50" spans="2:3">
      <c r="B50" s="135"/>
      <c r="C50" s="135"/>
    </row>
    <row r="51" spans="2:3">
      <c r="B51" s="135"/>
      <c r="C51" s="135"/>
    </row>
  </sheetData>
  <autoFilter xmlns:etc="http://www.wps.cn/officeDocument/2017/etCustomData" ref="A3:E47" etc:filterBottomFollowUsedRange="0">
    <extLst/>
  </autoFilter>
  <mergeCells count="1">
    <mergeCell ref="A1:D1"/>
  </mergeCells>
  <conditionalFormatting sqref="E4:E47">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28"/>
  <sheetViews>
    <sheetView workbookViewId="0">
      <pane ySplit="6" topLeftCell="A7" activePane="bottomLeft" state="frozen"/>
      <selection/>
      <selection pane="bottomLeft" activeCell="K14" sqref="K14"/>
    </sheetView>
  </sheetViews>
  <sheetFormatPr defaultColWidth="10" defaultRowHeight="14.4" outlineLevelCol="6"/>
  <cols>
    <col min="1" max="1" width="27.8796296296296" style="67" customWidth="1"/>
    <col min="2" max="7" width="15.6296296296296" style="67" customWidth="1"/>
    <col min="8" max="8" width="9.76851851851852" style="67" customWidth="1"/>
    <col min="9" max="16384" width="10" style="67"/>
  </cols>
  <sheetData>
    <row r="1" s="67" customFormat="1" ht="30" customHeight="1" spans="1:1">
      <c r="A1" s="93"/>
    </row>
    <row r="2" s="67" customFormat="1" ht="28.6" customHeight="1" spans="1:7">
      <c r="A2" s="108" t="s">
        <v>1761</v>
      </c>
      <c r="B2" s="108"/>
      <c r="C2" s="108"/>
      <c r="D2" s="108"/>
      <c r="E2" s="108"/>
      <c r="F2" s="108"/>
      <c r="G2" s="108"/>
    </row>
    <row r="3" s="67" customFormat="1" ht="23" customHeight="1" spans="1:7">
      <c r="A3" s="98"/>
      <c r="B3" s="98"/>
      <c r="F3" s="99" t="s">
        <v>1762</v>
      </c>
      <c r="G3" s="99"/>
    </row>
    <row r="4" s="67" customFormat="1" ht="30" customHeight="1" spans="1:7">
      <c r="A4" s="102" t="s">
        <v>1763</v>
      </c>
      <c r="B4" s="102" t="s">
        <v>1764</v>
      </c>
      <c r="C4" s="102"/>
      <c r="D4" s="102"/>
      <c r="E4" s="102" t="s">
        <v>1765</v>
      </c>
      <c r="F4" s="102"/>
      <c r="G4" s="102"/>
    </row>
    <row r="5" s="67" customFormat="1" ht="30" customHeight="1" spans="1:7">
      <c r="A5" s="102"/>
      <c r="B5" s="109"/>
      <c r="C5" s="102" t="s">
        <v>1766</v>
      </c>
      <c r="D5" s="102" t="s">
        <v>1767</v>
      </c>
      <c r="E5" s="109"/>
      <c r="F5" s="102" t="s">
        <v>1766</v>
      </c>
      <c r="G5" s="102" t="s">
        <v>1767</v>
      </c>
    </row>
    <row r="6" s="67" customFormat="1" ht="30" customHeight="1" spans="1:7">
      <c r="A6" s="102" t="s">
        <v>1768</v>
      </c>
      <c r="B6" s="102" t="s">
        <v>1769</v>
      </c>
      <c r="C6" s="102" t="s">
        <v>1770</v>
      </c>
      <c r="D6" s="102" t="s">
        <v>1771</v>
      </c>
      <c r="E6" s="102" t="s">
        <v>1772</v>
      </c>
      <c r="F6" s="102" t="s">
        <v>1773</v>
      </c>
      <c r="G6" s="102" t="s">
        <v>1774</v>
      </c>
    </row>
    <row r="7" s="67" customFormat="1" ht="30" customHeight="1" spans="1:7">
      <c r="A7" s="104" t="s">
        <v>1775</v>
      </c>
      <c r="B7" s="110">
        <f t="shared" ref="B7:B18" si="0">C7+D7</f>
        <v>52.66</v>
      </c>
      <c r="C7" s="110">
        <f t="shared" ref="C7:G7" si="1">SUM(C8:C9)</f>
        <v>16.3</v>
      </c>
      <c r="D7" s="110">
        <f t="shared" si="1"/>
        <v>36.36</v>
      </c>
      <c r="E7" s="110">
        <f t="shared" ref="E7:E9" si="2">F7+G7</f>
        <v>51.4478</v>
      </c>
      <c r="F7" s="110">
        <f t="shared" si="1"/>
        <v>15.6978</v>
      </c>
      <c r="G7" s="110">
        <f t="shared" si="1"/>
        <v>35.75</v>
      </c>
    </row>
    <row r="8" s="67" customFormat="1" ht="30" customHeight="1" spans="1:7">
      <c r="A8" s="104" t="s">
        <v>1776</v>
      </c>
      <c r="B8" s="110">
        <f t="shared" si="0"/>
        <v>52.66</v>
      </c>
      <c r="C8" s="110">
        <f>16.3</f>
        <v>16.3</v>
      </c>
      <c r="D8" s="110">
        <f>36.36</f>
        <v>36.36</v>
      </c>
      <c r="E8" s="110">
        <f t="shared" si="2"/>
        <v>51.4478</v>
      </c>
      <c r="F8" s="110">
        <f>15.6978</f>
        <v>15.6978</v>
      </c>
      <c r="G8" s="110">
        <f>35.75</f>
        <v>35.75</v>
      </c>
    </row>
    <row r="9" s="67" customFormat="1" ht="44" customHeight="1" spans="1:7">
      <c r="A9" s="111" t="s">
        <v>1777</v>
      </c>
      <c r="B9" s="112">
        <f t="shared" si="0"/>
        <v>0</v>
      </c>
      <c r="C9" s="112">
        <f t="shared" ref="B9:G9" si="3">SUM(C10:C18)</f>
        <v>0</v>
      </c>
      <c r="D9" s="112">
        <f t="shared" si="3"/>
        <v>0</v>
      </c>
      <c r="E9" s="112">
        <f t="shared" si="2"/>
        <v>0</v>
      </c>
      <c r="F9" s="112">
        <f t="shared" si="3"/>
        <v>0</v>
      </c>
      <c r="G9" s="112">
        <f t="shared" si="3"/>
        <v>0</v>
      </c>
    </row>
    <row r="10" s="67" customFormat="1" ht="30" customHeight="1" spans="1:7">
      <c r="A10" s="104" t="s">
        <v>1778</v>
      </c>
      <c r="B10" s="112">
        <f t="shared" si="0"/>
        <v>0</v>
      </c>
      <c r="C10" s="112">
        <v>0</v>
      </c>
      <c r="D10" s="112">
        <v>0</v>
      </c>
      <c r="E10" s="112">
        <v>0</v>
      </c>
      <c r="F10" s="112">
        <v>0</v>
      </c>
      <c r="G10" s="112">
        <v>0</v>
      </c>
    </row>
    <row r="11" s="67" customFormat="1" ht="30" customHeight="1" spans="1:7">
      <c r="A11" s="104" t="s">
        <v>1779</v>
      </c>
      <c r="B11" s="112">
        <f t="shared" si="0"/>
        <v>0</v>
      </c>
      <c r="C11" s="112">
        <v>0</v>
      </c>
      <c r="D11" s="112">
        <v>0</v>
      </c>
      <c r="E11" s="112">
        <v>0</v>
      </c>
      <c r="F11" s="112">
        <v>0</v>
      </c>
      <c r="G11" s="112">
        <v>0</v>
      </c>
    </row>
    <row r="12" s="67" customFormat="1" ht="30" customHeight="1" spans="1:7">
      <c r="A12" s="104" t="s">
        <v>1780</v>
      </c>
      <c r="B12" s="112">
        <f t="shared" si="0"/>
        <v>0</v>
      </c>
      <c r="C12" s="112">
        <v>0</v>
      </c>
      <c r="D12" s="112">
        <v>0</v>
      </c>
      <c r="E12" s="112">
        <v>0</v>
      </c>
      <c r="F12" s="112">
        <v>0</v>
      </c>
      <c r="G12" s="112">
        <v>0</v>
      </c>
    </row>
    <row r="13" s="67" customFormat="1" ht="30" customHeight="1" spans="1:7">
      <c r="A13" s="104" t="s">
        <v>1781</v>
      </c>
      <c r="B13" s="112">
        <f t="shared" si="0"/>
        <v>0</v>
      </c>
      <c r="C13" s="112">
        <v>0</v>
      </c>
      <c r="D13" s="112">
        <v>0</v>
      </c>
      <c r="E13" s="112">
        <v>0</v>
      </c>
      <c r="F13" s="112">
        <v>0</v>
      </c>
      <c r="G13" s="112">
        <v>0</v>
      </c>
    </row>
    <row r="14" s="67" customFormat="1" ht="30" customHeight="1" spans="1:7">
      <c r="A14" s="104" t="s">
        <v>1782</v>
      </c>
      <c r="B14" s="112">
        <f t="shared" si="0"/>
        <v>0</v>
      </c>
      <c r="C14" s="112">
        <v>0</v>
      </c>
      <c r="D14" s="112">
        <v>0</v>
      </c>
      <c r="E14" s="112">
        <v>0</v>
      </c>
      <c r="F14" s="112">
        <v>0</v>
      </c>
      <c r="G14" s="112">
        <v>0</v>
      </c>
    </row>
    <row r="15" s="67" customFormat="1" ht="30" customHeight="1" spans="1:7">
      <c r="A15" s="104" t="s">
        <v>1783</v>
      </c>
      <c r="B15" s="112">
        <f t="shared" si="0"/>
        <v>0</v>
      </c>
      <c r="C15" s="112">
        <v>0</v>
      </c>
      <c r="D15" s="112">
        <v>0</v>
      </c>
      <c r="E15" s="112">
        <v>0</v>
      </c>
      <c r="F15" s="112">
        <v>0</v>
      </c>
      <c r="G15" s="112">
        <v>0</v>
      </c>
    </row>
    <row r="16" s="67" customFormat="1" ht="30" customHeight="1" spans="1:7">
      <c r="A16" s="104" t="s">
        <v>1784</v>
      </c>
      <c r="B16" s="112">
        <f t="shared" si="0"/>
        <v>0</v>
      </c>
      <c r="C16" s="112">
        <v>0</v>
      </c>
      <c r="D16" s="112">
        <v>0</v>
      </c>
      <c r="E16" s="112">
        <v>0</v>
      </c>
      <c r="F16" s="112">
        <v>0</v>
      </c>
      <c r="G16" s="112">
        <v>0</v>
      </c>
    </row>
    <row r="17" s="67" customFormat="1" ht="30" customHeight="1" spans="1:7">
      <c r="A17" s="104" t="s">
        <v>1785</v>
      </c>
      <c r="B17" s="112">
        <f t="shared" si="0"/>
        <v>0</v>
      </c>
      <c r="C17" s="112">
        <v>0</v>
      </c>
      <c r="D17" s="112">
        <v>0</v>
      </c>
      <c r="E17" s="112">
        <v>0</v>
      </c>
      <c r="F17" s="112">
        <v>0</v>
      </c>
      <c r="G17" s="112">
        <v>0</v>
      </c>
    </row>
    <row r="18" s="67" customFormat="1" ht="30" customHeight="1" spans="1:7">
      <c r="A18" s="104" t="s">
        <v>1786</v>
      </c>
      <c r="B18" s="112">
        <f t="shared" si="0"/>
        <v>0</v>
      </c>
      <c r="C18" s="112">
        <v>0</v>
      </c>
      <c r="D18" s="112">
        <v>0</v>
      </c>
      <c r="E18" s="112">
        <v>0</v>
      </c>
      <c r="F18" s="112">
        <v>0</v>
      </c>
      <c r="G18" s="112">
        <v>0</v>
      </c>
    </row>
    <row r="19" s="67" customFormat="1" ht="30" customHeight="1" spans="1:7">
      <c r="A19" s="111"/>
      <c r="B19" s="109"/>
      <c r="C19" s="109"/>
      <c r="D19" s="109"/>
      <c r="E19" s="109"/>
      <c r="F19" s="109"/>
      <c r="G19" s="109"/>
    </row>
    <row r="20" s="67" customFormat="1" ht="30" customHeight="1" spans="1:7">
      <c r="A20" s="111"/>
      <c r="B20" s="109"/>
      <c r="C20" s="109"/>
      <c r="D20" s="109"/>
      <c r="E20" s="109"/>
      <c r="F20" s="109"/>
      <c r="G20" s="109"/>
    </row>
    <row r="21" s="67" customFormat="1" ht="30" customHeight="1" spans="1:7">
      <c r="A21" s="111" t="s">
        <v>1222</v>
      </c>
      <c r="B21" s="109"/>
      <c r="C21" s="109"/>
      <c r="D21" s="109"/>
      <c r="E21" s="109"/>
      <c r="F21" s="109"/>
      <c r="G21" s="109"/>
    </row>
    <row r="22" s="69" customFormat="1" ht="25" customHeight="1" spans="1:7">
      <c r="A22" s="92" t="s">
        <v>1787</v>
      </c>
      <c r="B22" s="92"/>
      <c r="C22" s="92"/>
      <c r="D22" s="92"/>
      <c r="E22" s="92"/>
      <c r="F22" s="92"/>
      <c r="G22" s="92"/>
    </row>
    <row r="23" s="69" customFormat="1" ht="25" customHeight="1" spans="1:7">
      <c r="A23" s="92" t="s">
        <v>1788</v>
      </c>
      <c r="B23" s="92"/>
      <c r="C23" s="92"/>
      <c r="D23" s="92"/>
      <c r="E23" s="92"/>
      <c r="F23" s="92"/>
      <c r="G23" s="92"/>
    </row>
    <row r="24" s="67" customFormat="1" ht="18" customHeight="1" spans="1:7">
      <c r="A24" s="93"/>
      <c r="B24" s="93"/>
      <c r="C24" s="93"/>
      <c r="D24" s="93"/>
      <c r="E24" s="93"/>
      <c r="F24" s="93"/>
      <c r="G24" s="93"/>
    </row>
    <row r="25" s="67" customFormat="1" ht="18" customHeight="1" spans="1:7">
      <c r="A25" s="93"/>
      <c r="B25" s="93"/>
      <c r="C25" s="93"/>
      <c r="D25" s="93"/>
      <c r="E25" s="93"/>
      <c r="F25" s="93"/>
      <c r="G25" s="93"/>
    </row>
    <row r="26" s="67" customFormat="1" ht="18" customHeight="1" spans="1:7">
      <c r="A26" s="93"/>
      <c r="B26" s="93"/>
      <c r="C26" s="93"/>
      <c r="D26" s="93"/>
      <c r="E26" s="93"/>
      <c r="F26" s="93"/>
      <c r="G26" s="93"/>
    </row>
    <row r="27" s="67" customFormat="1" ht="18" customHeight="1" spans="1:7">
      <c r="A27" s="93"/>
      <c r="B27" s="93"/>
      <c r="C27" s="93"/>
      <c r="D27" s="93"/>
      <c r="E27" s="93"/>
      <c r="F27" s="93"/>
      <c r="G27" s="93"/>
    </row>
    <row r="28" s="67" customFormat="1" ht="14" customHeight="1" spans="1:7">
      <c r="A28" s="93"/>
      <c r="B28" s="93"/>
      <c r="C28" s="93"/>
      <c r="D28" s="93"/>
      <c r="E28" s="93"/>
      <c r="F28" s="93"/>
      <c r="G28" s="93"/>
    </row>
  </sheetData>
  <mergeCells count="7">
    <mergeCell ref="A2:G2"/>
    <mergeCell ref="F3:G3"/>
    <mergeCell ref="B4:D4"/>
    <mergeCell ref="E4:G4"/>
    <mergeCell ref="A22:G22"/>
    <mergeCell ref="A23:G23"/>
    <mergeCell ref="A4:A5"/>
  </mergeCells>
  <printOptions horizontalCentered="1"/>
  <pageMargins left="0.708333333333333" right="0.708333333333333" top="0.629861111111111" bottom="0.751388888888889" header="0.306944444444444" footer="0.306944444444444"/>
  <pageSetup paperSize="9" fitToHeight="200" orientation="landscape" horizontalDpi="600" verticalDpi="600"/>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workbookViewId="0">
      <pane ySplit="5" topLeftCell="A6" activePane="bottomLeft" state="frozen"/>
      <selection/>
      <selection pane="bottomLeft" activeCell="E16" sqref="E16"/>
    </sheetView>
  </sheetViews>
  <sheetFormatPr defaultColWidth="10" defaultRowHeight="14.4" outlineLevelCol="6"/>
  <cols>
    <col min="1" max="1" width="62.25" style="67" customWidth="1"/>
    <col min="2" max="3" width="28.6296296296296" style="67" customWidth="1"/>
    <col min="4" max="4" width="9.76851851851852" style="67" customWidth="1"/>
    <col min="5" max="16384" width="10" style="67"/>
  </cols>
  <sheetData>
    <row r="1" s="67" customFormat="1" ht="23" customHeight="1"/>
    <row r="2" s="67" customFormat="1" ht="14.3" customHeight="1" spans="1:1">
      <c r="A2" s="93"/>
    </row>
    <row r="3" s="67" customFormat="1" ht="28.6" customHeight="1" spans="1:3">
      <c r="A3" s="89" t="s">
        <v>1789</v>
      </c>
      <c r="B3" s="89"/>
      <c r="C3" s="89"/>
    </row>
    <row r="4" s="67" customFormat="1" ht="27" customHeight="1" spans="1:3">
      <c r="A4" s="98"/>
      <c r="B4" s="98"/>
      <c r="C4" s="99" t="s">
        <v>1762</v>
      </c>
    </row>
    <row r="5" s="100" customFormat="1" ht="24" customHeight="1" spans="1:3">
      <c r="A5" s="102" t="s">
        <v>1790</v>
      </c>
      <c r="B5" s="102" t="s">
        <v>1692</v>
      </c>
      <c r="C5" s="102" t="s">
        <v>1791</v>
      </c>
    </row>
    <row r="6" s="100" customFormat="1" ht="32" customHeight="1" spans="1:3">
      <c r="A6" s="103" t="s">
        <v>1792</v>
      </c>
      <c r="B6" s="107">
        <v>13.96</v>
      </c>
      <c r="C6" s="107">
        <v>15.78</v>
      </c>
    </row>
    <row r="7" s="100" customFormat="1" ht="32" customHeight="1" spans="1:3">
      <c r="A7" s="103" t="s">
        <v>1793</v>
      </c>
      <c r="B7" s="107">
        <v>21.3</v>
      </c>
      <c r="C7" s="107">
        <v>16.3</v>
      </c>
    </row>
    <row r="8" s="100" customFormat="1" ht="32" customHeight="1" spans="1:3">
      <c r="A8" s="103" t="s">
        <v>1794</v>
      </c>
      <c r="B8" s="107">
        <v>0.68</v>
      </c>
      <c r="C8" s="107">
        <v>0.68</v>
      </c>
    </row>
    <row r="9" s="100" customFormat="1" ht="30" customHeight="1" spans="1:3">
      <c r="A9" s="104" t="s">
        <v>1795</v>
      </c>
      <c r="B9" s="107"/>
      <c r="C9" s="107"/>
    </row>
    <row r="10" s="100" customFormat="1" ht="32" customHeight="1" spans="1:3">
      <c r="A10" s="104" t="s">
        <v>1796</v>
      </c>
      <c r="B10" s="107">
        <v>0.68</v>
      </c>
      <c r="C10" s="107">
        <v>0.68</v>
      </c>
    </row>
    <row r="11" s="100" customFormat="1" ht="32" customHeight="1" spans="1:3">
      <c r="A11" s="103" t="s">
        <v>1797</v>
      </c>
      <c r="B11" s="107">
        <v>0.76</v>
      </c>
      <c r="C11" s="107">
        <v>0.76</v>
      </c>
    </row>
    <row r="12" s="100" customFormat="1" ht="32" customHeight="1" spans="1:3">
      <c r="A12" s="103" t="s">
        <v>1798</v>
      </c>
      <c r="B12" s="107">
        <v>15.72</v>
      </c>
      <c r="C12" s="107">
        <v>15.7</v>
      </c>
    </row>
    <row r="13" s="100" customFormat="1" ht="32" customHeight="1" spans="1:3">
      <c r="A13" s="103" t="s">
        <v>1799</v>
      </c>
      <c r="B13" s="107"/>
      <c r="C13" s="107"/>
    </row>
    <row r="14" s="100" customFormat="1" ht="32" customHeight="1" spans="1:3">
      <c r="A14" s="103" t="s">
        <v>1800</v>
      </c>
      <c r="B14" s="107">
        <v>16.3</v>
      </c>
      <c r="C14" s="107"/>
    </row>
    <row r="15" s="101" customFormat="1" ht="96" customHeight="1" spans="1:7">
      <c r="A15" s="105" t="s">
        <v>1801</v>
      </c>
      <c r="B15" s="105"/>
      <c r="C15" s="105"/>
      <c r="D15" s="106"/>
      <c r="E15" s="106"/>
      <c r="F15" s="106"/>
      <c r="G15" s="106"/>
    </row>
    <row r="16" s="67" customFormat="1" spans="1:3">
      <c r="A16" s="98"/>
      <c r="B16" s="98"/>
      <c r="C16" s="98"/>
    </row>
  </sheetData>
  <mergeCells count="2">
    <mergeCell ref="A3:C3"/>
    <mergeCell ref="A15:C15"/>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G16"/>
  <sheetViews>
    <sheetView workbookViewId="0">
      <pane ySplit="5" topLeftCell="A6" activePane="bottomLeft" state="frozen"/>
      <selection/>
      <selection pane="bottomLeft" activeCell="C12" sqref="C12"/>
    </sheetView>
  </sheetViews>
  <sheetFormatPr defaultColWidth="10" defaultRowHeight="14.4" outlineLevelCol="6"/>
  <cols>
    <col min="1" max="1" width="62.25" style="67" customWidth="1"/>
    <col min="2" max="3" width="28.6296296296296" style="67" customWidth="1"/>
    <col min="4" max="4" width="9.76851851851852" style="67" customWidth="1"/>
    <col min="5" max="16384" width="10" style="67"/>
  </cols>
  <sheetData>
    <row r="1" s="67" customFormat="1" ht="23" customHeight="1"/>
    <row r="2" s="67" customFormat="1" ht="14.3" customHeight="1" spans="1:1">
      <c r="A2" s="93"/>
    </row>
    <row r="3" s="67" customFormat="1" ht="28.6" customHeight="1" spans="1:3">
      <c r="A3" s="89" t="s">
        <v>1802</v>
      </c>
      <c r="B3" s="89"/>
      <c r="C3" s="89"/>
    </row>
    <row r="4" s="67" customFormat="1" ht="27" customHeight="1" spans="1:3">
      <c r="A4" s="98"/>
      <c r="B4" s="98"/>
      <c r="C4" s="99" t="s">
        <v>1762</v>
      </c>
    </row>
    <row r="5" s="100" customFormat="1" ht="24" customHeight="1" spans="1:3">
      <c r="A5" s="102" t="s">
        <v>1790</v>
      </c>
      <c r="B5" s="102" t="s">
        <v>1692</v>
      </c>
      <c r="C5" s="102" t="s">
        <v>1791</v>
      </c>
    </row>
    <row r="6" s="100" customFormat="1" ht="32" customHeight="1" spans="1:3">
      <c r="A6" s="103" t="s">
        <v>1792</v>
      </c>
      <c r="B6" s="96">
        <v>13.96</v>
      </c>
      <c r="C6" s="96">
        <v>15.78</v>
      </c>
    </row>
    <row r="7" s="100" customFormat="1" ht="32" customHeight="1" spans="1:3">
      <c r="A7" s="103" t="s">
        <v>1793</v>
      </c>
      <c r="B7" s="96">
        <v>21.3</v>
      </c>
      <c r="C7" s="96">
        <v>16.3</v>
      </c>
    </row>
    <row r="8" s="100" customFormat="1" ht="32" customHeight="1" spans="1:3">
      <c r="A8" s="103" t="s">
        <v>1794</v>
      </c>
      <c r="B8" s="96">
        <v>0.68</v>
      </c>
      <c r="C8" s="96">
        <v>0.68</v>
      </c>
    </row>
    <row r="9" s="100" customFormat="1" ht="30" customHeight="1" spans="1:3">
      <c r="A9" s="104" t="s">
        <v>1795</v>
      </c>
      <c r="B9" s="96"/>
      <c r="C9" s="96"/>
    </row>
    <row r="10" s="100" customFormat="1" ht="32" customHeight="1" spans="1:3">
      <c r="A10" s="104" t="s">
        <v>1796</v>
      </c>
      <c r="B10" s="96">
        <v>0.68</v>
      </c>
      <c r="C10" s="96">
        <v>0.68</v>
      </c>
    </row>
    <row r="11" s="100" customFormat="1" ht="32" customHeight="1" spans="1:3">
      <c r="A11" s="103" t="s">
        <v>1797</v>
      </c>
      <c r="B11" s="96">
        <v>0.76</v>
      </c>
      <c r="C11" s="96">
        <v>0.76</v>
      </c>
    </row>
    <row r="12" s="100" customFormat="1" ht="32" customHeight="1" spans="1:3">
      <c r="A12" s="103" t="s">
        <v>1798</v>
      </c>
      <c r="B12" s="96">
        <v>15.72</v>
      </c>
      <c r="C12" s="96">
        <v>15.7</v>
      </c>
    </row>
    <row r="13" s="100" customFormat="1" ht="32" customHeight="1" spans="1:3">
      <c r="A13" s="103" t="s">
        <v>1799</v>
      </c>
      <c r="B13" s="96"/>
      <c r="C13" s="96"/>
    </row>
    <row r="14" s="100" customFormat="1" ht="32" customHeight="1" spans="1:3">
      <c r="A14" s="103" t="s">
        <v>1800</v>
      </c>
      <c r="B14" s="96">
        <v>16.3</v>
      </c>
      <c r="C14" s="96"/>
    </row>
    <row r="15" s="101" customFormat="1" ht="96" customHeight="1" spans="1:7">
      <c r="A15" s="105" t="s">
        <v>1801</v>
      </c>
      <c r="B15" s="105"/>
      <c r="C15" s="105"/>
      <c r="D15" s="106"/>
      <c r="E15" s="106"/>
      <c r="F15" s="106"/>
      <c r="G15" s="106"/>
    </row>
    <row r="16" s="67" customFormat="1" spans="1:3">
      <c r="A16" s="98"/>
      <c r="B16" s="98"/>
      <c r="C16" s="98"/>
    </row>
  </sheetData>
  <mergeCells count="2">
    <mergeCell ref="A3:C3"/>
    <mergeCell ref="A15:C15"/>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workbookViewId="0">
      <pane ySplit="5" topLeftCell="A6" activePane="bottomLeft" state="frozen"/>
      <selection/>
      <selection pane="bottomLeft" activeCell="D11" sqref="D11"/>
    </sheetView>
  </sheetViews>
  <sheetFormatPr defaultColWidth="10" defaultRowHeight="14.4" outlineLevelCol="2"/>
  <cols>
    <col min="1" max="1" width="60.5" style="67" customWidth="1"/>
    <col min="2" max="3" width="25.6296296296296" style="67" customWidth="1"/>
    <col min="4" max="4" width="9.76851851851852" style="67" customWidth="1"/>
    <col min="5" max="16384" width="10" style="67"/>
  </cols>
  <sheetData>
    <row r="1" s="67" customFormat="1" ht="24" customHeight="1"/>
    <row r="2" s="67" customFormat="1" ht="14.3" customHeight="1" spans="1:1">
      <c r="A2" s="93"/>
    </row>
    <row r="3" s="67" customFormat="1" ht="28.6" customHeight="1" spans="1:3">
      <c r="A3" s="89" t="s">
        <v>1803</v>
      </c>
      <c r="B3" s="89"/>
      <c r="C3" s="89"/>
    </row>
    <row r="4" s="67" customFormat="1" ht="25" customHeight="1" spans="1:3">
      <c r="A4" s="98"/>
      <c r="B4" s="98"/>
      <c r="C4" s="99" t="s">
        <v>1762</v>
      </c>
    </row>
    <row r="5" s="67" customFormat="1" ht="32" customHeight="1" spans="1:3">
      <c r="A5" s="74" t="s">
        <v>1790</v>
      </c>
      <c r="B5" s="74" t="s">
        <v>1692</v>
      </c>
      <c r="C5" s="74" t="s">
        <v>1791</v>
      </c>
    </row>
    <row r="6" s="67" customFormat="1" ht="32" customHeight="1" spans="1:3">
      <c r="A6" s="95" t="s">
        <v>1804</v>
      </c>
      <c r="B6" s="96">
        <v>42.61</v>
      </c>
      <c r="C6" s="96">
        <v>32.15</v>
      </c>
    </row>
    <row r="7" s="67" customFormat="1" ht="32" customHeight="1" spans="1:3">
      <c r="A7" s="95" t="s">
        <v>1805</v>
      </c>
      <c r="B7" s="96">
        <v>41</v>
      </c>
      <c r="C7" s="96">
        <v>36.36</v>
      </c>
    </row>
    <row r="8" s="67" customFormat="1" ht="32" customHeight="1" spans="1:3">
      <c r="A8" s="95" t="s">
        <v>1806</v>
      </c>
      <c r="B8" s="96">
        <v>10.9</v>
      </c>
      <c r="C8" s="96">
        <v>6.06</v>
      </c>
    </row>
    <row r="9" s="67" customFormat="1" ht="32" customHeight="1" spans="1:3">
      <c r="A9" s="95" t="s">
        <v>1807</v>
      </c>
      <c r="B9" s="96">
        <v>1</v>
      </c>
      <c r="C9" s="96">
        <v>2.46</v>
      </c>
    </row>
    <row r="10" s="67" customFormat="1" ht="32" customHeight="1" spans="1:3">
      <c r="A10" s="95" t="s">
        <v>1808</v>
      </c>
      <c r="B10" s="96">
        <v>40.39</v>
      </c>
      <c r="C10" s="96">
        <v>35.75</v>
      </c>
    </row>
    <row r="11" s="67" customFormat="1" ht="32" customHeight="1" spans="1:3">
      <c r="A11" s="95" t="s">
        <v>1809</v>
      </c>
      <c r="B11" s="96">
        <v>2.93</v>
      </c>
      <c r="C11" s="96"/>
    </row>
    <row r="12" s="67" customFormat="1" ht="32" customHeight="1" spans="1:3">
      <c r="A12" s="95" t="s">
        <v>1810</v>
      </c>
      <c r="B12" s="96">
        <v>38.36</v>
      </c>
      <c r="C12" s="96"/>
    </row>
    <row r="13" s="69" customFormat="1" ht="85" customHeight="1" spans="1:3">
      <c r="A13" s="79" t="s">
        <v>1811</v>
      </c>
      <c r="B13" s="79"/>
      <c r="C13" s="79"/>
    </row>
    <row r="14" s="67" customFormat="1" ht="31" customHeight="1" spans="1:3">
      <c r="A14" s="97"/>
      <c r="B14" s="97"/>
      <c r="C14" s="97"/>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B6" sqref="B6:B12"/>
    </sheetView>
  </sheetViews>
  <sheetFormatPr defaultColWidth="10" defaultRowHeight="14.4" outlineLevelCol="2"/>
  <cols>
    <col min="1" max="1" width="59.3796296296296" style="67" customWidth="1"/>
    <col min="2" max="3" width="25.6296296296296" style="67" customWidth="1"/>
    <col min="4" max="4" width="9.76851851851852" style="67" customWidth="1"/>
    <col min="5" max="16384" width="10" style="67"/>
  </cols>
  <sheetData>
    <row r="1" s="67" customFormat="1" ht="24" customHeight="1"/>
    <row r="2" s="67" customFormat="1" ht="14.3" customHeight="1" spans="1:1">
      <c r="A2" s="93"/>
    </row>
    <row r="3" s="67" customFormat="1" ht="28.6" customHeight="1" spans="1:3">
      <c r="A3" s="89" t="s">
        <v>1812</v>
      </c>
      <c r="B3" s="89"/>
      <c r="C3" s="89"/>
    </row>
    <row r="4" s="68" customFormat="1" ht="25" customHeight="1" spans="1:3">
      <c r="A4" s="94"/>
      <c r="B4" s="94"/>
      <c r="C4" s="82" t="s">
        <v>1762</v>
      </c>
    </row>
    <row r="5" s="68" customFormat="1" ht="32" customHeight="1" spans="1:3">
      <c r="A5" s="74" t="s">
        <v>1790</v>
      </c>
      <c r="B5" s="74" t="s">
        <v>1692</v>
      </c>
      <c r="C5" s="74" t="s">
        <v>1791</v>
      </c>
    </row>
    <row r="6" s="68" customFormat="1" ht="32" customHeight="1" spans="1:3">
      <c r="A6" s="95" t="s">
        <v>1804</v>
      </c>
      <c r="B6" s="96">
        <v>42.61</v>
      </c>
      <c r="C6" s="96">
        <v>32.15</v>
      </c>
    </row>
    <row r="7" s="68" customFormat="1" ht="32" customHeight="1" spans="1:3">
      <c r="A7" s="95" t="s">
        <v>1805</v>
      </c>
      <c r="B7" s="96">
        <v>41</v>
      </c>
      <c r="C7" s="96">
        <v>36.36</v>
      </c>
    </row>
    <row r="8" s="68" customFormat="1" ht="32" customHeight="1" spans="1:3">
      <c r="A8" s="95" t="s">
        <v>1806</v>
      </c>
      <c r="B8" s="96">
        <v>10.9</v>
      </c>
      <c r="C8" s="96">
        <v>6.06</v>
      </c>
    </row>
    <row r="9" s="68" customFormat="1" ht="32" customHeight="1" spans="1:3">
      <c r="A9" s="95" t="s">
        <v>1807</v>
      </c>
      <c r="B9" s="96">
        <v>1</v>
      </c>
      <c r="C9" s="96">
        <v>2.46</v>
      </c>
    </row>
    <row r="10" s="68" customFormat="1" ht="32" customHeight="1" spans="1:3">
      <c r="A10" s="95" t="s">
        <v>1808</v>
      </c>
      <c r="B10" s="96">
        <v>40.39</v>
      </c>
      <c r="C10" s="96">
        <v>35.75</v>
      </c>
    </row>
    <row r="11" s="68" customFormat="1" ht="32" customHeight="1" spans="1:3">
      <c r="A11" s="95" t="s">
        <v>1813</v>
      </c>
      <c r="B11" s="96">
        <v>2.93</v>
      </c>
      <c r="C11" s="96"/>
    </row>
    <row r="12" s="68" customFormat="1" ht="32" customHeight="1" spans="1:3">
      <c r="A12" s="95" t="s">
        <v>1814</v>
      </c>
      <c r="B12" s="96">
        <v>38.36</v>
      </c>
      <c r="C12" s="96"/>
    </row>
    <row r="13" s="69" customFormat="1" ht="90" customHeight="1" spans="1:3">
      <c r="A13" s="79" t="s">
        <v>1815</v>
      </c>
      <c r="B13" s="79"/>
      <c r="C13" s="79"/>
    </row>
    <row r="14" s="67" customFormat="1" ht="31" customHeight="1" spans="1:3">
      <c r="A14" s="97"/>
      <c r="B14" s="97"/>
      <c r="C14" s="97"/>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8"/>
  <sheetViews>
    <sheetView workbookViewId="0">
      <pane ySplit="5" topLeftCell="A6" activePane="bottomLeft" state="frozen"/>
      <selection/>
      <selection pane="bottomLeft" activeCell="H10" sqref="H10"/>
    </sheetView>
  </sheetViews>
  <sheetFormatPr defaultColWidth="10" defaultRowHeight="14.4" outlineLevelCol="3"/>
  <cols>
    <col min="1" max="1" width="36" style="67" customWidth="1"/>
    <col min="2" max="4" width="15.6296296296296" style="67" customWidth="1"/>
    <col min="5" max="16384" width="10" style="67"/>
  </cols>
  <sheetData>
    <row r="1" s="67" customFormat="1" ht="22" customHeight="1"/>
    <row r="2" s="67" customFormat="1" ht="14.3" customHeight="1" spans="1:1">
      <c r="A2" s="88"/>
    </row>
    <row r="3" s="67" customFormat="1" ht="63" customHeight="1" spans="1:4">
      <c r="A3" s="89" t="s">
        <v>1816</v>
      </c>
      <c r="B3" s="89"/>
      <c r="C3" s="89"/>
      <c r="D3" s="89"/>
    </row>
    <row r="4" s="68" customFormat="1" ht="30" customHeight="1" spans="4:4">
      <c r="D4" s="82" t="s">
        <v>1762</v>
      </c>
    </row>
    <row r="5" s="68" customFormat="1" ht="25" customHeight="1" spans="1:4">
      <c r="A5" s="74" t="s">
        <v>1790</v>
      </c>
      <c r="B5" s="74" t="s">
        <v>1817</v>
      </c>
      <c r="C5" s="74" t="s">
        <v>1818</v>
      </c>
      <c r="D5" s="74" t="s">
        <v>1819</v>
      </c>
    </row>
    <row r="6" s="68" customFormat="1" ht="25" customHeight="1" spans="1:4">
      <c r="A6" s="90" t="s">
        <v>1820</v>
      </c>
      <c r="B6" s="76" t="s">
        <v>1821</v>
      </c>
      <c r="C6" s="84">
        <f>C7+C9</f>
        <v>6.74</v>
      </c>
      <c r="D6" s="84">
        <f>D7+D9</f>
        <v>6.74</v>
      </c>
    </row>
    <row r="7" s="68" customFormat="1" ht="25" customHeight="1" spans="1:4">
      <c r="A7" s="91" t="s">
        <v>1822</v>
      </c>
      <c r="B7" s="76" t="s">
        <v>1770</v>
      </c>
      <c r="C7" s="84">
        <v>0.68</v>
      </c>
      <c r="D7" s="84">
        <v>0.68</v>
      </c>
    </row>
    <row r="8" s="68" customFormat="1" ht="25" customHeight="1" spans="1:4">
      <c r="A8" s="91" t="s">
        <v>1823</v>
      </c>
      <c r="B8" s="76" t="s">
        <v>1771</v>
      </c>
      <c r="C8" s="84">
        <v>0.68</v>
      </c>
      <c r="D8" s="84">
        <v>0.68</v>
      </c>
    </row>
    <row r="9" s="68" customFormat="1" ht="25" customHeight="1" spans="1:4">
      <c r="A9" s="91" t="s">
        <v>1824</v>
      </c>
      <c r="B9" s="76" t="s">
        <v>1825</v>
      </c>
      <c r="C9" s="84">
        <v>6.06</v>
      </c>
      <c r="D9" s="84">
        <v>6.06</v>
      </c>
    </row>
    <row r="10" s="68" customFormat="1" ht="25" customHeight="1" spans="1:4">
      <c r="A10" s="91" t="s">
        <v>1823</v>
      </c>
      <c r="B10" s="76" t="s">
        <v>1773</v>
      </c>
      <c r="C10" s="84">
        <v>2.16</v>
      </c>
      <c r="D10" s="84">
        <v>2.16</v>
      </c>
    </row>
    <row r="11" s="68" customFormat="1" ht="25" customHeight="1" spans="1:4">
      <c r="A11" s="90" t="s">
        <v>1826</v>
      </c>
      <c r="B11" s="76" t="s">
        <v>1827</v>
      </c>
      <c r="C11" s="84">
        <f>C12+C13</f>
        <v>3.22</v>
      </c>
      <c r="D11" s="84">
        <f>D12+D13</f>
        <v>3.22</v>
      </c>
    </row>
    <row r="12" s="68" customFormat="1" ht="25" customHeight="1" spans="1:4">
      <c r="A12" s="91" t="s">
        <v>1822</v>
      </c>
      <c r="B12" s="76" t="s">
        <v>1828</v>
      </c>
      <c r="C12" s="84">
        <v>0.76</v>
      </c>
      <c r="D12" s="84">
        <v>0.76</v>
      </c>
    </row>
    <row r="13" s="68" customFormat="1" ht="25" customHeight="1" spans="1:4">
      <c r="A13" s="91" t="s">
        <v>1824</v>
      </c>
      <c r="B13" s="76" t="s">
        <v>1829</v>
      </c>
      <c r="C13" s="84">
        <v>2.46</v>
      </c>
      <c r="D13" s="84">
        <v>2.46</v>
      </c>
    </row>
    <row r="14" s="68" customFormat="1" ht="25" customHeight="1" spans="1:4">
      <c r="A14" s="90" t="s">
        <v>1830</v>
      </c>
      <c r="B14" s="76" t="s">
        <v>1831</v>
      </c>
      <c r="C14" s="84">
        <f>C15+C16</f>
        <v>1.46</v>
      </c>
      <c r="D14" s="84">
        <f>D15+D16</f>
        <v>1.46</v>
      </c>
    </row>
    <row r="15" s="68" customFormat="1" ht="25" customHeight="1" spans="1:4">
      <c r="A15" s="91" t="s">
        <v>1822</v>
      </c>
      <c r="B15" s="76" t="s">
        <v>1832</v>
      </c>
      <c r="C15" s="84">
        <v>0.52</v>
      </c>
      <c r="D15" s="84">
        <v>0.52</v>
      </c>
    </row>
    <row r="16" s="68" customFormat="1" ht="25" customHeight="1" spans="1:4">
      <c r="A16" s="91" t="s">
        <v>1824</v>
      </c>
      <c r="B16" s="76" t="s">
        <v>1833</v>
      </c>
      <c r="C16" s="84">
        <v>0.94</v>
      </c>
      <c r="D16" s="84">
        <v>0.94</v>
      </c>
    </row>
    <row r="17" s="68" customFormat="1" ht="25" customHeight="1" spans="1:4">
      <c r="A17" s="90" t="s">
        <v>1834</v>
      </c>
      <c r="B17" s="76" t="s">
        <v>1835</v>
      </c>
      <c r="C17" s="84">
        <f>C18+C21</f>
        <v>5.95</v>
      </c>
      <c r="D17" s="84">
        <f>D18+D21</f>
        <v>5.95</v>
      </c>
    </row>
    <row r="18" s="68" customFormat="1" ht="25" customHeight="1" spans="1:4">
      <c r="A18" s="91" t="s">
        <v>1822</v>
      </c>
      <c r="B18" s="76" t="s">
        <v>1836</v>
      </c>
      <c r="C18" s="84">
        <v>2.92</v>
      </c>
      <c r="D18" s="84">
        <v>2.92</v>
      </c>
    </row>
    <row r="19" s="68" customFormat="1" ht="25" customHeight="1" spans="1:4">
      <c r="A19" s="91" t="s">
        <v>1837</v>
      </c>
      <c r="B19" s="76"/>
      <c r="C19" s="84">
        <v>2.63</v>
      </c>
      <c r="D19" s="84">
        <v>2.63</v>
      </c>
    </row>
    <row r="20" s="68" customFormat="1" ht="25" customHeight="1" spans="1:4">
      <c r="A20" s="91" t="s">
        <v>1838</v>
      </c>
      <c r="B20" s="76" t="s">
        <v>1839</v>
      </c>
      <c r="C20" s="84">
        <v>0.29</v>
      </c>
      <c r="D20" s="84">
        <v>0.29</v>
      </c>
    </row>
    <row r="21" s="68" customFormat="1" ht="25" customHeight="1" spans="1:4">
      <c r="A21" s="91" t="s">
        <v>1824</v>
      </c>
      <c r="B21" s="76" t="s">
        <v>1840</v>
      </c>
      <c r="C21" s="84">
        <v>3.03</v>
      </c>
      <c r="D21" s="84">
        <v>3.03</v>
      </c>
    </row>
    <row r="22" s="68" customFormat="1" ht="25" customHeight="1" spans="1:4">
      <c r="A22" s="91" t="s">
        <v>1837</v>
      </c>
      <c r="B22" s="76"/>
      <c r="C22" s="84">
        <v>2.93</v>
      </c>
      <c r="D22" s="84">
        <v>2.93</v>
      </c>
    </row>
    <row r="23" s="68" customFormat="1" ht="25" customHeight="1" spans="1:4">
      <c r="A23" s="91" t="s">
        <v>1841</v>
      </c>
      <c r="B23" s="76" t="s">
        <v>1842</v>
      </c>
      <c r="C23" s="84">
        <v>0.1</v>
      </c>
      <c r="D23" s="84">
        <v>0.1</v>
      </c>
    </row>
    <row r="24" s="68" customFormat="1" ht="25" customHeight="1" spans="1:4">
      <c r="A24" s="90" t="s">
        <v>1843</v>
      </c>
      <c r="B24" s="76" t="s">
        <v>1844</v>
      </c>
      <c r="C24" s="84">
        <f>C25+C26</f>
        <v>1.83</v>
      </c>
      <c r="D24" s="84">
        <f>D25+D26</f>
        <v>1.83</v>
      </c>
    </row>
    <row r="25" s="68" customFormat="1" ht="25" customHeight="1" spans="1:4">
      <c r="A25" s="91" t="s">
        <v>1822</v>
      </c>
      <c r="B25" s="76" t="s">
        <v>1845</v>
      </c>
      <c r="C25" s="84">
        <v>0.63</v>
      </c>
      <c r="D25" s="84">
        <v>0.63</v>
      </c>
    </row>
    <row r="26" s="68" customFormat="1" ht="25" customHeight="1" spans="1:4">
      <c r="A26" s="91" t="s">
        <v>1824</v>
      </c>
      <c r="B26" s="76" t="s">
        <v>1846</v>
      </c>
      <c r="C26" s="84">
        <v>1.2</v>
      </c>
      <c r="D26" s="84">
        <v>1.2</v>
      </c>
    </row>
    <row r="27" s="69" customFormat="1" ht="70" customHeight="1" spans="1:4">
      <c r="A27" s="92" t="s">
        <v>1847</v>
      </c>
      <c r="B27" s="92"/>
      <c r="C27" s="92"/>
      <c r="D27" s="92"/>
    </row>
    <row r="28" s="67" customFormat="1" ht="25" customHeight="1" spans="1:4">
      <c r="A28" s="93"/>
      <c r="B28" s="93"/>
      <c r="C28" s="93"/>
      <c r="D28" s="93"/>
    </row>
  </sheetData>
  <mergeCells count="3">
    <mergeCell ref="A3:D3"/>
    <mergeCell ref="A27:D27"/>
    <mergeCell ref="A28:D28"/>
  </mergeCells>
  <printOptions horizontalCentered="1"/>
  <pageMargins left="0.708333333333333" right="0.708333333333333" top="0.393055555555556" bottom="0.751388888888889" header="0.306944444444444" footer="0.306944444444444"/>
  <pageSetup paperSize="9" fitToHeight="200" orientation="portrait" horizontalDpi="600" verticalDpi="600"/>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00B0F0"/>
  </sheetPr>
  <dimension ref="A1:F45"/>
  <sheetViews>
    <sheetView showGridLines="0" showZeros="0" view="pageBreakPreview" zoomScaleNormal="90" workbookViewId="0">
      <pane ySplit="3" topLeftCell="A29" activePane="bottomLeft" state="frozen"/>
      <selection/>
      <selection pane="bottomLeft" activeCell="H40" sqref="H40"/>
    </sheetView>
  </sheetViews>
  <sheetFormatPr defaultColWidth="9" defaultRowHeight="15.6" outlineLevelCol="5"/>
  <cols>
    <col min="1" max="1" width="14.5" style="153" customWidth="1"/>
    <col min="2" max="2" width="50.75" style="153" customWidth="1"/>
    <col min="3" max="5" width="20.6296296296296" style="153" customWidth="1"/>
    <col min="6" max="16384" width="9" style="137"/>
  </cols>
  <sheetData>
    <row r="1" s="415" customFormat="1" ht="45" customHeight="1" spans="1:6">
      <c r="A1" s="387"/>
      <c r="B1" s="387" t="s">
        <v>131</v>
      </c>
      <c r="C1" s="387"/>
      <c r="D1" s="387"/>
      <c r="E1" s="387"/>
      <c r="F1" s="373"/>
    </row>
    <row r="2" ht="18.95" customHeight="1" spans="2:5">
      <c r="B2" s="419"/>
      <c r="C2" s="297"/>
      <c r="D2" s="297"/>
      <c r="E2" s="389" t="s">
        <v>2</v>
      </c>
    </row>
    <row r="3" s="416" customFormat="1" ht="45" customHeight="1" spans="1:6">
      <c r="A3" s="420" t="s">
        <v>3</v>
      </c>
      <c r="B3" s="300" t="s">
        <v>4</v>
      </c>
      <c r="C3" s="120" t="s">
        <v>132</v>
      </c>
      <c r="D3" s="120" t="s">
        <v>6</v>
      </c>
      <c r="E3" s="120" t="s">
        <v>133</v>
      </c>
      <c r="F3" s="249" t="s">
        <v>8</v>
      </c>
    </row>
    <row r="4" ht="32.1" customHeight="1" spans="1:6">
      <c r="A4" s="421" t="s">
        <v>9</v>
      </c>
      <c r="B4" s="422" t="s">
        <v>10</v>
      </c>
      <c r="C4" s="123">
        <f>SUM(C5:C19)</f>
        <v>60030</v>
      </c>
      <c r="D4" s="123">
        <f>SUM(D5:D19)</f>
        <v>40644</v>
      </c>
      <c r="E4" s="124">
        <f t="shared" ref="E4:E41" si="0">IF(C4&lt;&gt;0,D4/C4-1,"")</f>
        <v>-0.323</v>
      </c>
      <c r="F4" s="125" t="str">
        <f t="shared" ref="F4:F40" si="1">IF(LEN(A4)=3,"是",IF(B4&lt;&gt;"",IF(SUM(C4:D4)&lt;&gt;0,"是","否"),"是"))</f>
        <v>是</v>
      </c>
    </row>
    <row r="5" ht="32.1" customHeight="1" spans="1:6">
      <c r="A5" s="306" t="s">
        <v>11</v>
      </c>
      <c r="B5" s="423" t="s">
        <v>12</v>
      </c>
      <c r="C5" s="127">
        <v>32000</v>
      </c>
      <c r="D5" s="309">
        <v>22812</v>
      </c>
      <c r="E5" s="128">
        <f t="shared" si="0"/>
        <v>-0.287</v>
      </c>
      <c r="F5" s="125" t="str">
        <f t="shared" si="1"/>
        <v>是</v>
      </c>
    </row>
    <row r="6" ht="32.1" customHeight="1" spans="1:6">
      <c r="A6" s="306" t="s">
        <v>13</v>
      </c>
      <c r="B6" s="423" t="s">
        <v>14</v>
      </c>
      <c r="C6" s="127">
        <v>3500</v>
      </c>
      <c r="D6" s="309">
        <v>1300</v>
      </c>
      <c r="E6" s="128">
        <f t="shared" si="0"/>
        <v>-0.629</v>
      </c>
      <c r="F6" s="125" t="str">
        <f t="shared" si="1"/>
        <v>是</v>
      </c>
    </row>
    <row r="7" ht="32.1" customHeight="1" spans="1:6">
      <c r="A7" s="306" t="s">
        <v>15</v>
      </c>
      <c r="B7" s="423" t="s">
        <v>16</v>
      </c>
      <c r="C7" s="127">
        <v>900</v>
      </c>
      <c r="D7" s="309">
        <v>500</v>
      </c>
      <c r="E7" s="128">
        <f t="shared" si="0"/>
        <v>-0.444</v>
      </c>
      <c r="F7" s="125" t="str">
        <f t="shared" si="1"/>
        <v>是</v>
      </c>
    </row>
    <row r="8" customFormat="1" ht="32.1" customHeight="1" spans="1:6">
      <c r="A8" s="306" t="s">
        <v>17</v>
      </c>
      <c r="B8" s="423" t="s">
        <v>18</v>
      </c>
      <c r="C8" s="127">
        <v>12000</v>
      </c>
      <c r="D8" s="309">
        <v>4700</v>
      </c>
      <c r="E8" s="128">
        <f t="shared" si="0"/>
        <v>-0.608</v>
      </c>
      <c r="F8" s="125" t="str">
        <f t="shared" si="1"/>
        <v>是</v>
      </c>
    </row>
    <row r="9" ht="32.1" customHeight="1" spans="1:6">
      <c r="A9" s="306" t="s">
        <v>19</v>
      </c>
      <c r="B9" s="423" t="s">
        <v>20</v>
      </c>
      <c r="C9" s="127">
        <v>2600</v>
      </c>
      <c r="D9" s="309">
        <v>2400</v>
      </c>
      <c r="E9" s="128">
        <f t="shared" si="0"/>
        <v>-0.077</v>
      </c>
      <c r="F9" s="125" t="str">
        <f t="shared" si="1"/>
        <v>是</v>
      </c>
    </row>
    <row r="10" customFormat="1" ht="32.1" customHeight="1" spans="1:6">
      <c r="A10" s="306" t="s">
        <v>21</v>
      </c>
      <c r="B10" s="423" t="s">
        <v>22</v>
      </c>
      <c r="C10" s="127">
        <v>1300</v>
      </c>
      <c r="D10" s="309">
        <v>2100</v>
      </c>
      <c r="E10" s="128">
        <f t="shared" si="0"/>
        <v>0.615</v>
      </c>
      <c r="F10" s="125" t="str">
        <f t="shared" si="1"/>
        <v>是</v>
      </c>
    </row>
    <row r="11" customFormat="1" ht="32.1" customHeight="1" spans="1:6">
      <c r="A11" s="306" t="s">
        <v>23</v>
      </c>
      <c r="B11" s="423" t="s">
        <v>24</v>
      </c>
      <c r="C11" s="127">
        <v>900</v>
      </c>
      <c r="D11" s="309">
        <v>970</v>
      </c>
      <c r="E11" s="128">
        <f t="shared" si="0"/>
        <v>0.078</v>
      </c>
      <c r="F11" s="125" t="str">
        <f t="shared" si="1"/>
        <v>是</v>
      </c>
    </row>
    <row r="12" customFormat="1" ht="32.1" customHeight="1" spans="1:6">
      <c r="A12" s="306" t="s">
        <v>25</v>
      </c>
      <c r="B12" s="423" t="s">
        <v>26</v>
      </c>
      <c r="C12" s="127">
        <v>1000</v>
      </c>
      <c r="D12" s="309">
        <v>2020</v>
      </c>
      <c r="E12" s="128">
        <f t="shared" si="0"/>
        <v>1.02</v>
      </c>
      <c r="F12" s="125" t="str">
        <f t="shared" si="1"/>
        <v>是</v>
      </c>
    </row>
    <row r="13" customFormat="1" ht="32.1" customHeight="1" spans="1:6">
      <c r="A13" s="306" t="s">
        <v>27</v>
      </c>
      <c r="B13" s="423" t="s">
        <v>28</v>
      </c>
      <c r="C13" s="127">
        <v>450</v>
      </c>
      <c r="D13" s="309">
        <v>1250</v>
      </c>
      <c r="E13" s="128">
        <f t="shared" si="0"/>
        <v>1.778</v>
      </c>
      <c r="F13" s="125" t="str">
        <f t="shared" si="1"/>
        <v>是</v>
      </c>
    </row>
    <row r="14" customFormat="1" ht="32.1" customHeight="1" spans="1:6">
      <c r="A14" s="306" t="s">
        <v>29</v>
      </c>
      <c r="B14" s="423" t="s">
        <v>30</v>
      </c>
      <c r="C14" s="127">
        <v>2630</v>
      </c>
      <c r="D14" s="309">
        <v>650</v>
      </c>
      <c r="E14" s="128">
        <f t="shared" si="0"/>
        <v>-0.753</v>
      </c>
      <c r="F14" s="125" t="str">
        <f t="shared" si="1"/>
        <v>是</v>
      </c>
    </row>
    <row r="15" ht="32.1" customHeight="1" spans="1:6">
      <c r="A15" s="306" t="s">
        <v>31</v>
      </c>
      <c r="B15" s="423" t="s">
        <v>32</v>
      </c>
      <c r="C15" s="127">
        <v>200</v>
      </c>
      <c r="D15" s="309">
        <v>350</v>
      </c>
      <c r="E15" s="128">
        <f t="shared" si="0"/>
        <v>0.75</v>
      </c>
      <c r="F15" s="125" t="str">
        <f t="shared" si="1"/>
        <v>是</v>
      </c>
    </row>
    <row r="16" customFormat="1" ht="32.1" customHeight="1" spans="1:6">
      <c r="A16" s="306" t="s">
        <v>33</v>
      </c>
      <c r="B16" s="423" t="s">
        <v>34</v>
      </c>
      <c r="C16" s="127">
        <v>2200</v>
      </c>
      <c r="D16" s="309">
        <v>1332</v>
      </c>
      <c r="E16" s="128">
        <f t="shared" si="0"/>
        <v>-0.395</v>
      </c>
      <c r="F16" s="125" t="str">
        <f t="shared" si="1"/>
        <v>是</v>
      </c>
    </row>
    <row r="17" customFormat="1" ht="32.1" customHeight="1" spans="1:6">
      <c r="A17" s="306" t="s">
        <v>35</v>
      </c>
      <c r="B17" s="423" t="s">
        <v>36</v>
      </c>
      <c r="C17" s="127">
        <v>0</v>
      </c>
      <c r="D17" s="309">
        <v>0</v>
      </c>
      <c r="E17" s="128" t="str">
        <f t="shared" si="0"/>
        <v/>
      </c>
      <c r="F17" s="125" t="str">
        <f t="shared" si="1"/>
        <v>否</v>
      </c>
    </row>
    <row r="18" customFormat="1" ht="32.1" customHeight="1" spans="1:6">
      <c r="A18" s="306" t="s">
        <v>37</v>
      </c>
      <c r="B18" s="423" t="s">
        <v>38</v>
      </c>
      <c r="C18" s="127">
        <v>350</v>
      </c>
      <c r="D18" s="309">
        <v>260</v>
      </c>
      <c r="E18" s="128">
        <f t="shared" si="0"/>
        <v>-0.257</v>
      </c>
      <c r="F18" s="125" t="str">
        <f t="shared" si="1"/>
        <v>是</v>
      </c>
    </row>
    <row r="19" customFormat="1" ht="32.1" customHeight="1" spans="1:6">
      <c r="A19" s="468" t="s">
        <v>134</v>
      </c>
      <c r="B19" s="423" t="s">
        <v>40</v>
      </c>
      <c r="C19" s="127">
        <v>0</v>
      </c>
      <c r="D19" s="309">
        <v>0</v>
      </c>
      <c r="E19" s="128" t="str">
        <f t="shared" si="0"/>
        <v/>
      </c>
      <c r="F19" s="125" t="str">
        <f t="shared" si="1"/>
        <v>否</v>
      </c>
    </row>
    <row r="20" ht="32.1" customHeight="1" spans="1:6">
      <c r="A20" s="303" t="s">
        <v>41</v>
      </c>
      <c r="B20" s="422" t="s">
        <v>42</v>
      </c>
      <c r="C20" s="123">
        <f>SUM(C21:C28)</f>
        <v>20360</v>
      </c>
      <c r="D20" s="123">
        <f>SUM(D21:D28)</f>
        <v>32558</v>
      </c>
      <c r="E20" s="124">
        <f t="shared" si="0"/>
        <v>0.599</v>
      </c>
      <c r="F20" s="125" t="str">
        <f t="shared" si="1"/>
        <v>是</v>
      </c>
    </row>
    <row r="21" ht="32.1" customHeight="1" spans="1:6">
      <c r="A21" s="424" t="s">
        <v>43</v>
      </c>
      <c r="B21" s="423" t="s">
        <v>44</v>
      </c>
      <c r="C21" s="127">
        <v>3430</v>
      </c>
      <c r="D21" s="309">
        <v>2400</v>
      </c>
      <c r="E21" s="128">
        <f t="shared" si="0"/>
        <v>-0.3</v>
      </c>
      <c r="F21" s="125" t="str">
        <f t="shared" si="1"/>
        <v>是</v>
      </c>
    </row>
    <row r="22" ht="32.1" customHeight="1" spans="1:6">
      <c r="A22" s="306" t="s">
        <v>45</v>
      </c>
      <c r="B22" s="425" t="s">
        <v>46</v>
      </c>
      <c r="C22" s="127">
        <v>10740</v>
      </c>
      <c r="D22" s="309">
        <v>4350</v>
      </c>
      <c r="E22" s="128">
        <f t="shared" si="0"/>
        <v>-0.595</v>
      </c>
      <c r="F22" s="125" t="str">
        <f t="shared" si="1"/>
        <v>是</v>
      </c>
    </row>
    <row r="23" ht="32.1" customHeight="1" spans="1:6">
      <c r="A23" s="306" t="s">
        <v>47</v>
      </c>
      <c r="B23" s="423" t="s">
        <v>48</v>
      </c>
      <c r="C23" s="127">
        <v>3200</v>
      </c>
      <c r="D23" s="309">
        <v>4200</v>
      </c>
      <c r="E23" s="128">
        <f t="shared" si="0"/>
        <v>0.313</v>
      </c>
      <c r="F23" s="125" t="str">
        <f t="shared" si="1"/>
        <v>是</v>
      </c>
    </row>
    <row r="24" ht="32.1" customHeight="1" spans="1:6">
      <c r="A24" s="306" t="s">
        <v>49</v>
      </c>
      <c r="B24" s="423" t="s">
        <v>50</v>
      </c>
      <c r="C24" s="127">
        <v>0</v>
      </c>
      <c r="D24" s="309">
        <v>0</v>
      </c>
      <c r="E24" s="128" t="str">
        <f t="shared" si="0"/>
        <v/>
      </c>
      <c r="F24" s="125" t="str">
        <f t="shared" si="1"/>
        <v>否</v>
      </c>
    </row>
    <row r="25" ht="32.1" customHeight="1" spans="1:6">
      <c r="A25" s="306" t="s">
        <v>51</v>
      </c>
      <c r="B25" s="423" t="s">
        <v>52</v>
      </c>
      <c r="C25" s="127">
        <v>2500</v>
      </c>
      <c r="D25" s="309">
        <v>21136</v>
      </c>
      <c r="E25" s="128">
        <f t="shared" si="0"/>
        <v>7.454</v>
      </c>
      <c r="F25" s="125" t="str">
        <f t="shared" si="1"/>
        <v>是</v>
      </c>
    </row>
    <row r="26" customFormat="1" ht="32.1" customHeight="1" spans="1:6">
      <c r="A26" s="306" t="s">
        <v>53</v>
      </c>
      <c r="B26" s="423" t="s">
        <v>54</v>
      </c>
      <c r="C26" s="127">
        <v>0</v>
      </c>
      <c r="D26" s="309">
        <v>0</v>
      </c>
      <c r="E26" s="128" t="str">
        <f t="shared" si="0"/>
        <v/>
      </c>
      <c r="F26" s="125" t="str">
        <f t="shared" si="1"/>
        <v>否</v>
      </c>
    </row>
    <row r="27" ht="32.1" customHeight="1" spans="1:6">
      <c r="A27" s="306" t="s">
        <v>55</v>
      </c>
      <c r="B27" s="423" t="s">
        <v>56</v>
      </c>
      <c r="C27" s="127">
        <v>490</v>
      </c>
      <c r="D27" s="309">
        <v>472</v>
      </c>
      <c r="E27" s="128">
        <f t="shared" si="0"/>
        <v>-0.037</v>
      </c>
      <c r="F27" s="125" t="str">
        <f t="shared" si="1"/>
        <v>是</v>
      </c>
    </row>
    <row r="28" ht="32.1" customHeight="1" spans="1:6">
      <c r="A28" s="306" t="s">
        <v>57</v>
      </c>
      <c r="B28" s="423" t="s">
        <v>58</v>
      </c>
      <c r="C28" s="127">
        <v>0</v>
      </c>
      <c r="D28" s="309">
        <v>0</v>
      </c>
      <c r="E28" s="128" t="str">
        <f t="shared" si="0"/>
        <v/>
      </c>
      <c r="F28" s="125" t="str">
        <f t="shared" si="1"/>
        <v>否</v>
      </c>
    </row>
    <row r="29" ht="32.1" customHeight="1" spans="1:6">
      <c r="A29" s="306"/>
      <c r="B29" s="423"/>
      <c r="C29" s="127"/>
      <c r="D29" s="309"/>
      <c r="E29" s="124" t="str">
        <f t="shared" si="0"/>
        <v/>
      </c>
      <c r="F29" s="125" t="str">
        <f t="shared" si="1"/>
        <v>是</v>
      </c>
    </row>
    <row r="30" s="296" customFormat="1" ht="32.1" customHeight="1" spans="1:6">
      <c r="A30" s="426"/>
      <c r="B30" s="427" t="s">
        <v>135</v>
      </c>
      <c r="C30" s="123">
        <f>SUM(C20,C4)</f>
        <v>80390</v>
      </c>
      <c r="D30" s="123">
        <f>SUM(D20,D4)</f>
        <v>73202</v>
      </c>
      <c r="E30" s="124">
        <f t="shared" si="0"/>
        <v>-0.089</v>
      </c>
      <c r="F30" s="125" t="str">
        <f t="shared" si="1"/>
        <v>是</v>
      </c>
    </row>
    <row r="31" ht="32.1" customHeight="1" spans="1:6">
      <c r="A31" s="303">
        <v>105</v>
      </c>
      <c r="B31" s="183" t="s">
        <v>60</v>
      </c>
      <c r="C31" s="127"/>
      <c r="D31" s="428"/>
      <c r="E31" s="124" t="str">
        <f t="shared" si="0"/>
        <v/>
      </c>
      <c r="F31" s="125" t="str">
        <f t="shared" si="1"/>
        <v>是</v>
      </c>
    </row>
    <row r="32" ht="32.1" customHeight="1" spans="1:6">
      <c r="A32" s="429">
        <v>110</v>
      </c>
      <c r="B32" s="430" t="s">
        <v>61</v>
      </c>
      <c r="C32" s="123">
        <f>SUM(C33:C40)</f>
        <v>359873</v>
      </c>
      <c r="D32" s="123">
        <f>SUM(D33:D40)</f>
        <v>418750</v>
      </c>
      <c r="E32" s="124">
        <f t="shared" si="0"/>
        <v>0.164</v>
      </c>
      <c r="F32" s="125" t="str">
        <f t="shared" si="1"/>
        <v>是</v>
      </c>
    </row>
    <row r="33" ht="32.1" customHeight="1" spans="1:6">
      <c r="A33" s="333">
        <v>11001</v>
      </c>
      <c r="B33" s="286" t="s">
        <v>62</v>
      </c>
      <c r="C33" s="127">
        <v>-594</v>
      </c>
      <c r="D33" s="309">
        <v>-594</v>
      </c>
      <c r="E33" s="128">
        <f t="shared" si="0"/>
        <v>0</v>
      </c>
      <c r="F33" s="125" t="str">
        <f t="shared" si="1"/>
        <v>是</v>
      </c>
    </row>
    <row r="34" ht="32.1" customHeight="1" spans="1:6">
      <c r="A34" s="333"/>
      <c r="B34" s="286" t="s">
        <v>63</v>
      </c>
      <c r="C34" s="127">
        <v>290061</v>
      </c>
      <c r="D34" s="309">
        <v>364870</v>
      </c>
      <c r="E34" s="128">
        <f t="shared" si="0"/>
        <v>0.258</v>
      </c>
      <c r="F34" s="125" t="str">
        <f t="shared" si="1"/>
        <v>是</v>
      </c>
    </row>
    <row r="35" ht="32.1" customHeight="1" spans="1:6">
      <c r="A35" s="333">
        <v>11006</v>
      </c>
      <c r="B35" s="286" t="s">
        <v>136</v>
      </c>
      <c r="C35" s="127">
        <v>0</v>
      </c>
      <c r="D35" s="309">
        <v>0</v>
      </c>
      <c r="E35" s="128" t="str">
        <f t="shared" si="0"/>
        <v/>
      </c>
      <c r="F35" s="125" t="str">
        <f t="shared" si="1"/>
        <v>否</v>
      </c>
    </row>
    <row r="36" ht="32.1" customHeight="1" spans="1:6">
      <c r="A36" s="333">
        <v>11008</v>
      </c>
      <c r="B36" s="286" t="s">
        <v>64</v>
      </c>
      <c r="C36" s="127">
        <v>27689</v>
      </c>
      <c r="D36" s="309">
        <v>6180</v>
      </c>
      <c r="E36" s="128">
        <f t="shared" si="0"/>
        <v>-0.777</v>
      </c>
      <c r="F36" s="125" t="str">
        <f t="shared" si="1"/>
        <v>是</v>
      </c>
    </row>
    <row r="37" ht="32.1" customHeight="1" spans="1:6">
      <c r="A37" s="333">
        <v>11009</v>
      </c>
      <c r="B37" s="286" t="s">
        <v>65</v>
      </c>
      <c r="C37" s="127">
        <v>34238</v>
      </c>
      <c r="D37" s="309">
        <v>21994</v>
      </c>
      <c r="E37" s="128">
        <f t="shared" si="0"/>
        <v>-0.358</v>
      </c>
      <c r="F37" s="125" t="str">
        <f t="shared" si="1"/>
        <v>是</v>
      </c>
    </row>
    <row r="38" s="417" customFormat="1" ht="32.1" customHeight="1" spans="1:6">
      <c r="A38" s="431">
        <v>11011</v>
      </c>
      <c r="B38" s="288" t="s">
        <v>66</v>
      </c>
      <c r="C38" s="127">
        <v>6840</v>
      </c>
      <c r="D38" s="309">
        <v>26300</v>
      </c>
      <c r="E38" s="128">
        <f t="shared" si="0"/>
        <v>2.845</v>
      </c>
      <c r="F38" s="125"/>
    </row>
    <row r="39" s="417" customFormat="1" ht="32.1" customHeight="1" spans="1:6">
      <c r="A39" s="431">
        <v>11013</v>
      </c>
      <c r="B39" s="288" t="s">
        <v>67</v>
      </c>
      <c r="C39" s="127">
        <v>0</v>
      </c>
      <c r="D39" s="309">
        <v>0</v>
      </c>
      <c r="E39" s="128" t="str">
        <f t="shared" si="0"/>
        <v/>
      </c>
      <c r="F39" s="125" t="str">
        <f>IF(LEN(A39)=3,"是",IF(B39&lt;&gt;"",IF(SUM(C39:D39)&lt;&gt;0,"是","否"),"是"))</f>
        <v>否</v>
      </c>
    </row>
    <row r="40" s="418" customFormat="1" ht="32.1" customHeight="1" spans="1:6">
      <c r="A40" s="333">
        <v>11015</v>
      </c>
      <c r="B40" s="288" t="s">
        <v>68</v>
      </c>
      <c r="C40" s="127">
        <v>1639</v>
      </c>
      <c r="D40" s="309">
        <v>0</v>
      </c>
      <c r="E40" s="128">
        <f t="shared" si="0"/>
        <v>-1</v>
      </c>
      <c r="F40" s="125" t="str">
        <f>IF(LEN(A40)=3,"是",IF(B40&lt;&gt;"",IF(SUM(C40:D40)&lt;&gt;0,"是","否"),"是"))</f>
        <v>是</v>
      </c>
    </row>
    <row r="41" ht="32.1" customHeight="1" spans="1:6">
      <c r="A41" s="432"/>
      <c r="B41" s="433" t="s">
        <v>69</v>
      </c>
      <c r="C41" s="123">
        <f>SUM(C30,C31,C32)</f>
        <v>440263</v>
      </c>
      <c r="D41" s="123">
        <f>SUM(D30,D31,D32)</f>
        <v>491952</v>
      </c>
      <c r="E41" s="124">
        <f t="shared" si="0"/>
        <v>0.117</v>
      </c>
      <c r="F41" s="125" t="str">
        <f>IF(LEN(A41)=3,"是",IF(B41&lt;&gt;"",IF(SUM(C41:D41)&lt;&gt;0,"是","否"),"是"))</f>
        <v>是</v>
      </c>
    </row>
    <row r="42" spans="4:4">
      <c r="D42" s="414"/>
    </row>
    <row r="43" spans="4:4">
      <c r="D43" s="414"/>
    </row>
    <row r="44" spans="4:4">
      <c r="D44" s="414"/>
    </row>
    <row r="45" spans="4:4">
      <c r="D45" s="414"/>
    </row>
  </sheetData>
  <autoFilter xmlns:etc="http://www.wps.cn/officeDocument/2017/etCustomData" ref="A3:F41" etc:filterBottomFollowUsedRange="0">
    <extLst/>
  </autoFilter>
  <mergeCells count="1">
    <mergeCell ref="B1:E1"/>
  </mergeCells>
  <conditionalFormatting sqref="E2">
    <cfRule type="cellIs" dxfId="0" priority="96" stopIfTrue="1" operator="lessThanOrEqual">
      <formula>-1</formula>
    </cfRule>
  </conditionalFormatting>
  <conditionalFormatting sqref="C5">
    <cfRule type="expression" dxfId="1" priority="62" stopIfTrue="1">
      <formula>"len($A:$A)=3"</formula>
    </cfRule>
  </conditionalFormatting>
  <conditionalFormatting sqref="C6">
    <cfRule type="expression" dxfId="1" priority="61" stopIfTrue="1">
      <formula>"len($A:$A)=3"</formula>
    </cfRule>
  </conditionalFormatting>
  <conditionalFormatting sqref="C7">
    <cfRule type="expression" dxfId="1" priority="60" stopIfTrue="1">
      <formula>"len($A:$A)=3"</formula>
    </cfRule>
  </conditionalFormatting>
  <conditionalFormatting sqref="C8">
    <cfRule type="expression" dxfId="1" priority="59" stopIfTrue="1">
      <formula>"len($A:$A)=3"</formula>
    </cfRule>
  </conditionalFormatting>
  <conditionalFormatting sqref="C9">
    <cfRule type="expression" dxfId="1" priority="58" stopIfTrue="1">
      <formula>"len($A:$A)=3"</formula>
    </cfRule>
  </conditionalFormatting>
  <conditionalFormatting sqref="C10">
    <cfRule type="expression" dxfId="1" priority="57" stopIfTrue="1">
      <formula>"len($A:$A)=3"</formula>
    </cfRule>
  </conditionalFormatting>
  <conditionalFormatting sqref="C11">
    <cfRule type="expression" dxfId="1" priority="56" stopIfTrue="1">
      <formula>"len($A:$A)=3"</formula>
    </cfRule>
  </conditionalFormatting>
  <conditionalFormatting sqref="C12">
    <cfRule type="expression" dxfId="1" priority="55" stopIfTrue="1">
      <formula>"len($A:$A)=3"</formula>
    </cfRule>
  </conditionalFormatting>
  <conditionalFormatting sqref="C13">
    <cfRule type="expression" dxfId="1" priority="54" stopIfTrue="1">
      <formula>"len($A:$A)=3"</formula>
    </cfRule>
  </conditionalFormatting>
  <conditionalFormatting sqref="C14">
    <cfRule type="expression" dxfId="1" priority="53" stopIfTrue="1">
      <formula>"len($A:$A)=3"</formula>
    </cfRule>
  </conditionalFormatting>
  <conditionalFormatting sqref="C15">
    <cfRule type="expression" dxfId="1" priority="52" stopIfTrue="1">
      <formula>"len($A:$A)=3"</formula>
    </cfRule>
  </conditionalFormatting>
  <conditionalFormatting sqref="C16">
    <cfRule type="expression" dxfId="1" priority="51" stopIfTrue="1">
      <formula>"len($A:$A)=3"</formula>
    </cfRule>
  </conditionalFormatting>
  <conditionalFormatting sqref="C17">
    <cfRule type="expression" dxfId="1" priority="50" stopIfTrue="1">
      <formula>"len($A:$A)=3"</formula>
    </cfRule>
  </conditionalFormatting>
  <conditionalFormatting sqref="C18">
    <cfRule type="expression" dxfId="1" priority="49" stopIfTrue="1">
      <formula>"len($A:$A)=3"</formula>
    </cfRule>
  </conditionalFormatting>
  <conditionalFormatting sqref="C19">
    <cfRule type="expression" dxfId="1" priority="48" stopIfTrue="1">
      <formula>"len($A:$A)=3"</formula>
    </cfRule>
  </conditionalFormatting>
  <conditionalFormatting sqref="D20">
    <cfRule type="expression" dxfId="1" priority="63" stopIfTrue="1">
      <formula>"len($A:$A)=3"</formula>
    </cfRule>
  </conditionalFormatting>
  <conditionalFormatting sqref="C21">
    <cfRule type="expression" dxfId="1" priority="32" stopIfTrue="1">
      <formula>"len($A:$A)=3"</formula>
    </cfRule>
  </conditionalFormatting>
  <conditionalFormatting sqref="C22">
    <cfRule type="expression" dxfId="1" priority="31" stopIfTrue="1">
      <formula>"len($A:$A)=3"</formula>
    </cfRule>
  </conditionalFormatting>
  <conditionalFormatting sqref="C23">
    <cfRule type="expression" dxfId="1" priority="30" stopIfTrue="1">
      <formula>"len($A:$A)=3"</formula>
    </cfRule>
  </conditionalFormatting>
  <conditionalFormatting sqref="C24">
    <cfRule type="expression" dxfId="1" priority="29" stopIfTrue="1">
      <formula>"len($A:$A)=3"</formula>
    </cfRule>
  </conditionalFormatting>
  <conditionalFormatting sqref="C25">
    <cfRule type="expression" dxfId="1" priority="28" stopIfTrue="1">
      <formula>"len($A:$A)=3"</formula>
    </cfRule>
  </conditionalFormatting>
  <conditionalFormatting sqref="C26">
    <cfRule type="expression" dxfId="1" priority="27" stopIfTrue="1">
      <formula>"len($A:$A)=3"</formula>
    </cfRule>
  </conditionalFormatting>
  <conditionalFormatting sqref="C27">
    <cfRule type="expression" dxfId="1" priority="26" stopIfTrue="1">
      <formula>"len($A:$A)=3"</formula>
    </cfRule>
  </conditionalFormatting>
  <conditionalFormatting sqref="C28">
    <cfRule type="expression" dxfId="1" priority="25" stopIfTrue="1">
      <formula>"len($A:$A)=3"</formula>
    </cfRule>
  </conditionalFormatting>
  <conditionalFormatting sqref="A31:B31">
    <cfRule type="expression" dxfId="1" priority="102" stopIfTrue="1">
      <formula>"len($A:$A)=3"</formula>
    </cfRule>
  </conditionalFormatting>
  <conditionalFormatting sqref="C31">
    <cfRule type="expression" dxfId="1" priority="65" stopIfTrue="1">
      <formula>"len($A:$A)=3"</formula>
    </cfRule>
  </conditionalFormatting>
  <conditionalFormatting sqref="C32:D32">
    <cfRule type="expression" dxfId="1" priority="101" stopIfTrue="1">
      <formula>"len($A:$A)=3"</formula>
    </cfRule>
  </conditionalFormatting>
  <conditionalFormatting sqref="C33">
    <cfRule type="expression" dxfId="1" priority="16" stopIfTrue="1">
      <formula>"len($A:$A)=3"</formula>
    </cfRule>
  </conditionalFormatting>
  <conditionalFormatting sqref="C34">
    <cfRule type="expression" dxfId="1" priority="15" stopIfTrue="1">
      <formula>"len($A:$A)=3"</formula>
    </cfRule>
  </conditionalFormatting>
  <conditionalFormatting sqref="C35">
    <cfRule type="expression" dxfId="1" priority="14" stopIfTrue="1">
      <formula>"len($A:$A)=3"</formula>
    </cfRule>
  </conditionalFormatting>
  <conditionalFormatting sqref="C36">
    <cfRule type="expression" dxfId="1" priority="13" stopIfTrue="1">
      <formula>"len($A:$A)=3"</formula>
    </cfRule>
  </conditionalFormatting>
  <conditionalFormatting sqref="C37">
    <cfRule type="expression" dxfId="1" priority="12" stopIfTrue="1">
      <formula>"len($A:$A)=3"</formula>
    </cfRule>
  </conditionalFormatting>
  <conditionalFormatting sqref="C38">
    <cfRule type="expression" dxfId="1" priority="11" stopIfTrue="1">
      <formula>"len($A:$A)=3"</formula>
    </cfRule>
  </conditionalFormatting>
  <conditionalFormatting sqref="C39">
    <cfRule type="expression" dxfId="1" priority="10" stopIfTrue="1">
      <formula>"len($A:$A)=3"</formula>
    </cfRule>
  </conditionalFormatting>
  <conditionalFormatting sqref="C40">
    <cfRule type="expression" dxfId="1" priority="9" stopIfTrue="1">
      <formula>"len($A:$A)=3"</formula>
    </cfRule>
  </conditionalFormatting>
  <conditionalFormatting sqref="B7:B8">
    <cfRule type="expression" dxfId="1" priority="94" stopIfTrue="1">
      <formula>"len($A:$A)=3"</formula>
    </cfRule>
  </conditionalFormatting>
  <conditionalFormatting sqref="B39:B40">
    <cfRule type="expression" dxfId="1" priority="70" stopIfTrue="1">
      <formula>"len($A:$A)=3"</formula>
    </cfRule>
  </conditionalFormatting>
  <conditionalFormatting sqref="F4:F59">
    <cfRule type="cellIs" dxfId="2" priority="86" stopIfTrue="1" operator="lessThan">
      <formula>0</formula>
    </cfRule>
  </conditionalFormatting>
  <conditionalFormatting sqref="A4:D4 A5:B19 A20:C20 A21:B28">
    <cfRule type="expression" dxfId="1" priority="92" stopIfTrue="1">
      <formula>"len($A:$A)=3"</formula>
    </cfRule>
  </conditionalFormatting>
  <conditionalFormatting sqref="B4:D4 B5:B6">
    <cfRule type="expression" dxfId="1" priority="95" stopIfTrue="1">
      <formula>"len($A:$A)=3"</formula>
    </cfRule>
  </conditionalFormatting>
  <conditionalFormatting sqref="A29:C29 D41:D45 B41:C59">
    <cfRule type="expression" dxfId="1" priority="103" stopIfTrue="1">
      <formula>"len($A:$A)=3"</formula>
    </cfRule>
  </conditionalFormatting>
  <conditionalFormatting sqref="B29:C29 B31 C32:D32">
    <cfRule type="expression" dxfId="1" priority="115" stopIfTrue="1">
      <formula>"len($A:$A)=3"</formula>
    </cfRule>
  </conditionalFormatting>
  <conditionalFormatting sqref="A32:B32 A35:B35">
    <cfRule type="expression" dxfId="1" priority="75" stopIfTrue="1">
      <formula>"len($A:$A)=3"</formula>
    </cfRule>
  </conditionalFormatting>
  <conditionalFormatting sqref="B32:B34 B40">
    <cfRule type="expression" dxfId="1" priority="76" stopIfTrue="1">
      <formula>"len($A:$A)=3"</formula>
    </cfRule>
  </conditionalFormatting>
  <conditionalFormatting sqref="A33:B34">
    <cfRule type="expression" dxfId="1" priority="74" stopIfTrue="1">
      <formula>"len($A:$A)=3"</formula>
    </cfRule>
  </conditionalFormatting>
  <conditionalFormatting sqref="A36:B45">
    <cfRule type="expression" dxfId="1" priority="72" stopIfTrue="1">
      <formula>"len($A:$A)=3"</formula>
    </cfRule>
  </conditionalFormatting>
  <conditionalFormatting sqref="A39:B40">
    <cfRule type="expression" dxfId="1" priority="6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0"/>
  <sheetViews>
    <sheetView workbookViewId="0">
      <selection activeCell="F16" sqref="F16"/>
    </sheetView>
  </sheetViews>
  <sheetFormatPr defaultColWidth="8.87962962962963" defaultRowHeight="14.4" outlineLevelCol="5"/>
  <cols>
    <col min="1" max="1" width="8.87962962962963" style="67"/>
    <col min="2" max="2" width="49.3796296296296" style="67" customWidth="1"/>
    <col min="3" max="6" width="20.6296296296296" style="67" customWidth="1"/>
    <col min="7" max="16384" width="8.87962962962963" style="67"/>
  </cols>
  <sheetData>
    <row r="1" s="67" customFormat="1" spans="1:1">
      <c r="A1" s="80"/>
    </row>
    <row r="2" s="67" customFormat="1" ht="45" customHeight="1" spans="1:6">
      <c r="A2" s="70" t="s">
        <v>1848</v>
      </c>
      <c r="B2" s="70"/>
      <c r="C2" s="70"/>
      <c r="D2" s="70"/>
      <c r="E2" s="70"/>
      <c r="F2" s="70"/>
    </row>
    <row r="3" s="68" customFormat="1" ht="18" customHeight="1" spans="2:6">
      <c r="B3" s="81" t="s">
        <v>1762</v>
      </c>
      <c r="C3" s="82"/>
      <c r="D3" s="82"/>
      <c r="E3" s="82"/>
      <c r="F3" s="82"/>
    </row>
    <row r="4" s="68" customFormat="1" ht="30" customHeight="1" spans="1:6">
      <c r="A4" s="73" t="s">
        <v>4</v>
      </c>
      <c r="B4" s="73"/>
      <c r="C4" s="74" t="s">
        <v>1768</v>
      </c>
      <c r="D4" s="74" t="s">
        <v>1818</v>
      </c>
      <c r="E4" s="74" t="s">
        <v>1819</v>
      </c>
      <c r="F4" s="74" t="s">
        <v>1849</v>
      </c>
    </row>
    <row r="5" s="68" customFormat="1" ht="30" customHeight="1" spans="1:6">
      <c r="A5" s="83" t="s">
        <v>1850</v>
      </c>
      <c r="B5" s="83"/>
      <c r="C5" s="76" t="s">
        <v>1769</v>
      </c>
      <c r="D5" s="84">
        <v>52.66</v>
      </c>
      <c r="E5" s="84">
        <v>52.66</v>
      </c>
      <c r="F5" s="85"/>
    </row>
    <row r="6" s="68" customFormat="1" ht="30" customHeight="1" spans="1:6">
      <c r="A6" s="86" t="s">
        <v>1851</v>
      </c>
      <c r="B6" s="86"/>
      <c r="C6" s="76" t="s">
        <v>1770</v>
      </c>
      <c r="D6" s="84">
        <v>16.3</v>
      </c>
      <c r="E6" s="84">
        <v>16.3</v>
      </c>
      <c r="F6" s="85"/>
    </row>
    <row r="7" s="68" customFormat="1" ht="30" customHeight="1" spans="1:6">
      <c r="A7" s="86" t="s">
        <v>1852</v>
      </c>
      <c r="B7" s="86"/>
      <c r="C7" s="76" t="s">
        <v>1771</v>
      </c>
      <c r="D7" s="84">
        <v>36.36</v>
      </c>
      <c r="E7" s="84">
        <v>36.36</v>
      </c>
      <c r="F7" s="85"/>
    </row>
    <row r="8" s="68" customFormat="1" ht="30" customHeight="1" spans="1:6">
      <c r="A8" s="87" t="s">
        <v>1853</v>
      </c>
      <c r="B8" s="87"/>
      <c r="C8" s="76" t="s">
        <v>1772</v>
      </c>
      <c r="D8" s="85"/>
      <c r="E8" s="85"/>
      <c r="F8" s="85"/>
    </row>
    <row r="9" s="68" customFormat="1" ht="30" customHeight="1" spans="1:6">
      <c r="A9" s="86" t="s">
        <v>1851</v>
      </c>
      <c r="B9" s="86"/>
      <c r="C9" s="76" t="s">
        <v>1773</v>
      </c>
      <c r="D9" s="85"/>
      <c r="E9" s="85"/>
      <c r="F9" s="85"/>
    </row>
    <row r="10" s="68" customFormat="1" ht="30" customHeight="1" spans="1:6">
      <c r="A10" s="86" t="s">
        <v>1852</v>
      </c>
      <c r="B10" s="86"/>
      <c r="C10" s="76" t="s">
        <v>1774</v>
      </c>
      <c r="D10" s="85"/>
      <c r="E10" s="85"/>
      <c r="F10" s="85"/>
    </row>
    <row r="11" s="69" customFormat="1" ht="41" customHeight="1" spans="1:6">
      <c r="A11" s="79" t="s">
        <v>1854</v>
      </c>
      <c r="B11" s="79"/>
      <c r="C11" s="79"/>
      <c r="D11" s="79"/>
      <c r="E11" s="79"/>
      <c r="F11" s="79"/>
    </row>
    <row r="15" s="67" customFormat="1" ht="19" customHeight="1"/>
    <row r="16" s="67" customFormat="1" ht="29" customHeight="1"/>
    <row r="17" s="67" customFormat="1" ht="29" customHeight="1"/>
    <row r="18" s="67" customFormat="1" ht="29" customHeight="1"/>
    <row r="19" s="67" customFormat="1" ht="29" customHeight="1"/>
    <row r="20" s="67" customFormat="1" ht="30" customHeight="1"/>
  </sheetData>
  <mergeCells count="9">
    <mergeCell ref="A2:F2"/>
    <mergeCell ref="B3:F3"/>
    <mergeCell ref="A4:B4"/>
    <mergeCell ref="A6:B6"/>
    <mergeCell ref="A7:B7"/>
    <mergeCell ref="A8:B8"/>
    <mergeCell ref="A9:B9"/>
    <mergeCell ref="A10:B10"/>
    <mergeCell ref="A11:F11"/>
  </mergeCells>
  <printOptions horizontalCentered="1"/>
  <pageMargins left="0.708333333333333" right="0.708333333333333" top="1.10208333333333" bottom="0.751388888888889" header="0.306944444444444" footer="0.306944444444444"/>
  <pageSetup paperSize="9" scale="95" fitToHeight="200" orientation="landscape" horizontalDpi="600" verticalDpi="600"/>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6"/>
  <sheetViews>
    <sheetView workbookViewId="0">
      <selection activeCell="F21" sqref="F21"/>
    </sheetView>
  </sheetViews>
  <sheetFormatPr defaultColWidth="8.87962962962963" defaultRowHeight="14.4" outlineLevelRow="5" outlineLevelCol="5"/>
  <cols>
    <col min="1" max="1" width="8.87962962962963" style="67"/>
    <col min="2" max="6" width="24.212962962963" style="67" customWidth="1"/>
    <col min="7" max="16384" width="8.87962962962963" style="67"/>
  </cols>
  <sheetData>
    <row r="1" s="67" customFormat="1" ht="24" customHeight="1"/>
    <row r="2" s="67" customFormat="1" ht="26.4" spans="1:6">
      <c r="A2" s="70" t="s">
        <v>1855</v>
      </c>
      <c r="B2" s="71"/>
      <c r="C2" s="71"/>
      <c r="D2" s="71"/>
      <c r="E2" s="71"/>
      <c r="F2" s="71"/>
    </row>
    <row r="3" s="67" customFormat="1" ht="23" customHeight="1" spans="1:6">
      <c r="A3" s="72" t="s">
        <v>1762</v>
      </c>
      <c r="B3" s="72"/>
      <c r="C3" s="72"/>
      <c r="D3" s="72"/>
      <c r="E3" s="72"/>
      <c r="F3" s="72"/>
    </row>
    <row r="4" s="68" customFormat="1" ht="30" customHeight="1" spans="1:6">
      <c r="A4" s="73" t="s">
        <v>1856</v>
      </c>
      <c r="B4" s="74" t="s">
        <v>1696</v>
      </c>
      <c r="C4" s="74" t="s">
        <v>1857</v>
      </c>
      <c r="D4" s="74" t="s">
        <v>1858</v>
      </c>
      <c r="E4" s="74" t="s">
        <v>1859</v>
      </c>
      <c r="F4" s="74" t="s">
        <v>1860</v>
      </c>
    </row>
    <row r="5" s="68" customFormat="1" ht="45" customHeight="1" spans="1:6">
      <c r="A5" s="75">
        <v>1</v>
      </c>
      <c r="B5" s="76"/>
      <c r="C5" s="77"/>
      <c r="D5" s="78"/>
      <c r="E5" s="78"/>
      <c r="F5" s="78"/>
    </row>
    <row r="6" s="69" customFormat="1" ht="59" customHeight="1" spans="1:6">
      <c r="A6" s="79" t="s">
        <v>1861</v>
      </c>
      <c r="B6" s="79"/>
      <c r="C6" s="79"/>
      <c r="D6" s="79"/>
      <c r="E6" s="79"/>
      <c r="F6" s="79"/>
    </row>
  </sheetData>
  <mergeCells count="3">
    <mergeCell ref="A2:F2"/>
    <mergeCell ref="A3:F3"/>
    <mergeCell ref="A6:F6"/>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J69"/>
  <sheetViews>
    <sheetView tabSelected="1" workbookViewId="0">
      <pane xSplit="2" ySplit="5" topLeftCell="C59" activePane="bottomRight" state="frozen"/>
      <selection/>
      <selection pane="topRight"/>
      <selection pane="bottomLeft"/>
      <selection pane="bottomRight" activeCell="L77" sqref="L77"/>
    </sheetView>
  </sheetViews>
  <sheetFormatPr defaultColWidth="8" defaultRowHeight="12"/>
  <cols>
    <col min="1" max="1" width="25.3796296296296" style="7"/>
    <col min="2" max="2" width="23.7777777777778" style="7" customWidth="1"/>
    <col min="3" max="5" width="20.6296296296296" style="7" customWidth="1"/>
    <col min="6" max="6" width="14.3333333333333" style="7" customWidth="1"/>
    <col min="7" max="7" width="20.6296296296296" style="7" customWidth="1"/>
    <col min="8" max="9" width="13.3333333333333" style="7" customWidth="1"/>
    <col min="10" max="10" width="15.4444444444444" style="7" customWidth="1"/>
    <col min="11" max="16384" width="8" style="7"/>
  </cols>
  <sheetData>
    <row r="2" s="7" customFormat="1" ht="39" customHeight="1" spans="1:10">
      <c r="A2" s="11" t="s">
        <v>1862</v>
      </c>
      <c r="B2" s="11"/>
      <c r="C2" s="11"/>
      <c r="D2" s="11"/>
      <c r="E2" s="11"/>
      <c r="F2" s="11"/>
      <c r="G2" s="11"/>
      <c r="H2" s="11"/>
      <c r="I2" s="11"/>
      <c r="J2" s="11"/>
    </row>
    <row r="3" s="7" customFormat="1" ht="23" customHeight="1" spans="1:1">
      <c r="A3" s="12"/>
    </row>
    <row r="4" s="8" customFormat="1" ht="44.25" customHeight="1" spans="1:10">
      <c r="A4" s="13" t="s">
        <v>1863</v>
      </c>
      <c r="B4" s="13" t="s">
        <v>1864</v>
      </c>
      <c r="C4" s="13" t="s">
        <v>1865</v>
      </c>
      <c r="D4" s="13" t="s">
        <v>1866</v>
      </c>
      <c r="E4" s="13" t="s">
        <v>1867</v>
      </c>
      <c r="F4" s="13" t="s">
        <v>1868</v>
      </c>
      <c r="G4" s="13" t="s">
        <v>1869</v>
      </c>
      <c r="H4" s="13" t="s">
        <v>1870</v>
      </c>
      <c r="I4" s="13" t="s">
        <v>1871</v>
      </c>
      <c r="J4" s="13" t="s">
        <v>1872</v>
      </c>
    </row>
    <row r="5" s="9" customFormat="1" ht="15.6" spans="1:10">
      <c r="A5" s="14">
        <v>1</v>
      </c>
      <c r="B5" s="14">
        <v>2</v>
      </c>
      <c r="C5" s="14">
        <v>3</v>
      </c>
      <c r="D5" s="14">
        <v>4</v>
      </c>
      <c r="E5" s="14">
        <v>5</v>
      </c>
      <c r="F5" s="14">
        <v>6</v>
      </c>
      <c r="G5" s="14">
        <v>7</v>
      </c>
      <c r="H5" s="14">
        <v>8</v>
      </c>
      <c r="I5" s="14">
        <v>9</v>
      </c>
      <c r="J5" s="14">
        <v>10</v>
      </c>
    </row>
    <row r="6" s="9" customFormat="1" ht="31.2" spans="1:10">
      <c r="A6" s="15" t="s">
        <v>1873</v>
      </c>
      <c r="B6" s="16" t="s">
        <v>1874</v>
      </c>
      <c r="C6" s="17" t="s">
        <v>1875</v>
      </c>
      <c r="D6" s="18" t="s">
        <v>1876</v>
      </c>
      <c r="E6" s="19" t="s">
        <v>1877</v>
      </c>
      <c r="F6" s="20" t="s">
        <v>1878</v>
      </c>
      <c r="G6" s="14" t="s">
        <v>1879</v>
      </c>
      <c r="H6" s="14" t="s">
        <v>1880</v>
      </c>
      <c r="I6" s="14" t="s">
        <v>1881</v>
      </c>
      <c r="J6" s="19" t="s">
        <v>1882</v>
      </c>
    </row>
    <row r="7" s="9" customFormat="1" ht="46.8" spans="1:10">
      <c r="A7" s="21"/>
      <c r="B7" s="22"/>
      <c r="C7" s="23"/>
      <c r="D7" s="18" t="s">
        <v>1883</v>
      </c>
      <c r="E7" s="19" t="s">
        <v>1884</v>
      </c>
      <c r="F7" s="20" t="s">
        <v>1878</v>
      </c>
      <c r="G7" s="14" t="s">
        <v>1885</v>
      </c>
      <c r="H7" s="14" t="s">
        <v>1886</v>
      </c>
      <c r="I7" s="14" t="s">
        <v>1887</v>
      </c>
      <c r="J7" s="19" t="s">
        <v>1888</v>
      </c>
    </row>
    <row r="8" s="9" customFormat="1" ht="31.2" spans="1:10">
      <c r="A8" s="21"/>
      <c r="B8" s="22"/>
      <c r="C8" s="14" t="s">
        <v>1889</v>
      </c>
      <c r="D8" s="18" t="s">
        <v>1890</v>
      </c>
      <c r="E8" s="19" t="s">
        <v>1891</v>
      </c>
      <c r="F8" s="20" t="s">
        <v>1878</v>
      </c>
      <c r="G8" s="14" t="s">
        <v>1892</v>
      </c>
      <c r="H8" s="14"/>
      <c r="I8" s="14" t="s">
        <v>1887</v>
      </c>
      <c r="J8" s="19" t="s">
        <v>1892</v>
      </c>
    </row>
    <row r="9" s="10" customFormat="1" ht="46.8" spans="1:10">
      <c r="A9" s="24"/>
      <c r="B9" s="25"/>
      <c r="C9" s="14" t="s">
        <v>1893</v>
      </c>
      <c r="D9" s="18" t="s">
        <v>1894</v>
      </c>
      <c r="E9" s="19" t="s">
        <v>1895</v>
      </c>
      <c r="F9" s="20" t="s">
        <v>1878</v>
      </c>
      <c r="G9" s="14">
        <v>100</v>
      </c>
      <c r="H9" s="14" t="s">
        <v>1896</v>
      </c>
      <c r="I9" s="14" t="s">
        <v>1881</v>
      </c>
      <c r="J9" s="19" t="s">
        <v>1897</v>
      </c>
    </row>
    <row r="10" s="9" customFormat="1" ht="46.8" spans="1:10">
      <c r="A10" s="15" t="s">
        <v>1898</v>
      </c>
      <c r="B10" s="26" t="s">
        <v>1899</v>
      </c>
      <c r="C10" s="27" t="s">
        <v>1875</v>
      </c>
      <c r="D10" s="28" t="s">
        <v>1876</v>
      </c>
      <c r="E10" s="29" t="s">
        <v>1900</v>
      </c>
      <c r="F10" s="14" t="s">
        <v>1901</v>
      </c>
      <c r="G10" s="30" t="s">
        <v>1902</v>
      </c>
      <c r="H10" s="30" t="s">
        <v>1903</v>
      </c>
      <c r="I10" s="58" t="s">
        <v>1881</v>
      </c>
      <c r="J10" s="59" t="s">
        <v>1904</v>
      </c>
    </row>
    <row r="11" s="9" customFormat="1" ht="46.8" spans="1:10">
      <c r="A11" s="21"/>
      <c r="B11" s="31"/>
      <c r="C11" s="27"/>
      <c r="D11" s="28"/>
      <c r="E11" s="29" t="s">
        <v>1905</v>
      </c>
      <c r="F11" s="14" t="s">
        <v>1901</v>
      </c>
      <c r="G11" s="30" t="s">
        <v>1906</v>
      </c>
      <c r="H11" s="30" t="s">
        <v>1903</v>
      </c>
      <c r="I11" s="58" t="s">
        <v>1881</v>
      </c>
      <c r="J11" s="41" t="s">
        <v>1907</v>
      </c>
    </row>
    <row r="12" s="9" customFormat="1" ht="31.2" spans="1:10">
      <c r="A12" s="21"/>
      <c r="B12" s="31"/>
      <c r="C12" s="27"/>
      <c r="D12" s="28" t="s">
        <v>1908</v>
      </c>
      <c r="E12" s="29" t="s">
        <v>1909</v>
      </c>
      <c r="F12" s="20" t="s">
        <v>1878</v>
      </c>
      <c r="G12" s="30" t="s">
        <v>1910</v>
      </c>
      <c r="H12" s="32" t="s">
        <v>1896</v>
      </c>
      <c r="I12" s="58" t="s">
        <v>1881</v>
      </c>
      <c r="J12" s="41" t="s">
        <v>1909</v>
      </c>
    </row>
    <row r="13" s="9" customFormat="1" ht="31.2" spans="1:10">
      <c r="A13" s="21"/>
      <c r="B13" s="31"/>
      <c r="C13" s="27"/>
      <c r="D13" s="33" t="s">
        <v>1883</v>
      </c>
      <c r="E13" s="29" t="s">
        <v>1911</v>
      </c>
      <c r="F13" s="20" t="s">
        <v>1878</v>
      </c>
      <c r="G13" s="30" t="s">
        <v>1912</v>
      </c>
      <c r="H13" s="32" t="s">
        <v>1913</v>
      </c>
      <c r="I13" s="58" t="s">
        <v>1881</v>
      </c>
      <c r="J13" s="41" t="s">
        <v>1914</v>
      </c>
    </row>
    <row r="14" s="9" customFormat="1" ht="78" spans="1:10">
      <c r="A14" s="21"/>
      <c r="B14" s="31"/>
      <c r="C14" s="27"/>
      <c r="D14" s="33" t="s">
        <v>1915</v>
      </c>
      <c r="E14" s="29" t="s">
        <v>1916</v>
      </c>
      <c r="F14" s="20" t="s">
        <v>1878</v>
      </c>
      <c r="G14" s="30" t="s">
        <v>1917</v>
      </c>
      <c r="H14" s="32" t="s">
        <v>1880</v>
      </c>
      <c r="I14" s="58" t="s">
        <v>1881</v>
      </c>
      <c r="J14" s="41" t="s">
        <v>1918</v>
      </c>
    </row>
    <row r="15" s="9" customFormat="1" ht="46.8" spans="1:10">
      <c r="A15" s="21"/>
      <c r="B15" s="31"/>
      <c r="C15" s="27" t="s">
        <v>1889</v>
      </c>
      <c r="D15" s="28" t="s">
        <v>1919</v>
      </c>
      <c r="E15" s="29" t="s">
        <v>1920</v>
      </c>
      <c r="F15" s="20" t="s">
        <v>1878</v>
      </c>
      <c r="G15" s="34" t="s">
        <v>1921</v>
      </c>
      <c r="H15" s="32" t="s">
        <v>1896</v>
      </c>
      <c r="I15" s="58" t="s">
        <v>1881</v>
      </c>
      <c r="J15" s="29" t="s">
        <v>1920</v>
      </c>
    </row>
    <row r="16" s="9" customFormat="1" ht="46.8" spans="1:10">
      <c r="A16" s="21"/>
      <c r="B16" s="31"/>
      <c r="C16" s="27"/>
      <c r="D16" s="28" t="s">
        <v>1922</v>
      </c>
      <c r="E16" s="35" t="s">
        <v>1923</v>
      </c>
      <c r="F16" s="14" t="s">
        <v>1924</v>
      </c>
      <c r="G16" s="34" t="s">
        <v>1925</v>
      </c>
      <c r="H16" s="32" t="s">
        <v>1896</v>
      </c>
      <c r="I16" s="58" t="s">
        <v>1881</v>
      </c>
      <c r="J16" s="41" t="s">
        <v>1926</v>
      </c>
    </row>
    <row r="17" s="9" customFormat="1" ht="31.2" spans="1:10">
      <c r="A17" s="24"/>
      <c r="B17" s="36"/>
      <c r="C17" s="27" t="s">
        <v>1893</v>
      </c>
      <c r="D17" s="28" t="s">
        <v>1927</v>
      </c>
      <c r="E17" s="29" t="s">
        <v>1928</v>
      </c>
      <c r="F17" s="14" t="s">
        <v>1924</v>
      </c>
      <c r="G17" s="34" t="s">
        <v>1925</v>
      </c>
      <c r="H17" s="32" t="s">
        <v>1896</v>
      </c>
      <c r="I17" s="58" t="s">
        <v>1881</v>
      </c>
      <c r="J17" s="41" t="s">
        <v>1929</v>
      </c>
    </row>
    <row r="18" s="9" customFormat="1" ht="31.2" spans="1:10">
      <c r="A18" s="15" t="s">
        <v>1930</v>
      </c>
      <c r="B18" s="19" t="s">
        <v>1931</v>
      </c>
      <c r="C18" s="14" t="s">
        <v>1875</v>
      </c>
      <c r="D18" s="19" t="s">
        <v>1876</v>
      </c>
      <c r="E18" s="19" t="s">
        <v>1932</v>
      </c>
      <c r="F18" s="14" t="s">
        <v>1924</v>
      </c>
      <c r="G18" s="14">
        <v>119</v>
      </c>
      <c r="H18" s="14" t="s">
        <v>1903</v>
      </c>
      <c r="I18" s="58" t="s">
        <v>1881</v>
      </c>
      <c r="J18" s="19" t="s">
        <v>1932</v>
      </c>
    </row>
    <row r="19" s="9" customFormat="1" ht="31.2" spans="1:10">
      <c r="A19" s="21"/>
      <c r="B19" s="19"/>
      <c r="C19" s="14"/>
      <c r="D19" s="19"/>
      <c r="E19" s="19" t="s">
        <v>1933</v>
      </c>
      <c r="F19" s="14" t="s">
        <v>1924</v>
      </c>
      <c r="G19" s="14">
        <v>213</v>
      </c>
      <c r="H19" s="14" t="s">
        <v>1903</v>
      </c>
      <c r="I19" s="58" t="s">
        <v>1881</v>
      </c>
      <c r="J19" s="19" t="s">
        <v>1933</v>
      </c>
    </row>
    <row r="20" s="9" customFormat="1" ht="31.2" spans="1:10">
      <c r="A20" s="21"/>
      <c r="B20" s="19"/>
      <c r="C20" s="14"/>
      <c r="D20" s="19"/>
      <c r="E20" s="19" t="s">
        <v>1934</v>
      </c>
      <c r="F20" s="20" t="s">
        <v>1878</v>
      </c>
      <c r="G20" s="14">
        <v>1</v>
      </c>
      <c r="H20" s="14" t="s">
        <v>1903</v>
      </c>
      <c r="I20" s="58" t="s">
        <v>1881</v>
      </c>
      <c r="J20" s="19" t="s">
        <v>1934</v>
      </c>
    </row>
    <row r="21" s="9" customFormat="1" ht="62.4" spans="1:10">
      <c r="A21" s="21"/>
      <c r="B21" s="19"/>
      <c r="C21" s="14"/>
      <c r="D21" s="19"/>
      <c r="E21" s="19" t="s">
        <v>1935</v>
      </c>
      <c r="F21" s="14" t="s">
        <v>1924</v>
      </c>
      <c r="G21" s="14">
        <v>4438</v>
      </c>
      <c r="H21" s="14" t="s">
        <v>1903</v>
      </c>
      <c r="I21" s="58" t="s">
        <v>1881</v>
      </c>
      <c r="J21" s="19" t="s">
        <v>1935</v>
      </c>
    </row>
    <row r="22" s="9" customFormat="1" ht="46.8" spans="1:10">
      <c r="A22" s="21"/>
      <c r="B22" s="19"/>
      <c r="C22" s="14"/>
      <c r="D22" s="19"/>
      <c r="E22" s="19" t="s">
        <v>1936</v>
      </c>
      <c r="F22" s="14" t="s">
        <v>1924</v>
      </c>
      <c r="G22" s="14">
        <v>7</v>
      </c>
      <c r="H22" s="14" t="s">
        <v>1937</v>
      </c>
      <c r="I22" s="58" t="s">
        <v>1881</v>
      </c>
      <c r="J22" s="19" t="s">
        <v>1936</v>
      </c>
    </row>
    <row r="23" s="9" customFormat="1" ht="62.4" spans="1:10">
      <c r="A23" s="21"/>
      <c r="B23" s="19"/>
      <c r="C23" s="14"/>
      <c r="D23" s="19"/>
      <c r="E23" s="19" t="s">
        <v>1938</v>
      </c>
      <c r="F23" s="14" t="s">
        <v>1924</v>
      </c>
      <c r="G23" s="14">
        <v>193</v>
      </c>
      <c r="H23" s="14" t="s">
        <v>1903</v>
      </c>
      <c r="I23" s="58" t="s">
        <v>1881</v>
      </c>
      <c r="J23" s="19" t="s">
        <v>1938</v>
      </c>
    </row>
    <row r="24" s="9" customFormat="1" ht="15.6" spans="1:10">
      <c r="A24" s="21"/>
      <c r="B24" s="19"/>
      <c r="C24" s="14"/>
      <c r="D24" s="19"/>
      <c r="E24" s="19" t="s">
        <v>1939</v>
      </c>
      <c r="F24" s="14" t="s">
        <v>1924</v>
      </c>
      <c r="G24" s="14">
        <v>2888</v>
      </c>
      <c r="H24" s="14" t="s">
        <v>1903</v>
      </c>
      <c r="I24" s="58" t="s">
        <v>1881</v>
      </c>
      <c r="J24" s="19" t="s">
        <v>1939</v>
      </c>
    </row>
    <row r="25" s="9" customFormat="1" ht="31.2" spans="1:10">
      <c r="A25" s="21"/>
      <c r="B25" s="19"/>
      <c r="C25" s="14"/>
      <c r="D25" s="19"/>
      <c r="E25" s="19" t="s">
        <v>1940</v>
      </c>
      <c r="F25" s="14" t="s">
        <v>1924</v>
      </c>
      <c r="G25" s="14">
        <v>1128</v>
      </c>
      <c r="H25" s="14" t="s">
        <v>1903</v>
      </c>
      <c r="I25" s="58" t="s">
        <v>1881</v>
      </c>
      <c r="J25" s="19" t="s">
        <v>1940</v>
      </c>
    </row>
    <row r="26" s="9" customFormat="1" ht="31.2" spans="1:10">
      <c r="A26" s="21"/>
      <c r="B26" s="19"/>
      <c r="C26" s="14"/>
      <c r="D26" s="19"/>
      <c r="E26" s="19" t="s">
        <v>1941</v>
      </c>
      <c r="F26" s="14" t="s">
        <v>1924</v>
      </c>
      <c r="G26" s="14">
        <v>332</v>
      </c>
      <c r="H26" s="14" t="s">
        <v>1903</v>
      </c>
      <c r="I26" s="58" t="s">
        <v>1881</v>
      </c>
      <c r="J26" s="19" t="s">
        <v>1941</v>
      </c>
    </row>
    <row r="27" s="9" customFormat="1" ht="46.8" spans="1:10">
      <c r="A27" s="21"/>
      <c r="B27" s="19"/>
      <c r="C27" s="14"/>
      <c r="D27" s="19"/>
      <c r="E27" s="19" t="s">
        <v>1942</v>
      </c>
      <c r="F27" s="14" t="s">
        <v>1901</v>
      </c>
      <c r="G27" s="14">
        <v>2111</v>
      </c>
      <c r="H27" s="14" t="s">
        <v>1937</v>
      </c>
      <c r="I27" s="58" t="s">
        <v>1881</v>
      </c>
      <c r="J27" s="19" t="s">
        <v>1942</v>
      </c>
    </row>
    <row r="28" s="9" customFormat="1" ht="46.8" spans="1:10">
      <c r="A28" s="21"/>
      <c r="B28" s="19"/>
      <c r="C28" s="14"/>
      <c r="D28" s="19"/>
      <c r="E28" s="19" t="s">
        <v>1943</v>
      </c>
      <c r="F28" s="14" t="s">
        <v>1924</v>
      </c>
      <c r="G28" s="14">
        <v>1246</v>
      </c>
      <c r="H28" s="14" t="s">
        <v>1903</v>
      </c>
      <c r="I28" s="58" t="s">
        <v>1881</v>
      </c>
      <c r="J28" s="19" t="s">
        <v>1943</v>
      </c>
    </row>
    <row r="29" s="9" customFormat="1" ht="46.8" spans="1:10">
      <c r="A29" s="21"/>
      <c r="B29" s="19"/>
      <c r="C29" s="14"/>
      <c r="D29" s="19" t="s">
        <v>1908</v>
      </c>
      <c r="E29" s="19" t="s">
        <v>1944</v>
      </c>
      <c r="F29" s="20" t="s">
        <v>1878</v>
      </c>
      <c r="G29" s="14">
        <v>100</v>
      </c>
      <c r="H29" s="14" t="s">
        <v>1896</v>
      </c>
      <c r="I29" s="58" t="s">
        <v>1881</v>
      </c>
      <c r="J29" s="19" t="s">
        <v>1945</v>
      </c>
    </row>
    <row r="30" s="9" customFormat="1" ht="31.2" spans="1:10">
      <c r="A30" s="21"/>
      <c r="B30" s="19"/>
      <c r="C30" s="14"/>
      <c r="D30" s="19"/>
      <c r="E30" s="18" t="s">
        <v>1946</v>
      </c>
      <c r="F30" s="20" t="s">
        <v>1878</v>
      </c>
      <c r="G30" s="14">
        <v>100</v>
      </c>
      <c r="H30" s="14" t="s">
        <v>1896</v>
      </c>
      <c r="I30" s="58" t="s">
        <v>1881</v>
      </c>
      <c r="J30" s="19" t="s">
        <v>1947</v>
      </c>
    </row>
    <row r="31" s="9" customFormat="1" ht="31.2" spans="1:10">
      <c r="A31" s="21"/>
      <c r="B31" s="19"/>
      <c r="C31" s="14"/>
      <c r="D31" s="19" t="s">
        <v>1883</v>
      </c>
      <c r="E31" s="19" t="s">
        <v>1948</v>
      </c>
      <c r="F31" s="20" t="s">
        <v>1878</v>
      </c>
      <c r="G31" s="14">
        <v>100</v>
      </c>
      <c r="H31" s="14" t="s">
        <v>1896</v>
      </c>
      <c r="I31" s="58" t="s">
        <v>1881</v>
      </c>
      <c r="J31" s="19" t="s">
        <v>1949</v>
      </c>
    </row>
    <row r="32" s="9" customFormat="1" ht="15.6" spans="1:10">
      <c r="A32" s="21"/>
      <c r="B32" s="19"/>
      <c r="C32" s="14" t="s">
        <v>1889</v>
      </c>
      <c r="D32" s="16" t="s">
        <v>1890</v>
      </c>
      <c r="E32" s="19" t="s">
        <v>1950</v>
      </c>
      <c r="F32" s="20" t="s">
        <v>1878</v>
      </c>
      <c r="G32" s="14" t="s">
        <v>1951</v>
      </c>
      <c r="H32" s="14" t="s">
        <v>1952</v>
      </c>
      <c r="I32" s="58" t="s">
        <v>1887</v>
      </c>
      <c r="J32" s="19" t="s">
        <v>1953</v>
      </c>
    </row>
    <row r="33" s="9" customFormat="1" ht="15.6" spans="1:10">
      <c r="A33" s="21"/>
      <c r="B33" s="19"/>
      <c r="C33" s="14"/>
      <c r="D33" s="22"/>
      <c r="E33" s="19" t="s">
        <v>1954</v>
      </c>
      <c r="F33" s="20" t="s">
        <v>1878</v>
      </c>
      <c r="G33" s="14" t="s">
        <v>1951</v>
      </c>
      <c r="H33" s="14" t="s">
        <v>1952</v>
      </c>
      <c r="I33" s="58" t="s">
        <v>1887</v>
      </c>
      <c r="J33" s="19" t="s">
        <v>1953</v>
      </c>
    </row>
    <row r="34" s="9" customFormat="1" ht="15.6" spans="1:10">
      <c r="A34" s="21"/>
      <c r="B34" s="19"/>
      <c r="C34" s="14"/>
      <c r="D34" s="22"/>
      <c r="E34" s="19" t="s">
        <v>1955</v>
      </c>
      <c r="F34" s="20" t="s">
        <v>1878</v>
      </c>
      <c r="G34" s="14" t="s">
        <v>1956</v>
      </c>
      <c r="H34" s="14" t="s">
        <v>1952</v>
      </c>
      <c r="I34" s="58" t="s">
        <v>1887</v>
      </c>
      <c r="J34" s="19" t="s">
        <v>1953</v>
      </c>
    </row>
    <row r="35" s="9" customFormat="1" ht="15.6" spans="1:10">
      <c r="A35" s="21"/>
      <c r="B35" s="19"/>
      <c r="C35" s="14"/>
      <c r="D35" s="25"/>
      <c r="E35" s="19" t="s">
        <v>1957</v>
      </c>
      <c r="F35" s="20" t="s">
        <v>1878</v>
      </c>
      <c r="G35" s="14" t="s">
        <v>1958</v>
      </c>
      <c r="H35" s="14" t="s">
        <v>1952</v>
      </c>
      <c r="I35" s="58" t="s">
        <v>1887</v>
      </c>
      <c r="J35" s="19" t="s">
        <v>1953</v>
      </c>
    </row>
    <row r="36" s="9" customFormat="1" ht="31.2" spans="1:10">
      <c r="A36" s="24"/>
      <c r="B36" s="19"/>
      <c r="C36" s="14" t="s">
        <v>1893</v>
      </c>
      <c r="D36" s="19" t="s">
        <v>1894</v>
      </c>
      <c r="E36" s="19" t="s">
        <v>1959</v>
      </c>
      <c r="F36" s="14" t="s">
        <v>1924</v>
      </c>
      <c r="G36" s="14">
        <v>85</v>
      </c>
      <c r="H36" s="14" t="s">
        <v>1896</v>
      </c>
      <c r="I36" s="58" t="s">
        <v>1887</v>
      </c>
      <c r="J36" s="19" t="s">
        <v>1960</v>
      </c>
    </row>
    <row r="37" s="9" customFormat="1" ht="15.6" spans="1:10">
      <c r="A37" s="37" t="s">
        <v>1961</v>
      </c>
      <c r="B37" s="38" t="s">
        <v>1962</v>
      </c>
      <c r="C37" s="17" t="s">
        <v>1875</v>
      </c>
      <c r="D37" s="16" t="s">
        <v>1876</v>
      </c>
      <c r="E37" s="19" t="s">
        <v>1963</v>
      </c>
      <c r="F37" s="14" t="s">
        <v>1924</v>
      </c>
      <c r="G37" s="14">
        <v>60</v>
      </c>
      <c r="H37" s="14" t="s">
        <v>1964</v>
      </c>
      <c r="I37" s="14" t="s">
        <v>1881</v>
      </c>
      <c r="J37" s="60" t="s">
        <v>1963</v>
      </c>
    </row>
    <row r="38" s="9" customFormat="1" ht="15.6" spans="1:10">
      <c r="A38" s="37"/>
      <c r="B38" s="39"/>
      <c r="C38" s="40"/>
      <c r="D38" s="22"/>
      <c r="E38" s="19" t="s">
        <v>1965</v>
      </c>
      <c r="F38" s="14" t="s">
        <v>1924</v>
      </c>
      <c r="G38" s="14">
        <v>2</v>
      </c>
      <c r="H38" s="14" t="s">
        <v>1966</v>
      </c>
      <c r="I38" s="14" t="s">
        <v>1881</v>
      </c>
      <c r="J38" s="60" t="s">
        <v>1967</v>
      </c>
    </row>
    <row r="39" s="9" customFormat="1" ht="46.8" spans="1:10">
      <c r="A39" s="37"/>
      <c r="B39" s="39"/>
      <c r="C39" s="40"/>
      <c r="D39" s="41" t="s">
        <v>1908</v>
      </c>
      <c r="E39" s="42" t="s">
        <v>1968</v>
      </c>
      <c r="F39" s="20" t="s">
        <v>1878</v>
      </c>
      <c r="G39" s="43">
        <v>95</v>
      </c>
      <c r="H39" s="44" t="s">
        <v>1896</v>
      </c>
      <c r="I39" s="14" t="s">
        <v>1881</v>
      </c>
      <c r="J39" s="42" t="s">
        <v>1969</v>
      </c>
    </row>
    <row r="40" s="9" customFormat="1" ht="15.6" spans="1:10">
      <c r="A40" s="37"/>
      <c r="B40" s="39"/>
      <c r="C40" s="23"/>
      <c r="D40" s="42" t="s">
        <v>1883</v>
      </c>
      <c r="E40" s="42" t="s">
        <v>1911</v>
      </c>
      <c r="F40" s="20" t="s">
        <v>1878</v>
      </c>
      <c r="G40" s="14" t="s">
        <v>1970</v>
      </c>
      <c r="H40" s="14" t="s">
        <v>1971</v>
      </c>
      <c r="I40" s="14" t="s">
        <v>1881</v>
      </c>
      <c r="J40" s="42" t="s">
        <v>1972</v>
      </c>
    </row>
    <row r="41" s="9" customFormat="1" ht="46.8" spans="1:10">
      <c r="A41" s="37"/>
      <c r="B41" s="39"/>
      <c r="C41" s="14" t="s">
        <v>1889</v>
      </c>
      <c r="D41" s="41" t="s">
        <v>1919</v>
      </c>
      <c r="E41" s="42" t="s">
        <v>1973</v>
      </c>
      <c r="F41" s="20" t="s">
        <v>1878</v>
      </c>
      <c r="G41" s="14" t="s">
        <v>1974</v>
      </c>
      <c r="H41" s="44"/>
      <c r="I41" s="14" t="s">
        <v>1887</v>
      </c>
      <c r="J41" s="42" t="s">
        <v>1975</v>
      </c>
    </row>
    <row r="42" s="9" customFormat="1" ht="31.2" spans="1:10">
      <c r="A42" s="37"/>
      <c r="B42" s="45"/>
      <c r="C42" s="14" t="s">
        <v>1893</v>
      </c>
      <c r="D42" s="41" t="s">
        <v>1927</v>
      </c>
      <c r="E42" s="42" t="s">
        <v>1976</v>
      </c>
      <c r="F42" s="14" t="s">
        <v>1924</v>
      </c>
      <c r="G42" s="14">
        <v>90</v>
      </c>
      <c r="H42" s="44" t="s">
        <v>1896</v>
      </c>
      <c r="I42" s="14" t="s">
        <v>1881</v>
      </c>
      <c r="J42" s="42" t="s">
        <v>1977</v>
      </c>
    </row>
    <row r="43" s="9" customFormat="1" ht="78" spans="1:10">
      <c r="A43" s="19" t="s">
        <v>1978</v>
      </c>
      <c r="B43" s="19" t="s">
        <v>1979</v>
      </c>
      <c r="C43" s="19" t="s">
        <v>1875</v>
      </c>
      <c r="D43" s="19" t="s">
        <v>1876</v>
      </c>
      <c r="E43" s="46" t="s">
        <v>1980</v>
      </c>
      <c r="F43" s="47" t="s">
        <v>1878</v>
      </c>
      <c r="G43" s="48" t="s">
        <v>1981</v>
      </c>
      <c r="H43" s="48" t="s">
        <v>1982</v>
      </c>
      <c r="I43" s="48" t="s">
        <v>1881</v>
      </c>
      <c r="J43" s="14" t="s">
        <v>1983</v>
      </c>
    </row>
    <row r="44" s="9" customFormat="1" ht="46.8" spans="1:10">
      <c r="A44" s="19"/>
      <c r="B44" s="19"/>
      <c r="C44" s="19"/>
      <c r="D44" s="19"/>
      <c r="E44" s="46" t="s">
        <v>1984</v>
      </c>
      <c r="F44" s="47" t="s">
        <v>1878</v>
      </c>
      <c r="G44" s="48" t="s">
        <v>1985</v>
      </c>
      <c r="H44" s="48" t="s">
        <v>1982</v>
      </c>
      <c r="I44" s="48" t="s">
        <v>1881</v>
      </c>
      <c r="J44" s="61" t="s">
        <v>1986</v>
      </c>
    </row>
    <row r="45" s="9" customFormat="1" ht="31.2" spans="1:10">
      <c r="A45" s="19"/>
      <c r="B45" s="19"/>
      <c r="C45" s="19"/>
      <c r="D45" s="19"/>
      <c r="E45" s="46" t="s">
        <v>1987</v>
      </c>
      <c r="F45" s="47" t="s">
        <v>1878</v>
      </c>
      <c r="G45" s="48" t="s">
        <v>1988</v>
      </c>
      <c r="H45" s="48" t="s">
        <v>1989</v>
      </c>
      <c r="I45" s="48" t="s">
        <v>1881</v>
      </c>
      <c r="J45" s="61" t="s">
        <v>1990</v>
      </c>
    </row>
    <row r="46" s="9" customFormat="1" ht="15.6" spans="1:10">
      <c r="A46" s="19"/>
      <c r="B46" s="19"/>
      <c r="C46" s="19"/>
      <c r="D46" s="19"/>
      <c r="E46" s="46" t="s">
        <v>1991</v>
      </c>
      <c r="F46" s="47" t="s">
        <v>1878</v>
      </c>
      <c r="G46" s="48" t="s">
        <v>1992</v>
      </c>
      <c r="H46" s="48" t="s">
        <v>1993</v>
      </c>
      <c r="I46" s="48" t="s">
        <v>1881</v>
      </c>
      <c r="J46" s="61" t="s">
        <v>1994</v>
      </c>
    </row>
    <row r="47" s="9" customFormat="1" ht="31.2" spans="1:10">
      <c r="A47" s="19"/>
      <c r="B47" s="19"/>
      <c r="C47" s="19"/>
      <c r="D47" s="19"/>
      <c r="E47" s="46" t="s">
        <v>1995</v>
      </c>
      <c r="F47" s="47" t="s">
        <v>1878</v>
      </c>
      <c r="G47" s="48" t="s">
        <v>1996</v>
      </c>
      <c r="H47" s="48" t="s">
        <v>1982</v>
      </c>
      <c r="I47" s="48" t="s">
        <v>1881</v>
      </c>
      <c r="J47" s="61" t="s">
        <v>1997</v>
      </c>
    </row>
    <row r="48" s="9" customFormat="1" ht="31.2" spans="1:10">
      <c r="A48" s="19"/>
      <c r="B48" s="19"/>
      <c r="C48" s="19"/>
      <c r="D48" s="19"/>
      <c r="E48" s="46" t="s">
        <v>1998</v>
      </c>
      <c r="F48" s="47" t="s">
        <v>1878</v>
      </c>
      <c r="G48" s="48" t="s">
        <v>1988</v>
      </c>
      <c r="H48" s="48" t="s">
        <v>1999</v>
      </c>
      <c r="I48" s="48" t="s">
        <v>1881</v>
      </c>
      <c r="J48" s="61" t="s">
        <v>2000</v>
      </c>
    </row>
    <row r="49" s="9" customFormat="1" ht="15.6" spans="1:10">
      <c r="A49" s="19"/>
      <c r="B49" s="19"/>
      <c r="C49" s="19"/>
      <c r="D49" s="19"/>
      <c r="E49" s="46" t="s">
        <v>2001</v>
      </c>
      <c r="F49" s="47" t="s">
        <v>1878</v>
      </c>
      <c r="G49" s="48" t="s">
        <v>2002</v>
      </c>
      <c r="H49" s="48" t="s">
        <v>2003</v>
      </c>
      <c r="I49" s="48" t="s">
        <v>1881</v>
      </c>
      <c r="J49" s="61" t="s">
        <v>2004</v>
      </c>
    </row>
    <row r="50" s="9" customFormat="1" ht="31.2" spans="1:10">
      <c r="A50" s="19"/>
      <c r="B50" s="19"/>
      <c r="C50" s="19"/>
      <c r="D50" s="19"/>
      <c r="E50" s="46" t="s">
        <v>2005</v>
      </c>
      <c r="F50" s="47" t="s">
        <v>1878</v>
      </c>
      <c r="G50" s="48" t="s">
        <v>2006</v>
      </c>
      <c r="H50" s="48" t="s">
        <v>2007</v>
      </c>
      <c r="I50" s="48" t="s">
        <v>1881</v>
      </c>
      <c r="J50" s="61" t="s">
        <v>2008</v>
      </c>
    </row>
    <row r="51" s="9" customFormat="1" ht="15.6" spans="1:10">
      <c r="A51" s="19"/>
      <c r="B51" s="19"/>
      <c r="C51" s="19"/>
      <c r="D51" s="19"/>
      <c r="E51" s="46" t="s">
        <v>2009</v>
      </c>
      <c r="F51" s="47" t="s">
        <v>1878</v>
      </c>
      <c r="G51" s="48" t="s">
        <v>2010</v>
      </c>
      <c r="H51" s="48" t="s">
        <v>1982</v>
      </c>
      <c r="I51" s="48" t="s">
        <v>1881</v>
      </c>
      <c r="J51" s="61" t="s">
        <v>2011</v>
      </c>
    </row>
    <row r="52" s="9" customFormat="1" ht="46.8" spans="1:10">
      <c r="A52" s="19"/>
      <c r="B52" s="19"/>
      <c r="C52" s="19"/>
      <c r="D52" s="19"/>
      <c r="E52" s="46" t="s">
        <v>2012</v>
      </c>
      <c r="F52" s="47" t="s">
        <v>1878</v>
      </c>
      <c r="G52" s="48" t="s">
        <v>2013</v>
      </c>
      <c r="H52" s="48" t="s">
        <v>2014</v>
      </c>
      <c r="I52" s="48" t="s">
        <v>1881</v>
      </c>
      <c r="J52" s="61" t="s">
        <v>2015</v>
      </c>
    </row>
    <row r="53" s="9" customFormat="1" ht="31.2" spans="1:10">
      <c r="A53" s="19"/>
      <c r="B53" s="19"/>
      <c r="C53" s="19"/>
      <c r="D53" s="19"/>
      <c r="E53" s="46" t="s">
        <v>2016</v>
      </c>
      <c r="F53" s="14" t="s">
        <v>1924</v>
      </c>
      <c r="G53" s="48" t="s">
        <v>2017</v>
      </c>
      <c r="H53" s="48" t="s">
        <v>1903</v>
      </c>
      <c r="I53" s="48" t="s">
        <v>1881</v>
      </c>
      <c r="J53" s="61" t="s">
        <v>2018</v>
      </c>
    </row>
    <row r="54" s="9" customFormat="1" ht="15.6" spans="1:10">
      <c r="A54" s="19"/>
      <c r="B54" s="19"/>
      <c r="C54" s="19"/>
      <c r="D54" s="46" t="s">
        <v>1908</v>
      </c>
      <c r="E54" s="46" t="s">
        <v>2019</v>
      </c>
      <c r="F54" s="47" t="s">
        <v>1878</v>
      </c>
      <c r="G54" s="48" t="s">
        <v>2020</v>
      </c>
      <c r="H54" s="48" t="s">
        <v>1896</v>
      </c>
      <c r="I54" s="48" t="s">
        <v>1881</v>
      </c>
      <c r="J54" s="48" t="s">
        <v>2019</v>
      </c>
    </row>
    <row r="55" s="9" customFormat="1" ht="15.6" spans="1:10">
      <c r="A55" s="19"/>
      <c r="B55" s="19"/>
      <c r="C55" s="19"/>
      <c r="D55" s="46" t="s">
        <v>1883</v>
      </c>
      <c r="E55" s="46" t="s">
        <v>1911</v>
      </c>
      <c r="F55" s="14" t="s">
        <v>1901</v>
      </c>
      <c r="G55" s="48" t="s">
        <v>1985</v>
      </c>
      <c r="H55" s="48" t="s">
        <v>1971</v>
      </c>
      <c r="I55" s="48" t="s">
        <v>1881</v>
      </c>
      <c r="J55" s="48" t="s">
        <v>2021</v>
      </c>
    </row>
    <row r="56" s="9" customFormat="1" ht="31.2" spans="1:10">
      <c r="A56" s="19"/>
      <c r="B56" s="19"/>
      <c r="C56" s="19"/>
      <c r="D56" s="46" t="s">
        <v>1915</v>
      </c>
      <c r="E56" s="46" t="s">
        <v>1916</v>
      </c>
      <c r="F56" s="47" t="s">
        <v>1878</v>
      </c>
      <c r="G56" s="48" t="s">
        <v>2022</v>
      </c>
      <c r="H56" s="48" t="s">
        <v>1880</v>
      </c>
      <c r="I56" s="48" t="s">
        <v>1881</v>
      </c>
      <c r="J56" s="61" t="s">
        <v>2023</v>
      </c>
    </row>
    <row r="57" s="9" customFormat="1" ht="46.8" spans="1:10">
      <c r="A57" s="19"/>
      <c r="B57" s="19"/>
      <c r="C57" s="46" t="s">
        <v>1889</v>
      </c>
      <c r="D57" s="46" t="s">
        <v>1890</v>
      </c>
      <c r="E57" s="46" t="s">
        <v>2024</v>
      </c>
      <c r="F57" s="14" t="s">
        <v>1924</v>
      </c>
      <c r="G57" s="48" t="s">
        <v>2025</v>
      </c>
      <c r="H57" s="48" t="s">
        <v>1896</v>
      </c>
      <c r="I57" s="48" t="s">
        <v>1881</v>
      </c>
      <c r="J57" s="61" t="s">
        <v>2024</v>
      </c>
    </row>
    <row r="58" s="9" customFormat="1" ht="46.8" spans="1:10">
      <c r="A58" s="19"/>
      <c r="B58" s="19"/>
      <c r="C58" s="46"/>
      <c r="D58" s="46" t="s">
        <v>2026</v>
      </c>
      <c r="E58" s="46" t="s">
        <v>2027</v>
      </c>
      <c r="F58" s="14" t="s">
        <v>1924</v>
      </c>
      <c r="G58" s="48" t="s">
        <v>2028</v>
      </c>
      <c r="H58" s="48" t="s">
        <v>1896</v>
      </c>
      <c r="I58" s="48" t="s">
        <v>1881</v>
      </c>
      <c r="J58" s="61" t="s">
        <v>2027</v>
      </c>
    </row>
    <row r="59" s="9" customFormat="1" ht="46.8" spans="1:10">
      <c r="A59" s="19"/>
      <c r="B59" s="19"/>
      <c r="C59" s="46" t="s">
        <v>1893</v>
      </c>
      <c r="D59" s="46" t="s">
        <v>1894</v>
      </c>
      <c r="E59" s="46" t="s">
        <v>2029</v>
      </c>
      <c r="F59" s="14" t="s">
        <v>1924</v>
      </c>
      <c r="G59" s="48" t="s">
        <v>2025</v>
      </c>
      <c r="H59" s="48" t="s">
        <v>1896</v>
      </c>
      <c r="I59" s="48" t="s">
        <v>1881</v>
      </c>
      <c r="J59" s="61" t="s">
        <v>2030</v>
      </c>
    </row>
    <row r="60" s="9" customFormat="1" ht="15.6" spans="1:10">
      <c r="A60" s="14" t="s">
        <v>2031</v>
      </c>
      <c r="B60" s="49" t="s">
        <v>2032</v>
      </c>
      <c r="C60" s="50" t="s">
        <v>1875</v>
      </c>
      <c r="D60" s="51" t="s">
        <v>1876</v>
      </c>
      <c r="E60" s="52" t="s">
        <v>2033</v>
      </c>
      <c r="F60" s="52" t="s">
        <v>1878</v>
      </c>
      <c r="G60" s="14">
        <v>6</v>
      </c>
      <c r="H60" s="14" t="s">
        <v>2034</v>
      </c>
      <c r="I60" s="52" t="s">
        <v>1881</v>
      </c>
      <c r="J60" s="52" t="s">
        <v>2035</v>
      </c>
    </row>
    <row r="61" s="9" customFormat="1" ht="15.6" spans="1:10">
      <c r="A61" s="14"/>
      <c r="B61" s="53"/>
      <c r="C61" s="54"/>
      <c r="D61" s="55"/>
      <c r="E61" s="52" t="s">
        <v>2036</v>
      </c>
      <c r="F61" s="52" t="s">
        <v>1878</v>
      </c>
      <c r="G61" s="14">
        <v>3</v>
      </c>
      <c r="H61" s="14" t="s">
        <v>2037</v>
      </c>
      <c r="I61" s="52" t="s">
        <v>1881</v>
      </c>
      <c r="J61" s="52" t="s">
        <v>2035</v>
      </c>
    </row>
    <row r="62" s="9" customFormat="1" ht="15.6" spans="1:10">
      <c r="A62" s="14"/>
      <c r="B62" s="53"/>
      <c r="C62" s="54"/>
      <c r="D62" s="55"/>
      <c r="E62" s="52" t="s">
        <v>2038</v>
      </c>
      <c r="F62" s="52" t="s">
        <v>1878</v>
      </c>
      <c r="G62" s="14">
        <v>440</v>
      </c>
      <c r="H62" s="14" t="s">
        <v>2039</v>
      </c>
      <c r="I62" s="52" t="s">
        <v>1881</v>
      </c>
      <c r="J62" s="52" t="s">
        <v>2035</v>
      </c>
    </row>
    <row r="63" s="9" customFormat="1" ht="15.6" spans="1:10">
      <c r="A63" s="14"/>
      <c r="B63" s="53"/>
      <c r="C63" s="54"/>
      <c r="D63" s="55"/>
      <c r="E63" s="52" t="s">
        <v>2040</v>
      </c>
      <c r="F63" s="52" t="s">
        <v>1878</v>
      </c>
      <c r="G63" s="14">
        <v>160</v>
      </c>
      <c r="H63" s="14" t="s">
        <v>2039</v>
      </c>
      <c r="I63" s="52" t="s">
        <v>1881</v>
      </c>
      <c r="J63" s="52" t="s">
        <v>2035</v>
      </c>
    </row>
    <row r="64" s="9" customFormat="1" ht="46.8" spans="1:10">
      <c r="A64" s="14"/>
      <c r="B64" s="53"/>
      <c r="C64" s="54"/>
      <c r="D64" s="51" t="s">
        <v>1908</v>
      </c>
      <c r="E64" s="56" t="s">
        <v>2019</v>
      </c>
      <c r="F64" s="52" t="s">
        <v>1878</v>
      </c>
      <c r="G64" s="52" t="s">
        <v>2020</v>
      </c>
      <c r="H64" s="57" t="s">
        <v>1896</v>
      </c>
      <c r="I64" s="52" t="s">
        <v>1881</v>
      </c>
      <c r="J64" s="52" t="s">
        <v>2041</v>
      </c>
    </row>
    <row r="65" s="9" customFormat="1" ht="31.2" spans="1:10">
      <c r="A65" s="14"/>
      <c r="B65" s="53"/>
      <c r="C65" s="54"/>
      <c r="D65" s="52" t="s">
        <v>1883</v>
      </c>
      <c r="E65" s="52" t="s">
        <v>2042</v>
      </c>
      <c r="F65" s="52" t="s">
        <v>1901</v>
      </c>
      <c r="G65" s="52">
        <v>1</v>
      </c>
      <c r="H65" s="52" t="s">
        <v>1971</v>
      </c>
      <c r="I65" s="52" t="s">
        <v>1881</v>
      </c>
      <c r="J65" s="52" t="s">
        <v>2043</v>
      </c>
    </row>
    <row r="66" s="9" customFormat="1" ht="15.6" spans="1:10">
      <c r="A66" s="14"/>
      <c r="B66" s="53"/>
      <c r="C66" s="54"/>
      <c r="D66" s="51" t="s">
        <v>1915</v>
      </c>
      <c r="E66" s="56" t="s">
        <v>1916</v>
      </c>
      <c r="F66" s="52" t="s">
        <v>1878</v>
      </c>
      <c r="G66" s="62">
        <v>196.09</v>
      </c>
      <c r="H66" s="52" t="s">
        <v>2044</v>
      </c>
      <c r="I66" s="52" t="s">
        <v>1881</v>
      </c>
      <c r="J66" s="52" t="s">
        <v>2035</v>
      </c>
    </row>
    <row r="67" s="9" customFormat="1" ht="31.2" spans="1:10">
      <c r="A67" s="14"/>
      <c r="B67" s="53"/>
      <c r="C67" s="63" t="s">
        <v>1889</v>
      </c>
      <c r="D67" s="64" t="s">
        <v>1919</v>
      </c>
      <c r="E67" s="52" t="s">
        <v>2045</v>
      </c>
      <c r="F67" s="52" t="s">
        <v>1924</v>
      </c>
      <c r="G67" s="52" t="s">
        <v>2046</v>
      </c>
      <c r="H67" s="52" t="s">
        <v>1903</v>
      </c>
      <c r="I67" s="52" t="s">
        <v>1881</v>
      </c>
      <c r="J67" s="52" t="s">
        <v>2047</v>
      </c>
    </row>
    <row r="68" s="9" customFormat="1" ht="31.2" spans="1:10">
      <c r="A68" s="14"/>
      <c r="B68" s="53"/>
      <c r="C68" s="65"/>
      <c r="D68" s="64" t="s">
        <v>1922</v>
      </c>
      <c r="E68" s="52" t="s">
        <v>2048</v>
      </c>
      <c r="F68" s="52" t="s">
        <v>1924</v>
      </c>
      <c r="G68" s="52" t="s">
        <v>1996</v>
      </c>
      <c r="H68" s="52" t="s">
        <v>1971</v>
      </c>
      <c r="I68" s="52" t="s">
        <v>1881</v>
      </c>
      <c r="J68" s="52" t="s">
        <v>2049</v>
      </c>
    </row>
    <row r="69" s="9" customFormat="1" ht="31.2" spans="1:10">
      <c r="A69" s="14"/>
      <c r="B69" s="66"/>
      <c r="C69" s="64" t="s">
        <v>1893</v>
      </c>
      <c r="D69" s="52" t="s">
        <v>1927</v>
      </c>
      <c r="E69" s="52" t="s">
        <v>1927</v>
      </c>
      <c r="F69" s="52" t="s">
        <v>1924</v>
      </c>
      <c r="G69" s="52" t="s">
        <v>2025</v>
      </c>
      <c r="H69" s="52" t="s">
        <v>1896</v>
      </c>
      <c r="I69" s="52" t="s">
        <v>1881</v>
      </c>
      <c r="J69" s="52" t="s">
        <v>2050</v>
      </c>
    </row>
  </sheetData>
  <autoFilter xmlns:etc="http://www.wps.cn/officeDocument/2017/etCustomData" ref="A5:J69" etc:filterBottomFollowUsedRange="0">
    <extLst/>
  </autoFilter>
  <mergeCells count="30">
    <mergeCell ref="A2:J2"/>
    <mergeCell ref="A6:A9"/>
    <mergeCell ref="A10:A17"/>
    <mergeCell ref="A18:A36"/>
    <mergeCell ref="A37:A42"/>
    <mergeCell ref="A43:A59"/>
    <mergeCell ref="A60:A69"/>
    <mergeCell ref="B6:B9"/>
    <mergeCell ref="B10:B17"/>
    <mergeCell ref="B18:B36"/>
    <mergeCell ref="B37:B42"/>
    <mergeCell ref="B43:B59"/>
    <mergeCell ref="B60:B69"/>
    <mergeCell ref="C6:C7"/>
    <mergeCell ref="C10:C14"/>
    <mergeCell ref="C15:C16"/>
    <mergeCell ref="C18:C31"/>
    <mergeCell ref="C32:C35"/>
    <mergeCell ref="C37:C40"/>
    <mergeCell ref="C43:C56"/>
    <mergeCell ref="C57:C58"/>
    <mergeCell ref="C60:C66"/>
    <mergeCell ref="C67:C68"/>
    <mergeCell ref="D10:D11"/>
    <mergeCell ref="D18:D28"/>
    <mergeCell ref="D29:D30"/>
    <mergeCell ref="D32:D35"/>
    <mergeCell ref="D37:D38"/>
    <mergeCell ref="D43:D53"/>
    <mergeCell ref="D60:D63"/>
  </mergeCells>
  <pageMargins left="0.751388888888889" right="0.751388888888889" top="1" bottom="1" header="0.507638888888889" footer="0.507638888888889"/>
  <pageSetup paperSize="9" scale="70" orientation="landscape" horizontalDpi="600"/>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7"/>
  <sheetViews>
    <sheetView workbookViewId="0">
      <selection activeCell="B3" sqref="B3"/>
    </sheetView>
  </sheetViews>
  <sheetFormatPr defaultColWidth="9" defaultRowHeight="14.4" outlineLevelRow="6" outlineLevelCol="1"/>
  <cols>
    <col min="1" max="1" width="20.25" style="1" customWidth="1"/>
    <col min="2" max="2" width="92.6296296296296" style="1" customWidth="1"/>
    <col min="3" max="16384" width="9" style="1"/>
  </cols>
  <sheetData>
    <row r="1" ht="32" customHeight="1" spans="1:2">
      <c r="A1" s="2" t="s">
        <v>2051</v>
      </c>
      <c r="B1" s="2"/>
    </row>
    <row r="3" ht="40" customHeight="1" spans="1:2">
      <c r="A3" s="3" t="s">
        <v>2052</v>
      </c>
      <c r="B3" s="4" t="s">
        <v>2053</v>
      </c>
    </row>
    <row r="4" ht="144" spans="1:2">
      <c r="A4" s="5" t="s">
        <v>2054</v>
      </c>
      <c r="B4" s="6" t="s">
        <v>2055</v>
      </c>
    </row>
    <row r="5" ht="158.4" spans="1:2">
      <c r="A5" s="5" t="s">
        <v>2056</v>
      </c>
      <c r="B5" s="6" t="s">
        <v>2057</v>
      </c>
    </row>
    <row r="6" ht="201.6" spans="1:2">
      <c r="A6" s="5" t="s">
        <v>2058</v>
      </c>
      <c r="B6" s="6" t="s">
        <v>2059</v>
      </c>
    </row>
    <row r="7" ht="129.6" spans="1:2">
      <c r="A7" s="5" t="s">
        <v>2060</v>
      </c>
      <c r="B7" s="6" t="s">
        <v>2061</v>
      </c>
    </row>
  </sheetData>
  <mergeCells count="1">
    <mergeCell ref="A1:B1"/>
  </mergeCells>
  <conditionalFormatting sqref="A6">
    <cfRule type="expression" dxfId="1" priority="1" stopIfTrue="1">
      <formula>"len($A:$A)=3"</formula>
    </cfRule>
  </conditionalFormatting>
  <conditionalFormatting sqref="A4:A5 A7">
    <cfRule type="expression" dxfId="1" priority="2" stopIfTrue="1">
      <formula>"len($A:$A)=3"</formula>
    </cfRule>
  </conditionalFormatting>
  <pageMargins left="0.751388888888889" right="0.751388888888889" top="1" bottom="1" header="0.507638888888889" footer="0.507638888888889"/>
  <pageSetup paperSize="9" orientation="portrait" horizontalDpi="600"/>
  <headerFooter>
    <oddFooter>&amp;C&amp;16-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F0"/>
  </sheetPr>
  <dimension ref="A1:G1311"/>
  <sheetViews>
    <sheetView showGridLines="0" showZeros="0" view="pageBreakPreview" zoomScaleNormal="100" workbookViewId="0">
      <pane xSplit="1" ySplit="3" topLeftCell="B1279" activePane="bottomRight" state="frozen"/>
      <selection/>
      <selection pane="topRight"/>
      <selection pane="bottomLeft"/>
      <selection pane="bottomRight" activeCell="E1307" sqref="E1307"/>
    </sheetView>
  </sheetViews>
  <sheetFormatPr defaultColWidth="9" defaultRowHeight="15.6" outlineLevelCol="6"/>
  <cols>
    <col min="1" max="1" width="19.1296296296296" style="153" customWidth="1"/>
    <col min="2" max="2" width="50.6296296296296" style="153" customWidth="1"/>
    <col min="3" max="4" width="20.6296296296296" style="153" customWidth="1"/>
    <col min="5" max="5" width="20.6296296296296" style="295" customWidth="1"/>
    <col min="6" max="6" width="4" style="153" customWidth="1"/>
    <col min="7" max="7" width="9" style="153" customWidth="1"/>
    <col min="8" max="16384" width="9" style="153"/>
  </cols>
  <sheetData>
    <row r="1" s="373" customFormat="1" ht="45" customHeight="1" spans="1:5">
      <c r="A1" s="387"/>
      <c r="B1" s="387" t="s">
        <v>137</v>
      </c>
      <c r="C1" s="387"/>
      <c r="D1" s="387"/>
      <c r="E1" s="387"/>
    </row>
    <row r="2" s="190" customFormat="1" ht="20.1" customHeight="1" spans="1:5">
      <c r="A2" s="293"/>
      <c r="B2" s="388"/>
      <c r="C2" s="297"/>
      <c r="D2" s="389"/>
      <c r="E2" s="389" t="s">
        <v>2</v>
      </c>
    </row>
    <row r="3" s="384" customFormat="1" ht="45" customHeight="1" spans="1:7">
      <c r="A3" s="120" t="s">
        <v>3</v>
      </c>
      <c r="B3" s="300" t="s">
        <v>4</v>
      </c>
      <c r="C3" s="120" t="s">
        <v>132</v>
      </c>
      <c r="D3" s="120" t="s">
        <v>6</v>
      </c>
      <c r="E3" s="390" t="s">
        <v>133</v>
      </c>
      <c r="F3" s="249" t="s">
        <v>8</v>
      </c>
      <c r="G3" s="384" t="s">
        <v>138</v>
      </c>
    </row>
    <row r="4" ht="36" customHeight="1" spans="1:7">
      <c r="A4" s="391">
        <v>201</v>
      </c>
      <c r="B4" s="271" t="s">
        <v>139</v>
      </c>
      <c r="C4" s="278">
        <v>32148</v>
      </c>
      <c r="D4" s="278">
        <v>35185</v>
      </c>
      <c r="E4" s="392">
        <f>IF(C4&lt;&gt;0,D4/C4-1,"")</f>
        <v>0.094</v>
      </c>
      <c r="F4" s="125" t="str">
        <f t="shared" ref="F4:F67" si="0">IF(LEN(A4)=3,"是",IF(B4&lt;&gt;"",IF(SUM(C4:D4)&lt;&gt;0,"是","否"),"是"))</f>
        <v>是</v>
      </c>
      <c r="G4" s="153" t="str">
        <f t="shared" ref="G4:G67" si="1">IF(LEN(A4)=3,"类",IF(LEN(A4)=5,"款","项"))</f>
        <v>类</v>
      </c>
    </row>
    <row r="5" ht="36" customHeight="1" spans="1:7">
      <c r="A5" s="391">
        <v>20101</v>
      </c>
      <c r="B5" s="271" t="s">
        <v>140</v>
      </c>
      <c r="C5" s="278">
        <v>1014</v>
      </c>
      <c r="D5" s="278">
        <v>1149</v>
      </c>
      <c r="E5" s="392">
        <f t="shared" ref="E4:E67" si="2">IF(C5&lt;&gt;0,D5/C5-1,"-")</f>
        <v>0.133</v>
      </c>
      <c r="F5" s="125" t="str">
        <f t="shared" si="0"/>
        <v>是</v>
      </c>
      <c r="G5" s="153" t="str">
        <f t="shared" si="1"/>
        <v>款</v>
      </c>
    </row>
    <row r="6" ht="36" customHeight="1" spans="1:7">
      <c r="A6" s="393">
        <v>2010101</v>
      </c>
      <c r="B6" s="275" t="s">
        <v>141</v>
      </c>
      <c r="C6" s="276">
        <v>761</v>
      </c>
      <c r="D6" s="276">
        <v>866</v>
      </c>
      <c r="E6" s="394">
        <f t="shared" si="2"/>
        <v>0.138</v>
      </c>
      <c r="F6" s="125" t="str">
        <f t="shared" si="0"/>
        <v>是</v>
      </c>
      <c r="G6" s="153" t="str">
        <f t="shared" si="1"/>
        <v>项</v>
      </c>
    </row>
    <row r="7" ht="36" customHeight="1" spans="1:7">
      <c r="A7" s="393">
        <v>2010102</v>
      </c>
      <c r="B7" s="275" t="s">
        <v>142</v>
      </c>
      <c r="C7" s="276">
        <v>0</v>
      </c>
      <c r="D7" s="276">
        <v>0</v>
      </c>
      <c r="E7" s="394" t="str">
        <f t="shared" si="2"/>
        <v>-</v>
      </c>
      <c r="F7" s="125" t="str">
        <f t="shared" si="0"/>
        <v>否</v>
      </c>
      <c r="G7" s="153" t="str">
        <f t="shared" si="1"/>
        <v>项</v>
      </c>
    </row>
    <row r="8" ht="36" customHeight="1" spans="1:7">
      <c r="A8" s="393">
        <v>2010103</v>
      </c>
      <c r="B8" s="275" t="s">
        <v>143</v>
      </c>
      <c r="C8" s="276">
        <v>0</v>
      </c>
      <c r="D8" s="276">
        <v>0</v>
      </c>
      <c r="E8" s="394" t="str">
        <f t="shared" si="2"/>
        <v>-</v>
      </c>
      <c r="F8" s="125" t="str">
        <f t="shared" si="0"/>
        <v>否</v>
      </c>
      <c r="G8" s="153" t="str">
        <f t="shared" si="1"/>
        <v>项</v>
      </c>
    </row>
    <row r="9" ht="36" customHeight="1" spans="1:7">
      <c r="A9" s="393">
        <v>2010104</v>
      </c>
      <c r="B9" s="275" t="s">
        <v>144</v>
      </c>
      <c r="C9" s="276">
        <v>131</v>
      </c>
      <c r="D9" s="276">
        <v>102</v>
      </c>
      <c r="E9" s="394">
        <f t="shared" si="2"/>
        <v>-0.221</v>
      </c>
      <c r="F9" s="125" t="str">
        <f t="shared" si="0"/>
        <v>是</v>
      </c>
      <c r="G9" s="153" t="str">
        <f t="shared" si="1"/>
        <v>项</v>
      </c>
    </row>
    <row r="10" ht="36" customHeight="1" spans="1:7">
      <c r="A10" s="393">
        <v>2010105</v>
      </c>
      <c r="B10" s="275" t="s">
        <v>145</v>
      </c>
      <c r="C10" s="276">
        <v>2</v>
      </c>
      <c r="D10" s="276">
        <v>2</v>
      </c>
      <c r="E10" s="394">
        <f t="shared" si="2"/>
        <v>0</v>
      </c>
      <c r="F10" s="125" t="str">
        <f t="shared" si="0"/>
        <v>是</v>
      </c>
      <c r="G10" s="153" t="str">
        <f t="shared" si="1"/>
        <v>项</v>
      </c>
    </row>
    <row r="11" ht="36" customHeight="1" spans="1:7">
      <c r="A11" s="393">
        <v>2010106</v>
      </c>
      <c r="B11" s="275" t="s">
        <v>146</v>
      </c>
      <c r="C11" s="276">
        <v>0</v>
      </c>
      <c r="D11" s="276">
        <v>0</v>
      </c>
      <c r="E11" s="394" t="str">
        <f t="shared" si="2"/>
        <v>-</v>
      </c>
      <c r="F11" s="125" t="str">
        <f t="shared" si="0"/>
        <v>否</v>
      </c>
      <c r="G11" s="153" t="str">
        <f t="shared" si="1"/>
        <v>项</v>
      </c>
    </row>
    <row r="12" ht="36" customHeight="1" spans="1:7">
      <c r="A12" s="393">
        <v>2010107</v>
      </c>
      <c r="B12" s="275" t="s">
        <v>147</v>
      </c>
      <c r="C12" s="276">
        <v>30</v>
      </c>
      <c r="D12" s="276">
        <v>24</v>
      </c>
      <c r="E12" s="394">
        <f t="shared" si="2"/>
        <v>-0.2</v>
      </c>
      <c r="F12" s="125" t="str">
        <f t="shared" si="0"/>
        <v>是</v>
      </c>
      <c r="G12" s="153" t="str">
        <f t="shared" si="1"/>
        <v>项</v>
      </c>
    </row>
    <row r="13" ht="36" customHeight="1" spans="1:7">
      <c r="A13" s="393">
        <v>2010108</v>
      </c>
      <c r="B13" s="275" t="s">
        <v>148</v>
      </c>
      <c r="C13" s="276">
        <v>90</v>
      </c>
      <c r="D13" s="276">
        <v>94</v>
      </c>
      <c r="E13" s="394">
        <f t="shared" si="2"/>
        <v>0.044</v>
      </c>
      <c r="F13" s="125" t="str">
        <f t="shared" si="0"/>
        <v>是</v>
      </c>
      <c r="G13" s="153" t="str">
        <f t="shared" si="1"/>
        <v>项</v>
      </c>
    </row>
    <row r="14" ht="36" customHeight="1" spans="1:7">
      <c r="A14" s="393">
        <v>2010109</v>
      </c>
      <c r="B14" s="275" t="s">
        <v>149</v>
      </c>
      <c r="C14" s="276">
        <v>0</v>
      </c>
      <c r="D14" s="276">
        <v>0</v>
      </c>
      <c r="E14" s="394" t="str">
        <f t="shared" si="2"/>
        <v>-</v>
      </c>
      <c r="F14" s="125" t="str">
        <f t="shared" si="0"/>
        <v>否</v>
      </c>
      <c r="G14" s="153" t="str">
        <f t="shared" si="1"/>
        <v>项</v>
      </c>
    </row>
    <row r="15" ht="36" customHeight="1" spans="1:7">
      <c r="A15" s="393">
        <v>2010150</v>
      </c>
      <c r="B15" s="275" t="s">
        <v>150</v>
      </c>
      <c r="C15" s="276">
        <v>0</v>
      </c>
      <c r="D15" s="276">
        <v>61</v>
      </c>
      <c r="E15" s="394" t="str">
        <f t="shared" si="2"/>
        <v>-</v>
      </c>
      <c r="F15" s="125" t="str">
        <f t="shared" si="0"/>
        <v>是</v>
      </c>
      <c r="G15" s="153" t="str">
        <f t="shared" si="1"/>
        <v>项</v>
      </c>
    </row>
    <row r="16" ht="36" customHeight="1" spans="1:7">
      <c r="A16" s="393">
        <v>2010199</v>
      </c>
      <c r="B16" s="275" t="s">
        <v>151</v>
      </c>
      <c r="C16" s="276">
        <v>0</v>
      </c>
      <c r="D16" s="276">
        <v>0</v>
      </c>
      <c r="E16" s="394" t="str">
        <f t="shared" si="2"/>
        <v>-</v>
      </c>
      <c r="F16" s="125" t="str">
        <f t="shared" si="0"/>
        <v>否</v>
      </c>
      <c r="G16" s="153" t="str">
        <f t="shared" si="1"/>
        <v>项</v>
      </c>
    </row>
    <row r="17" ht="36" customHeight="1" spans="1:7">
      <c r="A17" s="391">
        <v>20102</v>
      </c>
      <c r="B17" s="271" t="s">
        <v>152</v>
      </c>
      <c r="C17" s="278">
        <v>837</v>
      </c>
      <c r="D17" s="278">
        <v>828</v>
      </c>
      <c r="E17" s="392">
        <f t="shared" si="2"/>
        <v>-0.011</v>
      </c>
      <c r="F17" s="125" t="str">
        <f t="shared" si="0"/>
        <v>是</v>
      </c>
      <c r="G17" s="153" t="str">
        <f t="shared" si="1"/>
        <v>款</v>
      </c>
    </row>
    <row r="18" ht="36" customHeight="1" spans="1:7">
      <c r="A18" s="393">
        <v>2010201</v>
      </c>
      <c r="B18" s="275" t="s">
        <v>141</v>
      </c>
      <c r="C18" s="276">
        <v>705</v>
      </c>
      <c r="D18" s="276">
        <v>675</v>
      </c>
      <c r="E18" s="394">
        <f t="shared" si="2"/>
        <v>-0.043</v>
      </c>
      <c r="F18" s="125" t="str">
        <f t="shared" si="0"/>
        <v>是</v>
      </c>
      <c r="G18" s="153" t="str">
        <f t="shared" si="1"/>
        <v>项</v>
      </c>
    </row>
    <row r="19" ht="36" customHeight="1" spans="1:7">
      <c r="A19" s="393">
        <v>2010202</v>
      </c>
      <c r="B19" s="275" t="s">
        <v>142</v>
      </c>
      <c r="C19" s="276">
        <v>0</v>
      </c>
      <c r="D19" s="276">
        <v>0</v>
      </c>
      <c r="E19" s="394" t="str">
        <f t="shared" si="2"/>
        <v>-</v>
      </c>
      <c r="F19" s="125" t="str">
        <f t="shared" si="0"/>
        <v>否</v>
      </c>
      <c r="G19" s="153" t="str">
        <f t="shared" si="1"/>
        <v>项</v>
      </c>
    </row>
    <row r="20" ht="36" customHeight="1" spans="1:7">
      <c r="A20" s="393">
        <v>2010203</v>
      </c>
      <c r="B20" s="275" t="s">
        <v>143</v>
      </c>
      <c r="C20" s="276">
        <v>0</v>
      </c>
      <c r="D20" s="276">
        <v>0</v>
      </c>
      <c r="E20" s="394" t="str">
        <f t="shared" si="2"/>
        <v>-</v>
      </c>
      <c r="F20" s="125" t="str">
        <f t="shared" si="0"/>
        <v>否</v>
      </c>
      <c r="G20" s="153" t="str">
        <f t="shared" si="1"/>
        <v>项</v>
      </c>
    </row>
    <row r="21" ht="36" customHeight="1" spans="1:7">
      <c r="A21" s="393">
        <v>2010204</v>
      </c>
      <c r="B21" s="275" t="s">
        <v>153</v>
      </c>
      <c r="C21" s="276">
        <v>57</v>
      </c>
      <c r="D21" s="276">
        <v>46</v>
      </c>
      <c r="E21" s="394">
        <f t="shared" si="2"/>
        <v>-0.193</v>
      </c>
      <c r="F21" s="125" t="str">
        <f t="shared" si="0"/>
        <v>是</v>
      </c>
      <c r="G21" s="153" t="str">
        <f t="shared" si="1"/>
        <v>项</v>
      </c>
    </row>
    <row r="22" ht="36" customHeight="1" spans="1:7">
      <c r="A22" s="393">
        <v>2010205</v>
      </c>
      <c r="B22" s="275" t="s">
        <v>154</v>
      </c>
      <c r="C22" s="276">
        <v>36</v>
      </c>
      <c r="D22" s="276">
        <v>29</v>
      </c>
      <c r="E22" s="394">
        <f t="shared" si="2"/>
        <v>-0.194</v>
      </c>
      <c r="F22" s="125" t="str">
        <f t="shared" si="0"/>
        <v>是</v>
      </c>
      <c r="G22" s="153" t="str">
        <f t="shared" si="1"/>
        <v>项</v>
      </c>
    </row>
    <row r="23" ht="36" customHeight="1" spans="1:7">
      <c r="A23" s="393">
        <v>2010206</v>
      </c>
      <c r="B23" s="275" t="s">
        <v>155</v>
      </c>
      <c r="C23" s="276">
        <v>0</v>
      </c>
      <c r="D23" s="276">
        <v>0</v>
      </c>
      <c r="E23" s="394" t="str">
        <f t="shared" si="2"/>
        <v>-</v>
      </c>
      <c r="F23" s="125" t="str">
        <f t="shared" si="0"/>
        <v>否</v>
      </c>
      <c r="G23" s="153" t="str">
        <f t="shared" si="1"/>
        <v>项</v>
      </c>
    </row>
    <row r="24" ht="36" customHeight="1" spans="1:7">
      <c r="A24" s="393">
        <v>2010250</v>
      </c>
      <c r="B24" s="275" t="s">
        <v>150</v>
      </c>
      <c r="C24" s="276">
        <v>0</v>
      </c>
      <c r="D24" s="276">
        <v>0</v>
      </c>
      <c r="E24" s="394" t="str">
        <f t="shared" si="2"/>
        <v>-</v>
      </c>
      <c r="F24" s="125" t="str">
        <f t="shared" si="0"/>
        <v>否</v>
      </c>
      <c r="G24" s="153" t="str">
        <f t="shared" si="1"/>
        <v>项</v>
      </c>
    </row>
    <row r="25" ht="36" customHeight="1" spans="1:7">
      <c r="A25" s="393">
        <v>2010299</v>
      </c>
      <c r="B25" s="275" t="s">
        <v>156</v>
      </c>
      <c r="C25" s="276">
        <v>39</v>
      </c>
      <c r="D25" s="276">
        <v>78</v>
      </c>
      <c r="E25" s="394">
        <f t="shared" si="2"/>
        <v>1</v>
      </c>
      <c r="F25" s="125" t="str">
        <f t="shared" si="0"/>
        <v>是</v>
      </c>
      <c r="G25" s="153" t="str">
        <f t="shared" si="1"/>
        <v>项</v>
      </c>
    </row>
    <row r="26" ht="36" customHeight="1" spans="1:7">
      <c r="A26" s="391">
        <v>20103</v>
      </c>
      <c r="B26" s="271" t="s">
        <v>157</v>
      </c>
      <c r="C26" s="278">
        <v>13752</v>
      </c>
      <c r="D26" s="278">
        <v>12662</v>
      </c>
      <c r="E26" s="392">
        <f t="shared" si="2"/>
        <v>-0.079</v>
      </c>
      <c r="F26" s="125" t="str">
        <f t="shared" si="0"/>
        <v>是</v>
      </c>
      <c r="G26" s="153" t="str">
        <f t="shared" si="1"/>
        <v>款</v>
      </c>
    </row>
    <row r="27" ht="36" customHeight="1" spans="1:7">
      <c r="A27" s="393">
        <v>2010301</v>
      </c>
      <c r="B27" s="275" t="s">
        <v>141</v>
      </c>
      <c r="C27" s="276">
        <v>5545</v>
      </c>
      <c r="D27" s="276">
        <v>4392</v>
      </c>
      <c r="E27" s="394">
        <f t="shared" si="2"/>
        <v>-0.208</v>
      </c>
      <c r="F27" s="125" t="str">
        <f t="shared" si="0"/>
        <v>是</v>
      </c>
      <c r="G27" s="153" t="str">
        <f t="shared" si="1"/>
        <v>项</v>
      </c>
    </row>
    <row r="28" ht="36" customHeight="1" spans="1:7">
      <c r="A28" s="393">
        <v>2010302</v>
      </c>
      <c r="B28" s="275" t="s">
        <v>142</v>
      </c>
      <c r="C28" s="276">
        <v>0</v>
      </c>
      <c r="D28" s="276">
        <v>0</v>
      </c>
      <c r="E28" s="394" t="str">
        <f t="shared" si="2"/>
        <v>-</v>
      </c>
      <c r="F28" s="125" t="str">
        <f t="shared" si="0"/>
        <v>否</v>
      </c>
      <c r="G28" s="153" t="str">
        <f t="shared" si="1"/>
        <v>项</v>
      </c>
    </row>
    <row r="29" ht="36" customHeight="1" spans="1:7">
      <c r="A29" s="393">
        <v>2010303</v>
      </c>
      <c r="B29" s="275" t="s">
        <v>143</v>
      </c>
      <c r="C29" s="276">
        <v>0</v>
      </c>
      <c r="D29" s="276">
        <v>0</v>
      </c>
      <c r="E29" s="394" t="str">
        <f t="shared" si="2"/>
        <v>-</v>
      </c>
      <c r="F29" s="125" t="str">
        <f t="shared" si="0"/>
        <v>否</v>
      </c>
      <c r="G29" s="153" t="str">
        <f t="shared" si="1"/>
        <v>项</v>
      </c>
    </row>
    <row r="30" ht="36" customHeight="1" spans="1:7">
      <c r="A30" s="393">
        <v>2010304</v>
      </c>
      <c r="B30" s="275" t="s">
        <v>158</v>
      </c>
      <c r="C30" s="276">
        <v>0</v>
      </c>
      <c r="D30" s="276">
        <v>0</v>
      </c>
      <c r="E30" s="394" t="str">
        <f t="shared" si="2"/>
        <v>-</v>
      </c>
      <c r="F30" s="125" t="str">
        <f t="shared" si="0"/>
        <v>否</v>
      </c>
      <c r="G30" s="153" t="str">
        <f t="shared" si="1"/>
        <v>项</v>
      </c>
    </row>
    <row r="31" ht="36" customHeight="1" spans="1:7">
      <c r="A31" s="393">
        <v>2010305</v>
      </c>
      <c r="B31" s="275" t="s">
        <v>159</v>
      </c>
      <c r="C31" s="276">
        <v>0</v>
      </c>
      <c r="D31" s="276">
        <v>0</v>
      </c>
      <c r="E31" s="394" t="str">
        <f t="shared" si="2"/>
        <v>-</v>
      </c>
      <c r="F31" s="125" t="str">
        <f t="shared" si="0"/>
        <v>否</v>
      </c>
      <c r="G31" s="153" t="str">
        <f t="shared" si="1"/>
        <v>项</v>
      </c>
    </row>
    <row r="32" ht="36" customHeight="1" spans="1:7">
      <c r="A32" s="393">
        <v>2010306</v>
      </c>
      <c r="B32" s="275" t="s">
        <v>160</v>
      </c>
      <c r="C32" s="276">
        <v>581</v>
      </c>
      <c r="D32" s="276">
        <v>502</v>
      </c>
      <c r="E32" s="394">
        <f t="shared" si="2"/>
        <v>-0.136</v>
      </c>
      <c r="F32" s="125" t="str">
        <f t="shared" si="0"/>
        <v>是</v>
      </c>
      <c r="G32" s="153" t="str">
        <f t="shared" si="1"/>
        <v>项</v>
      </c>
    </row>
    <row r="33" ht="36" customHeight="1" spans="1:7">
      <c r="A33" s="393">
        <v>2010308</v>
      </c>
      <c r="B33" s="275" t="s">
        <v>161</v>
      </c>
      <c r="C33" s="276">
        <v>0</v>
      </c>
      <c r="D33" s="276">
        <v>0</v>
      </c>
      <c r="E33" s="394" t="str">
        <f t="shared" si="2"/>
        <v>-</v>
      </c>
      <c r="F33" s="125" t="str">
        <f t="shared" si="0"/>
        <v>否</v>
      </c>
      <c r="G33" s="153" t="str">
        <f t="shared" si="1"/>
        <v>项</v>
      </c>
    </row>
    <row r="34" ht="36" customHeight="1" spans="1:7">
      <c r="A34" s="393">
        <v>2010309</v>
      </c>
      <c r="B34" s="275" t="s">
        <v>162</v>
      </c>
      <c r="C34" s="276">
        <v>0</v>
      </c>
      <c r="D34" s="276">
        <v>0</v>
      </c>
      <c r="E34" s="394" t="str">
        <f t="shared" si="2"/>
        <v>-</v>
      </c>
      <c r="F34" s="125" t="str">
        <f t="shared" si="0"/>
        <v>否</v>
      </c>
      <c r="G34" s="153" t="str">
        <f t="shared" si="1"/>
        <v>项</v>
      </c>
    </row>
    <row r="35" ht="36" customHeight="1" spans="1:7">
      <c r="A35" s="393">
        <v>2010350</v>
      </c>
      <c r="B35" s="275" t="s">
        <v>150</v>
      </c>
      <c r="C35" s="276">
        <v>4972</v>
      </c>
      <c r="D35" s="276">
        <v>4760</v>
      </c>
      <c r="E35" s="394">
        <f t="shared" si="2"/>
        <v>-0.043</v>
      </c>
      <c r="F35" s="125" t="str">
        <f t="shared" si="0"/>
        <v>是</v>
      </c>
      <c r="G35" s="153" t="str">
        <f t="shared" si="1"/>
        <v>项</v>
      </c>
    </row>
    <row r="36" ht="36" customHeight="1" spans="1:7">
      <c r="A36" s="395">
        <v>2010399</v>
      </c>
      <c r="B36" s="275" t="s">
        <v>163</v>
      </c>
      <c r="C36" s="276">
        <v>2654</v>
      </c>
      <c r="D36" s="276">
        <v>3008</v>
      </c>
      <c r="E36" s="394">
        <f t="shared" si="2"/>
        <v>0.133</v>
      </c>
      <c r="F36" s="125" t="str">
        <f t="shared" si="0"/>
        <v>是</v>
      </c>
      <c r="G36" s="153" t="str">
        <f t="shared" si="1"/>
        <v>项</v>
      </c>
    </row>
    <row r="37" ht="36" customHeight="1" spans="1:7">
      <c r="A37" s="391">
        <v>20104</v>
      </c>
      <c r="B37" s="271" t="s">
        <v>164</v>
      </c>
      <c r="C37" s="278">
        <v>1822</v>
      </c>
      <c r="D37" s="278">
        <v>1718</v>
      </c>
      <c r="E37" s="392">
        <f t="shared" si="2"/>
        <v>-0.057</v>
      </c>
      <c r="F37" s="125" t="str">
        <f t="shared" si="0"/>
        <v>是</v>
      </c>
      <c r="G37" s="153" t="str">
        <f t="shared" si="1"/>
        <v>款</v>
      </c>
    </row>
    <row r="38" ht="36" customHeight="1" spans="1:7">
      <c r="A38" s="393">
        <v>2010401</v>
      </c>
      <c r="B38" s="275" t="s">
        <v>141</v>
      </c>
      <c r="C38" s="276">
        <v>350</v>
      </c>
      <c r="D38" s="276">
        <v>342</v>
      </c>
      <c r="E38" s="394">
        <f t="shared" si="2"/>
        <v>-0.023</v>
      </c>
      <c r="F38" s="125" t="str">
        <f t="shared" si="0"/>
        <v>是</v>
      </c>
      <c r="G38" s="153" t="str">
        <f t="shared" si="1"/>
        <v>项</v>
      </c>
    </row>
    <row r="39" ht="36" customHeight="1" spans="1:7">
      <c r="A39" s="393">
        <v>2010402</v>
      </c>
      <c r="B39" s="275" t="s">
        <v>142</v>
      </c>
      <c r="C39" s="276">
        <v>0</v>
      </c>
      <c r="D39" s="276">
        <v>0</v>
      </c>
      <c r="E39" s="394" t="str">
        <f t="shared" si="2"/>
        <v>-</v>
      </c>
      <c r="F39" s="125" t="str">
        <f t="shared" si="0"/>
        <v>否</v>
      </c>
      <c r="G39" s="153" t="str">
        <f t="shared" si="1"/>
        <v>项</v>
      </c>
    </row>
    <row r="40" ht="36" customHeight="1" spans="1:7">
      <c r="A40" s="393">
        <v>2010403</v>
      </c>
      <c r="B40" s="275" t="s">
        <v>143</v>
      </c>
      <c r="C40" s="276">
        <v>0</v>
      </c>
      <c r="D40" s="276">
        <v>0</v>
      </c>
      <c r="E40" s="394" t="str">
        <f t="shared" si="2"/>
        <v>-</v>
      </c>
      <c r="F40" s="125" t="str">
        <f t="shared" si="0"/>
        <v>否</v>
      </c>
      <c r="G40" s="153" t="str">
        <f t="shared" si="1"/>
        <v>项</v>
      </c>
    </row>
    <row r="41" ht="36" customHeight="1" spans="1:7">
      <c r="A41" s="393">
        <v>2010404</v>
      </c>
      <c r="B41" s="275" t="s">
        <v>165</v>
      </c>
      <c r="C41" s="276">
        <v>0</v>
      </c>
      <c r="D41" s="276">
        <v>0</v>
      </c>
      <c r="E41" s="394" t="str">
        <f t="shared" si="2"/>
        <v>-</v>
      </c>
      <c r="F41" s="125" t="str">
        <f t="shared" si="0"/>
        <v>否</v>
      </c>
      <c r="G41" s="153" t="str">
        <f t="shared" si="1"/>
        <v>项</v>
      </c>
    </row>
    <row r="42" ht="36" customHeight="1" spans="1:7">
      <c r="A42" s="393">
        <v>2010405</v>
      </c>
      <c r="B42" s="275" t="s">
        <v>166</v>
      </c>
      <c r="C42" s="276">
        <v>0</v>
      </c>
      <c r="D42" s="276">
        <v>0</v>
      </c>
      <c r="E42" s="394" t="str">
        <f t="shared" si="2"/>
        <v>-</v>
      </c>
      <c r="F42" s="125" t="str">
        <f t="shared" si="0"/>
        <v>否</v>
      </c>
      <c r="G42" s="153" t="str">
        <f t="shared" si="1"/>
        <v>项</v>
      </c>
    </row>
    <row r="43" ht="36" customHeight="1" spans="1:7">
      <c r="A43" s="393">
        <v>2010406</v>
      </c>
      <c r="B43" s="275" t="s">
        <v>167</v>
      </c>
      <c r="C43" s="276">
        <v>400</v>
      </c>
      <c r="D43" s="276">
        <v>0</v>
      </c>
      <c r="E43" s="394">
        <f t="shared" si="2"/>
        <v>-1</v>
      </c>
      <c r="F43" s="125" t="str">
        <f t="shared" si="0"/>
        <v>是</v>
      </c>
      <c r="G43" s="153" t="str">
        <f t="shared" si="1"/>
        <v>项</v>
      </c>
    </row>
    <row r="44" ht="36" customHeight="1" spans="1:7">
      <c r="A44" s="393">
        <v>2010407</v>
      </c>
      <c r="B44" s="275" t="s">
        <v>168</v>
      </c>
      <c r="C44" s="276">
        <v>0</v>
      </c>
      <c r="D44" s="276">
        <v>0</v>
      </c>
      <c r="E44" s="394" t="str">
        <f t="shared" si="2"/>
        <v>-</v>
      </c>
      <c r="F44" s="125" t="str">
        <f t="shared" si="0"/>
        <v>否</v>
      </c>
      <c r="G44" s="153" t="str">
        <f t="shared" si="1"/>
        <v>项</v>
      </c>
    </row>
    <row r="45" ht="36" customHeight="1" spans="1:7">
      <c r="A45" s="393">
        <v>2010408</v>
      </c>
      <c r="B45" s="275" t="s">
        <v>169</v>
      </c>
      <c r="C45" s="276">
        <v>1</v>
      </c>
      <c r="D45" s="276">
        <v>1</v>
      </c>
      <c r="E45" s="394">
        <f t="shared" si="2"/>
        <v>0</v>
      </c>
      <c r="F45" s="125" t="str">
        <f t="shared" si="0"/>
        <v>是</v>
      </c>
      <c r="G45" s="153" t="str">
        <f t="shared" si="1"/>
        <v>项</v>
      </c>
    </row>
    <row r="46" ht="36" customHeight="1" spans="1:7">
      <c r="A46" s="393">
        <v>2010450</v>
      </c>
      <c r="B46" s="275" t="s">
        <v>150</v>
      </c>
      <c r="C46" s="276">
        <v>323</v>
      </c>
      <c r="D46" s="276">
        <v>335</v>
      </c>
      <c r="E46" s="394">
        <f t="shared" si="2"/>
        <v>0.037</v>
      </c>
      <c r="F46" s="125" t="str">
        <f t="shared" si="0"/>
        <v>是</v>
      </c>
      <c r="G46" s="153" t="str">
        <f t="shared" si="1"/>
        <v>项</v>
      </c>
    </row>
    <row r="47" ht="36" customHeight="1" spans="1:7">
      <c r="A47" s="393">
        <v>2010499</v>
      </c>
      <c r="B47" s="275" t="s">
        <v>170</v>
      </c>
      <c r="C47" s="276">
        <v>748</v>
      </c>
      <c r="D47" s="276">
        <v>1040</v>
      </c>
      <c r="E47" s="394">
        <f t="shared" si="2"/>
        <v>0.39</v>
      </c>
      <c r="F47" s="125" t="str">
        <f t="shared" si="0"/>
        <v>是</v>
      </c>
      <c r="G47" s="153" t="str">
        <f t="shared" si="1"/>
        <v>项</v>
      </c>
    </row>
    <row r="48" ht="36" customHeight="1" spans="1:7">
      <c r="A48" s="391">
        <v>20105</v>
      </c>
      <c r="B48" s="271" t="s">
        <v>171</v>
      </c>
      <c r="C48" s="278">
        <v>449</v>
      </c>
      <c r="D48" s="278">
        <v>411</v>
      </c>
      <c r="E48" s="392">
        <f t="shared" si="2"/>
        <v>-0.085</v>
      </c>
      <c r="F48" s="125" t="str">
        <f t="shared" si="0"/>
        <v>是</v>
      </c>
      <c r="G48" s="153" t="str">
        <f t="shared" si="1"/>
        <v>款</v>
      </c>
    </row>
    <row r="49" ht="36" customHeight="1" spans="1:7">
      <c r="A49" s="393">
        <v>2010501</v>
      </c>
      <c r="B49" s="275" t="s">
        <v>141</v>
      </c>
      <c r="C49" s="276">
        <v>254</v>
      </c>
      <c r="D49" s="276">
        <v>269</v>
      </c>
      <c r="E49" s="394">
        <f t="shared" si="2"/>
        <v>0.059</v>
      </c>
      <c r="F49" s="125" t="str">
        <f t="shared" si="0"/>
        <v>是</v>
      </c>
      <c r="G49" s="153" t="str">
        <f t="shared" si="1"/>
        <v>项</v>
      </c>
    </row>
    <row r="50" ht="36" customHeight="1" spans="1:7">
      <c r="A50" s="393">
        <v>2010502</v>
      </c>
      <c r="B50" s="275" t="s">
        <v>142</v>
      </c>
      <c r="C50" s="276">
        <v>0</v>
      </c>
      <c r="D50" s="276">
        <v>0</v>
      </c>
      <c r="E50" s="394" t="str">
        <f t="shared" si="2"/>
        <v>-</v>
      </c>
      <c r="F50" s="125" t="str">
        <f t="shared" si="0"/>
        <v>否</v>
      </c>
      <c r="G50" s="153" t="str">
        <f t="shared" si="1"/>
        <v>项</v>
      </c>
    </row>
    <row r="51" ht="36" customHeight="1" spans="1:7">
      <c r="A51" s="393">
        <v>2010503</v>
      </c>
      <c r="B51" s="275" t="s">
        <v>143</v>
      </c>
      <c r="C51" s="276">
        <v>0</v>
      </c>
      <c r="D51" s="276">
        <v>0</v>
      </c>
      <c r="E51" s="394" t="str">
        <f t="shared" si="2"/>
        <v>-</v>
      </c>
      <c r="F51" s="125" t="str">
        <f t="shared" si="0"/>
        <v>否</v>
      </c>
      <c r="G51" s="153" t="str">
        <f t="shared" si="1"/>
        <v>项</v>
      </c>
    </row>
    <row r="52" ht="36" customHeight="1" spans="1:7">
      <c r="A52" s="393">
        <v>2010504</v>
      </c>
      <c r="B52" s="275" t="s">
        <v>172</v>
      </c>
      <c r="C52" s="276">
        <v>0</v>
      </c>
      <c r="D52" s="276">
        <v>0</v>
      </c>
      <c r="E52" s="394" t="str">
        <f t="shared" si="2"/>
        <v>-</v>
      </c>
      <c r="F52" s="125" t="str">
        <f t="shared" si="0"/>
        <v>否</v>
      </c>
      <c r="G52" s="153" t="str">
        <f t="shared" si="1"/>
        <v>项</v>
      </c>
    </row>
    <row r="53" ht="36" customHeight="1" spans="1:7">
      <c r="A53" s="393">
        <v>2010505</v>
      </c>
      <c r="B53" s="275" t="s">
        <v>173</v>
      </c>
      <c r="C53" s="276">
        <v>0</v>
      </c>
      <c r="D53" s="276">
        <v>0</v>
      </c>
      <c r="E53" s="394" t="str">
        <f t="shared" si="2"/>
        <v>-</v>
      </c>
      <c r="F53" s="125" t="str">
        <f t="shared" si="0"/>
        <v>否</v>
      </c>
      <c r="G53" s="153" t="str">
        <f t="shared" si="1"/>
        <v>项</v>
      </c>
    </row>
    <row r="54" ht="36" customHeight="1" spans="1:7">
      <c r="A54" s="393">
        <v>2010506</v>
      </c>
      <c r="B54" s="275" t="s">
        <v>174</v>
      </c>
      <c r="C54" s="276">
        <v>0</v>
      </c>
      <c r="D54" s="276">
        <v>0</v>
      </c>
      <c r="E54" s="394" t="str">
        <f t="shared" si="2"/>
        <v>-</v>
      </c>
      <c r="F54" s="125" t="str">
        <f t="shared" si="0"/>
        <v>否</v>
      </c>
      <c r="G54" s="153" t="str">
        <f t="shared" si="1"/>
        <v>项</v>
      </c>
    </row>
    <row r="55" ht="36" customHeight="1" spans="1:7">
      <c r="A55" s="393">
        <v>2010507</v>
      </c>
      <c r="B55" s="275" t="s">
        <v>175</v>
      </c>
      <c r="C55" s="276">
        <v>171</v>
      </c>
      <c r="D55" s="276">
        <v>114</v>
      </c>
      <c r="E55" s="394">
        <f t="shared" si="2"/>
        <v>-0.333</v>
      </c>
      <c r="F55" s="125" t="str">
        <f t="shared" si="0"/>
        <v>是</v>
      </c>
      <c r="G55" s="153" t="str">
        <f t="shared" si="1"/>
        <v>项</v>
      </c>
    </row>
    <row r="56" ht="36" customHeight="1" spans="1:7">
      <c r="A56" s="393">
        <v>2010508</v>
      </c>
      <c r="B56" s="275" t="s">
        <v>176</v>
      </c>
      <c r="C56" s="276">
        <v>0</v>
      </c>
      <c r="D56" s="276">
        <v>20</v>
      </c>
      <c r="E56" s="394" t="str">
        <f t="shared" si="2"/>
        <v>-</v>
      </c>
      <c r="F56" s="125" t="str">
        <f t="shared" si="0"/>
        <v>是</v>
      </c>
      <c r="G56" s="153" t="str">
        <f t="shared" si="1"/>
        <v>项</v>
      </c>
    </row>
    <row r="57" ht="36" customHeight="1" spans="1:7">
      <c r="A57" s="393">
        <v>2010550</v>
      </c>
      <c r="B57" s="275" t="s">
        <v>150</v>
      </c>
      <c r="C57" s="276">
        <v>0</v>
      </c>
      <c r="D57" s="276">
        <v>0</v>
      </c>
      <c r="E57" s="394" t="str">
        <f t="shared" si="2"/>
        <v>-</v>
      </c>
      <c r="F57" s="125" t="str">
        <f t="shared" si="0"/>
        <v>否</v>
      </c>
      <c r="G57" s="153" t="str">
        <f t="shared" si="1"/>
        <v>项</v>
      </c>
    </row>
    <row r="58" ht="36" customHeight="1" spans="1:7">
      <c r="A58" s="393">
        <v>2010599</v>
      </c>
      <c r="B58" s="275" t="s">
        <v>177</v>
      </c>
      <c r="C58" s="276">
        <v>24</v>
      </c>
      <c r="D58" s="276">
        <v>8</v>
      </c>
      <c r="E58" s="394">
        <f t="shared" si="2"/>
        <v>-0.667</v>
      </c>
      <c r="F58" s="125" t="str">
        <f t="shared" si="0"/>
        <v>是</v>
      </c>
      <c r="G58" s="153" t="str">
        <f t="shared" si="1"/>
        <v>项</v>
      </c>
    </row>
    <row r="59" ht="36" customHeight="1" spans="1:7">
      <c r="A59" s="391">
        <v>20106</v>
      </c>
      <c r="B59" s="271" t="s">
        <v>178</v>
      </c>
      <c r="C59" s="278">
        <v>1260</v>
      </c>
      <c r="D59" s="278">
        <v>1047</v>
      </c>
      <c r="E59" s="392">
        <f t="shared" si="2"/>
        <v>-0.169</v>
      </c>
      <c r="F59" s="125" t="str">
        <f t="shared" si="0"/>
        <v>是</v>
      </c>
      <c r="G59" s="153" t="str">
        <f t="shared" si="1"/>
        <v>款</v>
      </c>
    </row>
    <row r="60" ht="36" customHeight="1" spans="1:7">
      <c r="A60" s="393">
        <v>2010601</v>
      </c>
      <c r="B60" s="275" t="s">
        <v>141</v>
      </c>
      <c r="C60" s="276">
        <v>1048</v>
      </c>
      <c r="D60" s="276">
        <v>1040</v>
      </c>
      <c r="E60" s="394">
        <f t="shared" si="2"/>
        <v>-0.008</v>
      </c>
      <c r="F60" s="125" t="str">
        <f t="shared" si="0"/>
        <v>是</v>
      </c>
      <c r="G60" s="153" t="str">
        <f t="shared" si="1"/>
        <v>项</v>
      </c>
    </row>
    <row r="61" ht="36" customHeight="1" spans="1:7">
      <c r="A61" s="393">
        <v>2010602</v>
      </c>
      <c r="B61" s="275" t="s">
        <v>142</v>
      </c>
      <c r="C61" s="276">
        <v>0</v>
      </c>
      <c r="D61" s="276">
        <v>0</v>
      </c>
      <c r="E61" s="394" t="str">
        <f t="shared" si="2"/>
        <v>-</v>
      </c>
      <c r="F61" s="125" t="str">
        <f t="shared" si="0"/>
        <v>否</v>
      </c>
      <c r="G61" s="153" t="str">
        <f t="shared" si="1"/>
        <v>项</v>
      </c>
    </row>
    <row r="62" ht="36" customHeight="1" spans="1:7">
      <c r="A62" s="393">
        <v>2010603</v>
      </c>
      <c r="B62" s="275" t="s">
        <v>143</v>
      </c>
      <c r="C62" s="276">
        <v>0</v>
      </c>
      <c r="D62" s="276">
        <v>0</v>
      </c>
      <c r="E62" s="394" t="str">
        <f t="shared" si="2"/>
        <v>-</v>
      </c>
      <c r="F62" s="125" t="str">
        <f t="shared" si="0"/>
        <v>否</v>
      </c>
      <c r="G62" s="153" t="str">
        <f t="shared" si="1"/>
        <v>项</v>
      </c>
    </row>
    <row r="63" ht="36" customHeight="1" spans="1:7">
      <c r="A63" s="393">
        <v>2010604</v>
      </c>
      <c r="B63" s="275" t="s">
        <v>179</v>
      </c>
      <c r="C63" s="276">
        <v>0</v>
      </c>
      <c r="D63" s="276">
        <v>0</v>
      </c>
      <c r="E63" s="394" t="str">
        <f t="shared" si="2"/>
        <v>-</v>
      </c>
      <c r="F63" s="125" t="str">
        <f t="shared" si="0"/>
        <v>否</v>
      </c>
      <c r="G63" s="153" t="str">
        <f t="shared" si="1"/>
        <v>项</v>
      </c>
    </row>
    <row r="64" ht="36" customHeight="1" spans="1:7">
      <c r="A64" s="393">
        <v>2010605</v>
      </c>
      <c r="B64" s="275" t="s">
        <v>180</v>
      </c>
      <c r="C64" s="276">
        <v>0</v>
      </c>
      <c r="D64" s="276">
        <v>0</v>
      </c>
      <c r="E64" s="394" t="str">
        <f t="shared" si="2"/>
        <v>-</v>
      </c>
      <c r="F64" s="125" t="str">
        <f t="shared" si="0"/>
        <v>否</v>
      </c>
      <c r="G64" s="153" t="str">
        <f t="shared" si="1"/>
        <v>项</v>
      </c>
    </row>
    <row r="65" ht="36" customHeight="1" spans="1:7">
      <c r="A65" s="393">
        <v>2010606</v>
      </c>
      <c r="B65" s="275" t="s">
        <v>181</v>
      </c>
      <c r="C65" s="276">
        <v>0</v>
      </c>
      <c r="D65" s="276">
        <v>0</v>
      </c>
      <c r="E65" s="394" t="str">
        <f t="shared" si="2"/>
        <v>-</v>
      </c>
      <c r="F65" s="125" t="str">
        <f t="shared" si="0"/>
        <v>否</v>
      </c>
      <c r="G65" s="153" t="str">
        <f t="shared" si="1"/>
        <v>项</v>
      </c>
    </row>
    <row r="66" ht="36" customHeight="1" spans="1:7">
      <c r="A66" s="393">
        <v>2010607</v>
      </c>
      <c r="B66" s="275" t="s">
        <v>182</v>
      </c>
      <c r="C66" s="276">
        <v>0</v>
      </c>
      <c r="D66" s="276">
        <v>0</v>
      </c>
      <c r="E66" s="394" t="str">
        <f t="shared" si="2"/>
        <v>-</v>
      </c>
      <c r="F66" s="125" t="str">
        <f t="shared" si="0"/>
        <v>否</v>
      </c>
      <c r="G66" s="153" t="str">
        <f t="shared" si="1"/>
        <v>项</v>
      </c>
    </row>
    <row r="67" ht="36" customHeight="1" spans="1:7">
      <c r="A67" s="393">
        <v>2010608</v>
      </c>
      <c r="B67" s="275" t="s">
        <v>183</v>
      </c>
      <c r="C67" s="276">
        <v>0</v>
      </c>
      <c r="D67" s="276">
        <v>0</v>
      </c>
      <c r="E67" s="394" t="str">
        <f t="shared" si="2"/>
        <v>-</v>
      </c>
      <c r="F67" s="125" t="str">
        <f t="shared" si="0"/>
        <v>否</v>
      </c>
      <c r="G67" s="153" t="str">
        <f t="shared" si="1"/>
        <v>项</v>
      </c>
    </row>
    <row r="68" ht="36" customHeight="1" spans="1:7">
      <c r="A68" s="393">
        <v>2010650</v>
      </c>
      <c r="B68" s="275" t="s">
        <v>150</v>
      </c>
      <c r="C68" s="276">
        <v>127</v>
      </c>
      <c r="D68" s="276">
        <v>0</v>
      </c>
      <c r="E68" s="394">
        <f t="shared" ref="E68:E131" si="3">IF(C68&lt;&gt;0,D68/C68-1,"-")</f>
        <v>-1</v>
      </c>
      <c r="F68" s="125" t="str">
        <f t="shared" ref="F68:F131" si="4">IF(LEN(A68)=3,"是",IF(B68&lt;&gt;"",IF(SUM(C68:D68)&lt;&gt;0,"是","否"),"是"))</f>
        <v>是</v>
      </c>
      <c r="G68" s="153" t="str">
        <f t="shared" ref="G68:G131" si="5">IF(LEN(A68)=3,"类",IF(LEN(A68)=5,"款","项"))</f>
        <v>项</v>
      </c>
    </row>
    <row r="69" ht="36" customHeight="1" spans="1:7">
      <c r="A69" s="393">
        <v>2010699</v>
      </c>
      <c r="B69" s="275" t="s">
        <v>184</v>
      </c>
      <c r="C69" s="276">
        <v>85</v>
      </c>
      <c r="D69" s="276">
        <v>7</v>
      </c>
      <c r="E69" s="394">
        <f t="shared" si="3"/>
        <v>-0.918</v>
      </c>
      <c r="F69" s="125" t="str">
        <f t="shared" si="4"/>
        <v>是</v>
      </c>
      <c r="G69" s="153" t="str">
        <f t="shared" si="5"/>
        <v>项</v>
      </c>
    </row>
    <row r="70" ht="36" customHeight="1" spans="1:7">
      <c r="A70" s="391">
        <v>20107</v>
      </c>
      <c r="B70" s="271" t="s">
        <v>185</v>
      </c>
      <c r="C70" s="278">
        <v>100</v>
      </c>
      <c r="D70" s="278">
        <v>100</v>
      </c>
      <c r="E70" s="392">
        <f t="shared" si="3"/>
        <v>0</v>
      </c>
      <c r="F70" s="125" t="str">
        <f t="shared" si="4"/>
        <v>是</v>
      </c>
      <c r="G70" s="153" t="str">
        <f t="shared" si="5"/>
        <v>款</v>
      </c>
    </row>
    <row r="71" ht="36" customHeight="1" spans="1:7">
      <c r="A71" s="393">
        <v>2010701</v>
      </c>
      <c r="B71" s="275" t="s">
        <v>141</v>
      </c>
      <c r="C71" s="276">
        <v>0</v>
      </c>
      <c r="D71" s="276">
        <v>0</v>
      </c>
      <c r="E71" s="394" t="str">
        <f t="shared" si="3"/>
        <v>-</v>
      </c>
      <c r="F71" s="125" t="str">
        <f t="shared" si="4"/>
        <v>否</v>
      </c>
      <c r="G71" s="153" t="str">
        <f t="shared" si="5"/>
        <v>项</v>
      </c>
    </row>
    <row r="72" ht="36" customHeight="1" spans="1:7">
      <c r="A72" s="393">
        <v>2010702</v>
      </c>
      <c r="B72" s="275" t="s">
        <v>142</v>
      </c>
      <c r="C72" s="276">
        <v>0</v>
      </c>
      <c r="D72" s="276">
        <v>0</v>
      </c>
      <c r="E72" s="394" t="str">
        <f t="shared" si="3"/>
        <v>-</v>
      </c>
      <c r="F72" s="125" t="str">
        <f t="shared" si="4"/>
        <v>否</v>
      </c>
      <c r="G72" s="153" t="str">
        <f t="shared" si="5"/>
        <v>项</v>
      </c>
    </row>
    <row r="73" ht="36" customHeight="1" spans="1:7">
      <c r="A73" s="393">
        <v>2010703</v>
      </c>
      <c r="B73" s="275" t="s">
        <v>143</v>
      </c>
      <c r="C73" s="276">
        <v>0</v>
      </c>
      <c r="D73" s="276">
        <v>0</v>
      </c>
      <c r="E73" s="394" t="str">
        <f t="shared" si="3"/>
        <v>-</v>
      </c>
      <c r="F73" s="125" t="str">
        <f t="shared" si="4"/>
        <v>否</v>
      </c>
      <c r="G73" s="153" t="str">
        <f t="shared" si="5"/>
        <v>项</v>
      </c>
    </row>
    <row r="74" ht="36" customHeight="1" spans="1:7">
      <c r="A74" s="393">
        <v>2010709</v>
      </c>
      <c r="B74" s="275" t="s">
        <v>182</v>
      </c>
      <c r="C74" s="276">
        <v>0</v>
      </c>
      <c r="D74" s="276">
        <v>0</v>
      </c>
      <c r="E74" s="394" t="str">
        <f t="shared" si="3"/>
        <v>-</v>
      </c>
      <c r="F74" s="125" t="str">
        <f t="shared" si="4"/>
        <v>否</v>
      </c>
      <c r="G74" s="153" t="str">
        <f t="shared" si="5"/>
        <v>项</v>
      </c>
    </row>
    <row r="75" ht="36" customHeight="1" spans="1:7">
      <c r="A75" s="393">
        <v>2010710</v>
      </c>
      <c r="B75" s="275" t="s">
        <v>186</v>
      </c>
      <c r="C75" s="276">
        <v>0</v>
      </c>
      <c r="D75" s="276">
        <v>0</v>
      </c>
      <c r="E75" s="394" t="str">
        <f t="shared" si="3"/>
        <v>-</v>
      </c>
      <c r="F75" s="125" t="str">
        <f t="shared" si="4"/>
        <v>否</v>
      </c>
      <c r="G75" s="153" t="str">
        <f t="shared" si="5"/>
        <v>项</v>
      </c>
    </row>
    <row r="76" ht="36" customHeight="1" spans="1:7">
      <c r="A76" s="393">
        <v>2010750</v>
      </c>
      <c r="B76" s="275" t="s">
        <v>150</v>
      </c>
      <c r="C76" s="276">
        <v>0</v>
      </c>
      <c r="D76" s="276">
        <v>0</v>
      </c>
      <c r="E76" s="394" t="str">
        <f t="shared" si="3"/>
        <v>-</v>
      </c>
      <c r="F76" s="125" t="str">
        <f t="shared" si="4"/>
        <v>否</v>
      </c>
      <c r="G76" s="153" t="str">
        <f t="shared" si="5"/>
        <v>项</v>
      </c>
    </row>
    <row r="77" ht="36" customHeight="1" spans="1:7">
      <c r="A77" s="393">
        <v>2010799</v>
      </c>
      <c r="B77" s="275" t="s">
        <v>187</v>
      </c>
      <c r="C77" s="276">
        <v>100</v>
      </c>
      <c r="D77" s="276">
        <v>100</v>
      </c>
      <c r="E77" s="394">
        <f t="shared" si="3"/>
        <v>0</v>
      </c>
      <c r="F77" s="125" t="str">
        <f t="shared" si="4"/>
        <v>是</v>
      </c>
      <c r="G77" s="153" t="str">
        <f t="shared" si="5"/>
        <v>项</v>
      </c>
    </row>
    <row r="78" ht="36" customHeight="1" spans="1:7">
      <c r="A78" s="391">
        <v>20108</v>
      </c>
      <c r="B78" s="271" t="s">
        <v>188</v>
      </c>
      <c r="C78" s="278">
        <v>0</v>
      </c>
      <c r="D78" s="278">
        <v>0</v>
      </c>
      <c r="E78" s="392" t="str">
        <f t="shared" si="3"/>
        <v>-</v>
      </c>
      <c r="F78" s="125" t="str">
        <f t="shared" si="4"/>
        <v>否</v>
      </c>
      <c r="G78" s="153" t="str">
        <f t="shared" si="5"/>
        <v>款</v>
      </c>
    </row>
    <row r="79" ht="36" customHeight="1" spans="1:7">
      <c r="A79" s="393">
        <v>2010801</v>
      </c>
      <c r="B79" s="275" t="s">
        <v>141</v>
      </c>
      <c r="C79" s="276">
        <v>0</v>
      </c>
      <c r="D79" s="276">
        <v>0</v>
      </c>
      <c r="E79" s="394" t="str">
        <f t="shared" si="3"/>
        <v>-</v>
      </c>
      <c r="F79" s="125" t="str">
        <f t="shared" si="4"/>
        <v>否</v>
      </c>
      <c r="G79" s="153" t="str">
        <f t="shared" si="5"/>
        <v>项</v>
      </c>
    </row>
    <row r="80" ht="36" customHeight="1" spans="1:7">
      <c r="A80" s="396">
        <v>2010802</v>
      </c>
      <c r="B80" s="275" t="s">
        <v>142</v>
      </c>
      <c r="C80" s="276">
        <v>0</v>
      </c>
      <c r="D80" s="276">
        <v>0</v>
      </c>
      <c r="E80" s="394" t="str">
        <f t="shared" si="3"/>
        <v>-</v>
      </c>
      <c r="F80" s="125" t="str">
        <f t="shared" si="4"/>
        <v>否</v>
      </c>
      <c r="G80" s="153" t="str">
        <f t="shared" si="5"/>
        <v>项</v>
      </c>
    </row>
    <row r="81" ht="36" customHeight="1" spans="1:7">
      <c r="A81" s="393">
        <v>2010803</v>
      </c>
      <c r="B81" s="275" t="s">
        <v>143</v>
      </c>
      <c r="C81" s="276">
        <v>0</v>
      </c>
      <c r="D81" s="276">
        <v>0</v>
      </c>
      <c r="E81" s="394" t="str">
        <f t="shared" si="3"/>
        <v>-</v>
      </c>
      <c r="F81" s="125" t="str">
        <f t="shared" si="4"/>
        <v>否</v>
      </c>
      <c r="G81" s="153" t="str">
        <f t="shared" si="5"/>
        <v>项</v>
      </c>
    </row>
    <row r="82" ht="36" customHeight="1" spans="1:7">
      <c r="A82" s="393">
        <v>2010804</v>
      </c>
      <c r="B82" s="275" t="s">
        <v>189</v>
      </c>
      <c r="C82" s="276">
        <v>0</v>
      </c>
      <c r="D82" s="276">
        <v>0</v>
      </c>
      <c r="E82" s="394" t="str">
        <f t="shared" si="3"/>
        <v>-</v>
      </c>
      <c r="F82" s="125" t="str">
        <f t="shared" si="4"/>
        <v>否</v>
      </c>
      <c r="G82" s="153" t="str">
        <f t="shared" si="5"/>
        <v>项</v>
      </c>
    </row>
    <row r="83" ht="36" customHeight="1" spans="1:7">
      <c r="A83" s="393">
        <v>2010805</v>
      </c>
      <c r="B83" s="275" t="s">
        <v>190</v>
      </c>
      <c r="C83" s="276">
        <v>0</v>
      </c>
      <c r="D83" s="276">
        <v>0</v>
      </c>
      <c r="E83" s="394" t="str">
        <f t="shared" si="3"/>
        <v>-</v>
      </c>
      <c r="F83" s="125" t="str">
        <f t="shared" si="4"/>
        <v>否</v>
      </c>
      <c r="G83" s="153" t="str">
        <f t="shared" si="5"/>
        <v>项</v>
      </c>
    </row>
    <row r="84" ht="36" customHeight="1" spans="1:7">
      <c r="A84" s="393">
        <v>2010806</v>
      </c>
      <c r="B84" s="275" t="s">
        <v>182</v>
      </c>
      <c r="C84" s="276">
        <v>0</v>
      </c>
      <c r="D84" s="276">
        <v>0</v>
      </c>
      <c r="E84" s="394" t="str">
        <f t="shared" si="3"/>
        <v>-</v>
      </c>
      <c r="F84" s="125" t="str">
        <f t="shared" si="4"/>
        <v>否</v>
      </c>
      <c r="G84" s="153" t="str">
        <f t="shared" si="5"/>
        <v>项</v>
      </c>
    </row>
    <row r="85" ht="36" customHeight="1" spans="1:7">
      <c r="A85" s="393">
        <v>2010850</v>
      </c>
      <c r="B85" s="275" t="s">
        <v>150</v>
      </c>
      <c r="C85" s="276">
        <v>0</v>
      </c>
      <c r="D85" s="276">
        <v>0</v>
      </c>
      <c r="E85" s="394" t="str">
        <f t="shared" si="3"/>
        <v>-</v>
      </c>
      <c r="F85" s="125" t="str">
        <f t="shared" si="4"/>
        <v>否</v>
      </c>
      <c r="G85" s="153" t="str">
        <f t="shared" si="5"/>
        <v>项</v>
      </c>
    </row>
    <row r="86" ht="36" customHeight="1" spans="1:7">
      <c r="A86" s="393">
        <v>2010899</v>
      </c>
      <c r="B86" s="275" t="s">
        <v>191</v>
      </c>
      <c r="C86" s="276">
        <v>0</v>
      </c>
      <c r="D86" s="276">
        <v>0</v>
      </c>
      <c r="E86" s="394" t="str">
        <f t="shared" si="3"/>
        <v>-</v>
      </c>
      <c r="F86" s="125" t="str">
        <f t="shared" si="4"/>
        <v>否</v>
      </c>
      <c r="G86" s="153" t="str">
        <f t="shared" si="5"/>
        <v>项</v>
      </c>
    </row>
    <row r="87" ht="36" customHeight="1" spans="1:7">
      <c r="A87" s="391">
        <v>20109</v>
      </c>
      <c r="B87" s="271" t="s">
        <v>192</v>
      </c>
      <c r="C87" s="278">
        <v>0</v>
      </c>
      <c r="D87" s="278">
        <v>0</v>
      </c>
      <c r="E87" s="392" t="str">
        <f t="shared" si="3"/>
        <v>-</v>
      </c>
      <c r="F87" s="125" t="str">
        <f t="shared" si="4"/>
        <v>否</v>
      </c>
      <c r="G87" s="153" t="str">
        <f t="shared" si="5"/>
        <v>款</v>
      </c>
    </row>
    <row r="88" ht="36" customHeight="1" spans="1:7">
      <c r="A88" s="393">
        <v>2010901</v>
      </c>
      <c r="B88" s="275" t="s">
        <v>141</v>
      </c>
      <c r="C88" s="276">
        <v>0</v>
      </c>
      <c r="D88" s="276">
        <v>0</v>
      </c>
      <c r="E88" s="394" t="str">
        <f t="shared" si="3"/>
        <v>-</v>
      </c>
      <c r="F88" s="125" t="str">
        <f t="shared" si="4"/>
        <v>否</v>
      </c>
      <c r="G88" s="153" t="str">
        <f t="shared" si="5"/>
        <v>项</v>
      </c>
    </row>
    <row r="89" ht="36" customHeight="1" spans="1:7">
      <c r="A89" s="393">
        <v>2010902</v>
      </c>
      <c r="B89" s="275" t="s">
        <v>142</v>
      </c>
      <c r="C89" s="276">
        <v>0</v>
      </c>
      <c r="D89" s="276">
        <v>0</v>
      </c>
      <c r="E89" s="394" t="str">
        <f t="shared" si="3"/>
        <v>-</v>
      </c>
      <c r="F89" s="125" t="str">
        <f t="shared" si="4"/>
        <v>否</v>
      </c>
      <c r="G89" s="153" t="str">
        <f t="shared" si="5"/>
        <v>项</v>
      </c>
    </row>
    <row r="90" ht="36" customHeight="1" spans="1:7">
      <c r="A90" s="393">
        <v>2010903</v>
      </c>
      <c r="B90" s="275" t="s">
        <v>143</v>
      </c>
      <c r="C90" s="276">
        <v>0</v>
      </c>
      <c r="D90" s="276">
        <v>0</v>
      </c>
      <c r="E90" s="394" t="str">
        <f t="shared" si="3"/>
        <v>-</v>
      </c>
      <c r="F90" s="125" t="str">
        <f t="shared" si="4"/>
        <v>否</v>
      </c>
      <c r="G90" s="153" t="str">
        <f t="shared" si="5"/>
        <v>项</v>
      </c>
    </row>
    <row r="91" ht="36" customHeight="1" spans="1:7">
      <c r="A91" s="393">
        <v>2010905</v>
      </c>
      <c r="B91" s="275" t="s">
        <v>193</v>
      </c>
      <c r="C91" s="276">
        <v>0</v>
      </c>
      <c r="D91" s="276">
        <v>0</v>
      </c>
      <c r="E91" s="394" t="str">
        <f t="shared" si="3"/>
        <v>-</v>
      </c>
      <c r="F91" s="125" t="str">
        <f t="shared" si="4"/>
        <v>否</v>
      </c>
      <c r="G91" s="153" t="str">
        <f t="shared" si="5"/>
        <v>项</v>
      </c>
    </row>
    <row r="92" ht="36" customHeight="1" spans="1:7">
      <c r="A92" s="393">
        <v>2010907</v>
      </c>
      <c r="B92" s="275" t="s">
        <v>194</v>
      </c>
      <c r="C92" s="276">
        <v>0</v>
      </c>
      <c r="D92" s="276">
        <v>0</v>
      </c>
      <c r="E92" s="394" t="str">
        <f t="shared" si="3"/>
        <v>-</v>
      </c>
      <c r="F92" s="125" t="str">
        <f t="shared" si="4"/>
        <v>否</v>
      </c>
      <c r="G92" s="153" t="str">
        <f t="shared" si="5"/>
        <v>项</v>
      </c>
    </row>
    <row r="93" ht="36" customHeight="1" spans="1:7">
      <c r="A93" s="393">
        <v>2010908</v>
      </c>
      <c r="B93" s="275" t="s">
        <v>182</v>
      </c>
      <c r="C93" s="276">
        <v>0</v>
      </c>
      <c r="D93" s="276">
        <v>0</v>
      </c>
      <c r="E93" s="394" t="str">
        <f t="shared" si="3"/>
        <v>-</v>
      </c>
      <c r="F93" s="125" t="str">
        <f t="shared" si="4"/>
        <v>否</v>
      </c>
      <c r="G93" s="153" t="str">
        <f t="shared" si="5"/>
        <v>项</v>
      </c>
    </row>
    <row r="94" ht="36" customHeight="1" spans="1:7">
      <c r="A94" s="393">
        <v>2010909</v>
      </c>
      <c r="B94" s="275" t="s">
        <v>195</v>
      </c>
      <c r="C94" s="276">
        <v>0</v>
      </c>
      <c r="D94" s="276">
        <v>0</v>
      </c>
      <c r="E94" s="394" t="str">
        <f t="shared" si="3"/>
        <v>-</v>
      </c>
      <c r="F94" s="125" t="str">
        <f t="shared" si="4"/>
        <v>否</v>
      </c>
      <c r="G94" s="153" t="str">
        <f t="shared" si="5"/>
        <v>项</v>
      </c>
    </row>
    <row r="95" ht="36" customHeight="1" spans="1:7">
      <c r="A95" s="393">
        <v>2010910</v>
      </c>
      <c r="B95" s="275" t="s">
        <v>196</v>
      </c>
      <c r="C95" s="276">
        <v>0</v>
      </c>
      <c r="D95" s="276">
        <v>0</v>
      </c>
      <c r="E95" s="394" t="str">
        <f t="shared" si="3"/>
        <v>-</v>
      </c>
      <c r="F95" s="125" t="str">
        <f t="shared" si="4"/>
        <v>否</v>
      </c>
      <c r="G95" s="153" t="str">
        <f t="shared" si="5"/>
        <v>项</v>
      </c>
    </row>
    <row r="96" ht="36" customHeight="1" spans="1:7">
      <c r="A96" s="393">
        <v>2010911</v>
      </c>
      <c r="B96" s="275" t="s">
        <v>197</v>
      </c>
      <c r="C96" s="276">
        <v>0</v>
      </c>
      <c r="D96" s="276">
        <v>0</v>
      </c>
      <c r="E96" s="394" t="str">
        <f t="shared" si="3"/>
        <v>-</v>
      </c>
      <c r="F96" s="125" t="str">
        <f t="shared" si="4"/>
        <v>否</v>
      </c>
      <c r="G96" s="153" t="str">
        <f t="shared" si="5"/>
        <v>项</v>
      </c>
    </row>
    <row r="97" ht="36" customHeight="1" spans="1:7">
      <c r="A97" s="393">
        <v>2010912</v>
      </c>
      <c r="B97" s="275" t="s">
        <v>198</v>
      </c>
      <c r="C97" s="276">
        <v>0</v>
      </c>
      <c r="D97" s="276">
        <v>0</v>
      </c>
      <c r="E97" s="394" t="str">
        <f t="shared" si="3"/>
        <v>-</v>
      </c>
      <c r="F97" s="125" t="str">
        <f t="shared" si="4"/>
        <v>否</v>
      </c>
      <c r="G97" s="153" t="str">
        <f t="shared" si="5"/>
        <v>项</v>
      </c>
    </row>
    <row r="98" ht="36" customHeight="1" spans="1:7">
      <c r="A98" s="393">
        <v>2010950</v>
      </c>
      <c r="B98" s="275" t="s">
        <v>150</v>
      </c>
      <c r="C98" s="276">
        <v>0</v>
      </c>
      <c r="D98" s="276">
        <v>0</v>
      </c>
      <c r="E98" s="394" t="str">
        <f t="shared" si="3"/>
        <v>-</v>
      </c>
      <c r="F98" s="125" t="str">
        <f t="shared" si="4"/>
        <v>否</v>
      </c>
      <c r="G98" s="153" t="str">
        <f t="shared" si="5"/>
        <v>项</v>
      </c>
    </row>
    <row r="99" ht="36" customHeight="1" spans="1:7">
      <c r="A99" s="393">
        <v>2010999</v>
      </c>
      <c r="B99" s="275" t="s">
        <v>199</v>
      </c>
      <c r="C99" s="276">
        <v>0</v>
      </c>
      <c r="D99" s="276">
        <v>0</v>
      </c>
      <c r="E99" s="394" t="str">
        <f t="shared" si="3"/>
        <v>-</v>
      </c>
      <c r="F99" s="125" t="str">
        <f t="shared" si="4"/>
        <v>否</v>
      </c>
      <c r="G99" s="153" t="str">
        <f t="shared" si="5"/>
        <v>项</v>
      </c>
    </row>
    <row r="100" ht="36" customHeight="1" spans="1:7">
      <c r="A100" s="391">
        <v>20111</v>
      </c>
      <c r="B100" s="271" t="s">
        <v>200</v>
      </c>
      <c r="C100" s="278">
        <v>2392</v>
      </c>
      <c r="D100" s="278">
        <v>2486</v>
      </c>
      <c r="E100" s="392">
        <f t="shared" si="3"/>
        <v>0.039</v>
      </c>
      <c r="F100" s="125" t="str">
        <f t="shared" si="4"/>
        <v>是</v>
      </c>
      <c r="G100" s="153" t="str">
        <f t="shared" si="5"/>
        <v>款</v>
      </c>
    </row>
    <row r="101" ht="36" customHeight="1" spans="1:7">
      <c r="A101" s="393">
        <v>2011101</v>
      </c>
      <c r="B101" s="275" t="s">
        <v>141</v>
      </c>
      <c r="C101" s="276">
        <v>2143</v>
      </c>
      <c r="D101" s="276">
        <v>2328</v>
      </c>
      <c r="E101" s="394">
        <f t="shared" si="3"/>
        <v>0.086</v>
      </c>
      <c r="F101" s="125" t="str">
        <f t="shared" si="4"/>
        <v>是</v>
      </c>
      <c r="G101" s="153" t="str">
        <f t="shared" si="5"/>
        <v>项</v>
      </c>
    </row>
    <row r="102" ht="36" customHeight="1" spans="1:7">
      <c r="A102" s="393">
        <v>2011102</v>
      </c>
      <c r="B102" s="275" t="s">
        <v>142</v>
      </c>
      <c r="C102" s="276">
        <v>0</v>
      </c>
      <c r="D102" s="276">
        <v>0</v>
      </c>
      <c r="E102" s="394" t="str">
        <f t="shared" si="3"/>
        <v>-</v>
      </c>
      <c r="F102" s="125" t="str">
        <f t="shared" si="4"/>
        <v>否</v>
      </c>
      <c r="G102" s="153" t="str">
        <f t="shared" si="5"/>
        <v>项</v>
      </c>
    </row>
    <row r="103" ht="36" customHeight="1" spans="1:7">
      <c r="A103" s="393">
        <v>2011103</v>
      </c>
      <c r="B103" s="275" t="s">
        <v>143</v>
      </c>
      <c r="C103" s="276">
        <v>0</v>
      </c>
      <c r="D103" s="276">
        <v>0</v>
      </c>
      <c r="E103" s="394" t="str">
        <f t="shared" si="3"/>
        <v>-</v>
      </c>
      <c r="F103" s="125" t="str">
        <f t="shared" si="4"/>
        <v>否</v>
      </c>
      <c r="G103" s="153" t="str">
        <f t="shared" si="5"/>
        <v>项</v>
      </c>
    </row>
    <row r="104" ht="36" customHeight="1" spans="1:7">
      <c r="A104" s="393">
        <v>2011104</v>
      </c>
      <c r="B104" s="275" t="s">
        <v>201</v>
      </c>
      <c r="C104" s="276">
        <v>104</v>
      </c>
      <c r="D104" s="276">
        <v>111</v>
      </c>
      <c r="E104" s="394">
        <f t="shared" si="3"/>
        <v>0.067</v>
      </c>
      <c r="F104" s="125" t="str">
        <f t="shared" si="4"/>
        <v>是</v>
      </c>
      <c r="G104" s="153" t="str">
        <f t="shared" si="5"/>
        <v>项</v>
      </c>
    </row>
    <row r="105" ht="36" customHeight="1" spans="1:7">
      <c r="A105" s="393">
        <v>2011105</v>
      </c>
      <c r="B105" s="275" t="s">
        <v>202</v>
      </c>
      <c r="C105" s="276">
        <v>0</v>
      </c>
      <c r="D105" s="276">
        <v>0</v>
      </c>
      <c r="E105" s="394" t="str">
        <f t="shared" si="3"/>
        <v>-</v>
      </c>
      <c r="F105" s="125" t="str">
        <f t="shared" si="4"/>
        <v>否</v>
      </c>
      <c r="G105" s="153" t="str">
        <f t="shared" si="5"/>
        <v>项</v>
      </c>
    </row>
    <row r="106" ht="36" customHeight="1" spans="1:7">
      <c r="A106" s="393">
        <v>2011106</v>
      </c>
      <c r="B106" s="275" t="s">
        <v>203</v>
      </c>
      <c r="C106" s="276">
        <v>0</v>
      </c>
      <c r="D106" s="276">
        <v>0</v>
      </c>
      <c r="E106" s="394" t="str">
        <f t="shared" si="3"/>
        <v>-</v>
      </c>
      <c r="F106" s="125" t="str">
        <f t="shared" si="4"/>
        <v>否</v>
      </c>
      <c r="G106" s="153" t="str">
        <f t="shared" si="5"/>
        <v>项</v>
      </c>
    </row>
    <row r="107" ht="36" customHeight="1" spans="1:7">
      <c r="A107" s="393">
        <v>2011150</v>
      </c>
      <c r="B107" s="275" t="s">
        <v>150</v>
      </c>
      <c r="C107" s="276">
        <v>0</v>
      </c>
      <c r="D107" s="276">
        <v>0</v>
      </c>
      <c r="E107" s="394" t="str">
        <f t="shared" si="3"/>
        <v>-</v>
      </c>
      <c r="F107" s="125" t="str">
        <f t="shared" si="4"/>
        <v>否</v>
      </c>
      <c r="G107" s="153" t="str">
        <f t="shared" si="5"/>
        <v>项</v>
      </c>
    </row>
    <row r="108" ht="36" customHeight="1" spans="1:7">
      <c r="A108" s="393">
        <v>2011199</v>
      </c>
      <c r="B108" s="275" t="s">
        <v>204</v>
      </c>
      <c r="C108" s="276">
        <v>145</v>
      </c>
      <c r="D108" s="276">
        <v>47</v>
      </c>
      <c r="E108" s="394">
        <f t="shared" si="3"/>
        <v>-0.676</v>
      </c>
      <c r="F108" s="125" t="str">
        <f t="shared" si="4"/>
        <v>是</v>
      </c>
      <c r="G108" s="153" t="str">
        <f t="shared" si="5"/>
        <v>项</v>
      </c>
    </row>
    <row r="109" ht="36" customHeight="1" spans="1:7">
      <c r="A109" s="391">
        <v>20113</v>
      </c>
      <c r="B109" s="271" t="s">
        <v>205</v>
      </c>
      <c r="C109" s="278">
        <v>1748</v>
      </c>
      <c r="D109" s="278">
        <v>690</v>
      </c>
      <c r="E109" s="392">
        <f t="shared" si="3"/>
        <v>-0.605</v>
      </c>
      <c r="F109" s="125" t="str">
        <f t="shared" si="4"/>
        <v>是</v>
      </c>
      <c r="G109" s="153" t="str">
        <f t="shared" si="5"/>
        <v>款</v>
      </c>
    </row>
    <row r="110" ht="36" customHeight="1" spans="1:7">
      <c r="A110" s="393">
        <v>2011301</v>
      </c>
      <c r="B110" s="275" t="s">
        <v>141</v>
      </c>
      <c r="C110" s="276">
        <v>0</v>
      </c>
      <c r="D110" s="276">
        <v>0</v>
      </c>
      <c r="E110" s="394" t="str">
        <f t="shared" si="3"/>
        <v>-</v>
      </c>
      <c r="F110" s="125" t="str">
        <f t="shared" si="4"/>
        <v>否</v>
      </c>
      <c r="G110" s="153" t="str">
        <f t="shared" si="5"/>
        <v>项</v>
      </c>
    </row>
    <row r="111" ht="36" customHeight="1" spans="1:7">
      <c r="A111" s="393">
        <v>2011302</v>
      </c>
      <c r="B111" s="275" t="s">
        <v>142</v>
      </c>
      <c r="C111" s="276">
        <v>0</v>
      </c>
      <c r="D111" s="276">
        <v>0</v>
      </c>
      <c r="E111" s="394" t="str">
        <f t="shared" si="3"/>
        <v>-</v>
      </c>
      <c r="F111" s="125" t="str">
        <f t="shared" si="4"/>
        <v>否</v>
      </c>
      <c r="G111" s="153" t="str">
        <f t="shared" si="5"/>
        <v>项</v>
      </c>
    </row>
    <row r="112" ht="36" customHeight="1" spans="1:7">
      <c r="A112" s="393">
        <v>2011303</v>
      </c>
      <c r="B112" s="275" t="s">
        <v>143</v>
      </c>
      <c r="C112" s="276">
        <v>0</v>
      </c>
      <c r="D112" s="276">
        <v>0</v>
      </c>
      <c r="E112" s="394" t="str">
        <f t="shared" si="3"/>
        <v>-</v>
      </c>
      <c r="F112" s="125" t="str">
        <f t="shared" si="4"/>
        <v>否</v>
      </c>
      <c r="G112" s="153" t="str">
        <f t="shared" si="5"/>
        <v>项</v>
      </c>
    </row>
    <row r="113" ht="36" customHeight="1" spans="1:7">
      <c r="A113" s="393">
        <v>2011304</v>
      </c>
      <c r="B113" s="275" t="s">
        <v>206</v>
      </c>
      <c r="C113" s="276">
        <v>0</v>
      </c>
      <c r="D113" s="276">
        <v>0</v>
      </c>
      <c r="E113" s="394" t="str">
        <f t="shared" si="3"/>
        <v>-</v>
      </c>
      <c r="F113" s="125" t="str">
        <f t="shared" si="4"/>
        <v>否</v>
      </c>
      <c r="G113" s="153" t="str">
        <f t="shared" si="5"/>
        <v>项</v>
      </c>
    </row>
    <row r="114" ht="36" customHeight="1" spans="1:7">
      <c r="A114" s="393">
        <v>2011305</v>
      </c>
      <c r="B114" s="275" t="s">
        <v>207</v>
      </c>
      <c r="C114" s="276">
        <v>0</v>
      </c>
      <c r="D114" s="276">
        <v>0</v>
      </c>
      <c r="E114" s="394" t="str">
        <f t="shared" si="3"/>
        <v>-</v>
      </c>
      <c r="F114" s="125" t="str">
        <f t="shared" si="4"/>
        <v>否</v>
      </c>
      <c r="G114" s="153" t="str">
        <f t="shared" si="5"/>
        <v>项</v>
      </c>
    </row>
    <row r="115" ht="36" customHeight="1" spans="1:7">
      <c r="A115" s="393">
        <v>2011306</v>
      </c>
      <c r="B115" s="275" t="s">
        <v>208</v>
      </c>
      <c r="C115" s="276">
        <v>0</v>
      </c>
      <c r="D115" s="276">
        <v>0</v>
      </c>
      <c r="E115" s="394" t="str">
        <f t="shared" si="3"/>
        <v>-</v>
      </c>
      <c r="F115" s="125" t="str">
        <f t="shared" si="4"/>
        <v>否</v>
      </c>
      <c r="G115" s="153" t="str">
        <f t="shared" si="5"/>
        <v>项</v>
      </c>
    </row>
    <row r="116" ht="36" customHeight="1" spans="1:7">
      <c r="A116" s="393">
        <v>2011307</v>
      </c>
      <c r="B116" s="275" t="s">
        <v>209</v>
      </c>
      <c r="C116" s="276">
        <v>0</v>
      </c>
      <c r="D116" s="276">
        <v>0</v>
      </c>
      <c r="E116" s="394" t="str">
        <f t="shared" si="3"/>
        <v>-</v>
      </c>
      <c r="F116" s="125" t="str">
        <f t="shared" si="4"/>
        <v>否</v>
      </c>
      <c r="G116" s="153" t="str">
        <f t="shared" si="5"/>
        <v>项</v>
      </c>
    </row>
    <row r="117" ht="36" customHeight="1" spans="1:7">
      <c r="A117" s="393">
        <v>2011308</v>
      </c>
      <c r="B117" s="275" t="s">
        <v>210</v>
      </c>
      <c r="C117" s="276">
        <v>1503</v>
      </c>
      <c r="D117" s="276">
        <v>378</v>
      </c>
      <c r="E117" s="394">
        <f t="shared" si="3"/>
        <v>-0.749</v>
      </c>
      <c r="F117" s="125" t="str">
        <f t="shared" si="4"/>
        <v>是</v>
      </c>
      <c r="G117" s="153" t="str">
        <f t="shared" si="5"/>
        <v>项</v>
      </c>
    </row>
    <row r="118" ht="36" customHeight="1" spans="1:7">
      <c r="A118" s="393">
        <v>2011350</v>
      </c>
      <c r="B118" s="275" t="s">
        <v>150</v>
      </c>
      <c r="C118" s="276">
        <v>0</v>
      </c>
      <c r="D118" s="276">
        <v>0</v>
      </c>
      <c r="E118" s="394" t="str">
        <f t="shared" si="3"/>
        <v>-</v>
      </c>
      <c r="F118" s="125" t="str">
        <f t="shared" si="4"/>
        <v>否</v>
      </c>
      <c r="G118" s="153" t="str">
        <f t="shared" si="5"/>
        <v>项</v>
      </c>
    </row>
    <row r="119" ht="36" customHeight="1" spans="1:7">
      <c r="A119" s="393">
        <v>2011399</v>
      </c>
      <c r="B119" s="275" t="s">
        <v>211</v>
      </c>
      <c r="C119" s="276">
        <v>245</v>
      </c>
      <c r="D119" s="276">
        <v>312</v>
      </c>
      <c r="E119" s="394">
        <f t="shared" si="3"/>
        <v>0.273</v>
      </c>
      <c r="F119" s="125" t="str">
        <f t="shared" si="4"/>
        <v>是</v>
      </c>
      <c r="G119" s="153" t="str">
        <f t="shared" si="5"/>
        <v>项</v>
      </c>
    </row>
    <row r="120" ht="36" customHeight="1" spans="1:7">
      <c r="A120" s="391">
        <v>20114</v>
      </c>
      <c r="B120" s="271" t="s">
        <v>212</v>
      </c>
      <c r="C120" s="278">
        <v>0</v>
      </c>
      <c r="D120" s="278">
        <v>0</v>
      </c>
      <c r="E120" s="392" t="str">
        <f t="shared" si="3"/>
        <v>-</v>
      </c>
      <c r="F120" s="125" t="str">
        <f t="shared" si="4"/>
        <v>否</v>
      </c>
      <c r="G120" s="153" t="str">
        <f t="shared" si="5"/>
        <v>款</v>
      </c>
    </row>
    <row r="121" ht="36" customHeight="1" spans="1:7">
      <c r="A121" s="393">
        <v>2011401</v>
      </c>
      <c r="B121" s="275" t="s">
        <v>141</v>
      </c>
      <c r="C121" s="276">
        <v>0</v>
      </c>
      <c r="D121" s="276">
        <v>0</v>
      </c>
      <c r="E121" s="394" t="str">
        <f t="shared" si="3"/>
        <v>-</v>
      </c>
      <c r="F121" s="125" t="str">
        <f t="shared" si="4"/>
        <v>否</v>
      </c>
      <c r="G121" s="153" t="str">
        <f t="shared" si="5"/>
        <v>项</v>
      </c>
    </row>
    <row r="122" ht="36" customHeight="1" spans="1:7">
      <c r="A122" s="393">
        <v>2011402</v>
      </c>
      <c r="B122" s="275" t="s">
        <v>142</v>
      </c>
      <c r="C122" s="276">
        <v>0</v>
      </c>
      <c r="D122" s="276">
        <v>0</v>
      </c>
      <c r="E122" s="394" t="str">
        <f t="shared" si="3"/>
        <v>-</v>
      </c>
      <c r="F122" s="125" t="str">
        <f t="shared" si="4"/>
        <v>否</v>
      </c>
      <c r="G122" s="153" t="str">
        <f t="shared" si="5"/>
        <v>项</v>
      </c>
    </row>
    <row r="123" ht="36" customHeight="1" spans="1:7">
      <c r="A123" s="393">
        <v>2011403</v>
      </c>
      <c r="B123" s="275" t="s">
        <v>143</v>
      </c>
      <c r="C123" s="276">
        <v>0</v>
      </c>
      <c r="D123" s="276">
        <v>0</v>
      </c>
      <c r="E123" s="394" t="str">
        <f t="shared" si="3"/>
        <v>-</v>
      </c>
      <c r="F123" s="125" t="str">
        <f t="shared" si="4"/>
        <v>否</v>
      </c>
      <c r="G123" s="153" t="str">
        <f t="shared" si="5"/>
        <v>项</v>
      </c>
    </row>
    <row r="124" ht="36" customHeight="1" spans="1:7">
      <c r="A124" s="393">
        <v>2011404</v>
      </c>
      <c r="B124" s="275" t="s">
        <v>213</v>
      </c>
      <c r="C124" s="276">
        <v>0</v>
      </c>
      <c r="D124" s="276">
        <v>0</v>
      </c>
      <c r="E124" s="394" t="str">
        <f t="shared" si="3"/>
        <v>-</v>
      </c>
      <c r="F124" s="125" t="str">
        <f t="shared" si="4"/>
        <v>否</v>
      </c>
      <c r="G124" s="153" t="str">
        <f t="shared" si="5"/>
        <v>项</v>
      </c>
    </row>
    <row r="125" ht="36" customHeight="1" spans="1:7">
      <c r="A125" s="393">
        <v>2011405</v>
      </c>
      <c r="B125" s="275" t="s">
        <v>214</v>
      </c>
      <c r="C125" s="276">
        <v>0</v>
      </c>
      <c r="D125" s="276">
        <v>0</v>
      </c>
      <c r="E125" s="394" t="str">
        <f t="shared" si="3"/>
        <v>-</v>
      </c>
      <c r="F125" s="125" t="str">
        <f t="shared" si="4"/>
        <v>否</v>
      </c>
      <c r="G125" s="153" t="str">
        <f t="shared" si="5"/>
        <v>项</v>
      </c>
    </row>
    <row r="126" ht="36" customHeight="1" spans="1:7">
      <c r="A126" s="393">
        <v>2011408</v>
      </c>
      <c r="B126" s="275" t="s">
        <v>215</v>
      </c>
      <c r="C126" s="276">
        <v>0</v>
      </c>
      <c r="D126" s="276">
        <v>0</v>
      </c>
      <c r="E126" s="394" t="str">
        <f t="shared" si="3"/>
        <v>-</v>
      </c>
      <c r="F126" s="125" t="str">
        <f t="shared" si="4"/>
        <v>否</v>
      </c>
      <c r="G126" s="153" t="str">
        <f t="shared" si="5"/>
        <v>项</v>
      </c>
    </row>
    <row r="127" ht="36" customHeight="1" spans="1:7">
      <c r="A127" s="393">
        <v>2011409</v>
      </c>
      <c r="B127" s="275" t="s">
        <v>216</v>
      </c>
      <c r="C127" s="276">
        <v>0</v>
      </c>
      <c r="D127" s="276">
        <v>0</v>
      </c>
      <c r="E127" s="394" t="str">
        <f t="shared" si="3"/>
        <v>-</v>
      </c>
      <c r="F127" s="125" t="str">
        <f t="shared" si="4"/>
        <v>否</v>
      </c>
      <c r="G127" s="153" t="str">
        <f t="shared" si="5"/>
        <v>项</v>
      </c>
    </row>
    <row r="128" ht="36" customHeight="1" spans="1:7">
      <c r="A128" s="393">
        <v>2011410</v>
      </c>
      <c r="B128" s="275" t="s">
        <v>217</v>
      </c>
      <c r="C128" s="276">
        <v>0</v>
      </c>
      <c r="D128" s="276">
        <v>0</v>
      </c>
      <c r="E128" s="394" t="str">
        <f t="shared" si="3"/>
        <v>-</v>
      </c>
      <c r="F128" s="125" t="str">
        <f t="shared" si="4"/>
        <v>否</v>
      </c>
      <c r="G128" s="153" t="str">
        <f t="shared" si="5"/>
        <v>项</v>
      </c>
    </row>
    <row r="129" ht="36" customHeight="1" spans="1:7">
      <c r="A129" s="393">
        <v>2011411</v>
      </c>
      <c r="B129" s="275" t="s">
        <v>218</v>
      </c>
      <c r="C129" s="276">
        <v>0</v>
      </c>
      <c r="D129" s="276">
        <v>0</v>
      </c>
      <c r="E129" s="394" t="str">
        <f t="shared" si="3"/>
        <v>-</v>
      </c>
      <c r="F129" s="125" t="str">
        <f t="shared" si="4"/>
        <v>否</v>
      </c>
      <c r="G129" s="153" t="str">
        <f t="shared" si="5"/>
        <v>项</v>
      </c>
    </row>
    <row r="130" ht="36" customHeight="1" spans="1:7">
      <c r="A130" s="393">
        <v>2011450</v>
      </c>
      <c r="B130" s="275" t="s">
        <v>150</v>
      </c>
      <c r="C130" s="276">
        <v>0</v>
      </c>
      <c r="D130" s="276">
        <v>0</v>
      </c>
      <c r="E130" s="394" t="str">
        <f t="shared" si="3"/>
        <v>-</v>
      </c>
      <c r="F130" s="125" t="str">
        <f t="shared" si="4"/>
        <v>否</v>
      </c>
      <c r="G130" s="153" t="str">
        <f t="shared" si="5"/>
        <v>项</v>
      </c>
    </row>
    <row r="131" ht="36" customHeight="1" spans="1:7">
      <c r="A131" s="393">
        <v>2011499</v>
      </c>
      <c r="B131" s="275" t="s">
        <v>219</v>
      </c>
      <c r="C131" s="276">
        <v>0</v>
      </c>
      <c r="D131" s="276">
        <v>0</v>
      </c>
      <c r="E131" s="394" t="str">
        <f t="shared" si="3"/>
        <v>-</v>
      </c>
      <c r="F131" s="125" t="str">
        <f t="shared" si="4"/>
        <v>否</v>
      </c>
      <c r="G131" s="153" t="str">
        <f t="shared" si="5"/>
        <v>项</v>
      </c>
    </row>
    <row r="132" ht="36" customHeight="1" spans="1:7">
      <c r="A132" s="391">
        <v>20123</v>
      </c>
      <c r="B132" s="271" t="s">
        <v>220</v>
      </c>
      <c r="C132" s="278">
        <v>104</v>
      </c>
      <c r="D132" s="278">
        <v>60</v>
      </c>
      <c r="E132" s="392">
        <f t="shared" ref="E132:E195" si="6">IF(C132&lt;&gt;0,D132/C132-1,"-")</f>
        <v>-0.423</v>
      </c>
      <c r="F132" s="125" t="str">
        <f t="shared" ref="F132:F195" si="7">IF(LEN(A132)=3,"是",IF(B132&lt;&gt;"",IF(SUM(C132:D132)&lt;&gt;0,"是","否"),"是"))</f>
        <v>是</v>
      </c>
      <c r="G132" s="153" t="str">
        <f t="shared" ref="G132:G195" si="8">IF(LEN(A132)=3,"类",IF(LEN(A132)=5,"款","项"))</f>
        <v>款</v>
      </c>
    </row>
    <row r="133" ht="36" customHeight="1" spans="1:7">
      <c r="A133" s="393">
        <v>2012301</v>
      </c>
      <c r="B133" s="275" t="s">
        <v>141</v>
      </c>
      <c r="C133" s="276">
        <v>31</v>
      </c>
      <c r="D133" s="276">
        <v>25</v>
      </c>
      <c r="E133" s="394">
        <f t="shared" si="6"/>
        <v>-0.194</v>
      </c>
      <c r="F133" s="125" t="str">
        <f t="shared" si="7"/>
        <v>是</v>
      </c>
      <c r="G133" s="153" t="str">
        <f t="shared" si="8"/>
        <v>项</v>
      </c>
    </row>
    <row r="134" ht="36" customHeight="1" spans="1:7">
      <c r="A134" s="393">
        <v>2012302</v>
      </c>
      <c r="B134" s="275" t="s">
        <v>142</v>
      </c>
      <c r="C134" s="276">
        <v>0</v>
      </c>
      <c r="D134" s="276">
        <v>0</v>
      </c>
      <c r="E134" s="394" t="str">
        <f t="shared" si="6"/>
        <v>-</v>
      </c>
      <c r="F134" s="125" t="str">
        <f t="shared" si="7"/>
        <v>否</v>
      </c>
      <c r="G134" s="153" t="str">
        <f t="shared" si="8"/>
        <v>项</v>
      </c>
    </row>
    <row r="135" ht="36" customHeight="1" spans="1:7">
      <c r="A135" s="393">
        <v>2012303</v>
      </c>
      <c r="B135" s="275" t="s">
        <v>143</v>
      </c>
      <c r="C135" s="276">
        <v>0</v>
      </c>
      <c r="D135" s="276">
        <v>0</v>
      </c>
      <c r="E135" s="394" t="str">
        <f t="shared" si="6"/>
        <v>-</v>
      </c>
      <c r="F135" s="125" t="str">
        <f t="shared" si="7"/>
        <v>否</v>
      </c>
      <c r="G135" s="153" t="str">
        <f t="shared" si="8"/>
        <v>项</v>
      </c>
    </row>
    <row r="136" ht="36" customHeight="1" spans="1:7">
      <c r="A136" s="393">
        <v>2012304</v>
      </c>
      <c r="B136" s="275" t="s">
        <v>221</v>
      </c>
      <c r="C136" s="276">
        <v>49</v>
      </c>
      <c r="D136" s="276">
        <v>20</v>
      </c>
      <c r="E136" s="394">
        <f t="shared" si="6"/>
        <v>-0.592</v>
      </c>
      <c r="F136" s="125" t="str">
        <f t="shared" si="7"/>
        <v>是</v>
      </c>
      <c r="G136" s="153" t="str">
        <f t="shared" si="8"/>
        <v>项</v>
      </c>
    </row>
    <row r="137" ht="36" customHeight="1" spans="1:7">
      <c r="A137" s="393">
        <v>2012350</v>
      </c>
      <c r="B137" s="275" t="s">
        <v>150</v>
      </c>
      <c r="C137" s="276">
        <v>0</v>
      </c>
      <c r="D137" s="276">
        <v>0</v>
      </c>
      <c r="E137" s="394" t="str">
        <f t="shared" si="6"/>
        <v>-</v>
      </c>
      <c r="F137" s="125" t="str">
        <f t="shared" si="7"/>
        <v>否</v>
      </c>
      <c r="G137" s="153" t="str">
        <f t="shared" si="8"/>
        <v>项</v>
      </c>
    </row>
    <row r="138" ht="36" customHeight="1" spans="1:7">
      <c r="A138" s="393">
        <v>2012399</v>
      </c>
      <c r="B138" s="275" t="s">
        <v>222</v>
      </c>
      <c r="C138" s="276">
        <v>24</v>
      </c>
      <c r="D138" s="276">
        <v>15</v>
      </c>
      <c r="E138" s="394">
        <f t="shared" si="6"/>
        <v>-0.375</v>
      </c>
      <c r="F138" s="125" t="str">
        <f t="shared" si="7"/>
        <v>是</v>
      </c>
      <c r="G138" s="153" t="str">
        <f t="shared" si="8"/>
        <v>项</v>
      </c>
    </row>
    <row r="139" ht="36" customHeight="1" spans="1:7">
      <c r="A139" s="391">
        <v>20125</v>
      </c>
      <c r="B139" s="271" t="s">
        <v>223</v>
      </c>
      <c r="C139" s="278">
        <v>0</v>
      </c>
      <c r="D139" s="278">
        <v>0</v>
      </c>
      <c r="E139" s="392" t="str">
        <f t="shared" si="6"/>
        <v>-</v>
      </c>
      <c r="F139" s="125" t="str">
        <f t="shared" si="7"/>
        <v>否</v>
      </c>
      <c r="G139" s="153" t="str">
        <f t="shared" si="8"/>
        <v>款</v>
      </c>
    </row>
    <row r="140" ht="36" customHeight="1" spans="1:7">
      <c r="A140" s="393">
        <v>2012501</v>
      </c>
      <c r="B140" s="275" t="s">
        <v>141</v>
      </c>
      <c r="C140" s="276">
        <v>0</v>
      </c>
      <c r="D140" s="276">
        <v>0</v>
      </c>
      <c r="E140" s="394" t="str">
        <f t="shared" si="6"/>
        <v>-</v>
      </c>
      <c r="F140" s="125" t="str">
        <f t="shared" si="7"/>
        <v>否</v>
      </c>
      <c r="G140" s="153" t="str">
        <f t="shared" si="8"/>
        <v>项</v>
      </c>
    </row>
    <row r="141" ht="36" customHeight="1" spans="1:7">
      <c r="A141" s="393">
        <v>2012502</v>
      </c>
      <c r="B141" s="275" t="s">
        <v>142</v>
      </c>
      <c r="C141" s="276">
        <v>0</v>
      </c>
      <c r="D141" s="276">
        <v>0</v>
      </c>
      <c r="E141" s="394" t="str">
        <f t="shared" si="6"/>
        <v>-</v>
      </c>
      <c r="F141" s="125" t="str">
        <f t="shared" si="7"/>
        <v>否</v>
      </c>
      <c r="G141" s="153" t="str">
        <f t="shared" si="8"/>
        <v>项</v>
      </c>
    </row>
    <row r="142" ht="36" customHeight="1" spans="1:7">
      <c r="A142" s="393">
        <v>2012503</v>
      </c>
      <c r="B142" s="275" t="s">
        <v>143</v>
      </c>
      <c r="C142" s="276">
        <v>0</v>
      </c>
      <c r="D142" s="276">
        <v>0</v>
      </c>
      <c r="E142" s="394" t="str">
        <f t="shared" si="6"/>
        <v>-</v>
      </c>
      <c r="F142" s="125" t="str">
        <f t="shared" si="7"/>
        <v>否</v>
      </c>
      <c r="G142" s="153" t="str">
        <f t="shared" si="8"/>
        <v>项</v>
      </c>
    </row>
    <row r="143" ht="36" customHeight="1" spans="1:7">
      <c r="A143" s="393">
        <v>2012504</v>
      </c>
      <c r="B143" s="275" t="s">
        <v>224</v>
      </c>
      <c r="C143" s="276">
        <v>0</v>
      </c>
      <c r="D143" s="276">
        <v>0</v>
      </c>
      <c r="E143" s="394" t="str">
        <f t="shared" si="6"/>
        <v>-</v>
      </c>
      <c r="F143" s="125" t="str">
        <f t="shared" si="7"/>
        <v>否</v>
      </c>
      <c r="G143" s="153" t="str">
        <f t="shared" si="8"/>
        <v>项</v>
      </c>
    </row>
    <row r="144" ht="36" customHeight="1" spans="1:7">
      <c r="A144" s="393">
        <v>2012505</v>
      </c>
      <c r="B144" s="275" t="s">
        <v>225</v>
      </c>
      <c r="C144" s="276">
        <v>0</v>
      </c>
      <c r="D144" s="276">
        <v>0</v>
      </c>
      <c r="E144" s="394" t="str">
        <f t="shared" si="6"/>
        <v>-</v>
      </c>
      <c r="F144" s="125" t="str">
        <f t="shared" si="7"/>
        <v>否</v>
      </c>
      <c r="G144" s="153" t="str">
        <f t="shared" si="8"/>
        <v>项</v>
      </c>
    </row>
    <row r="145" ht="36" customHeight="1" spans="1:7">
      <c r="A145" s="393">
        <v>2012550</v>
      </c>
      <c r="B145" s="275" t="s">
        <v>150</v>
      </c>
      <c r="C145" s="276">
        <v>0</v>
      </c>
      <c r="D145" s="276">
        <v>0</v>
      </c>
      <c r="E145" s="394" t="str">
        <f t="shared" si="6"/>
        <v>-</v>
      </c>
      <c r="F145" s="125" t="str">
        <f t="shared" si="7"/>
        <v>否</v>
      </c>
      <c r="G145" s="153" t="str">
        <f t="shared" si="8"/>
        <v>项</v>
      </c>
    </row>
    <row r="146" ht="36" customHeight="1" spans="1:7">
      <c r="A146" s="393">
        <v>2012599</v>
      </c>
      <c r="B146" s="275" t="s">
        <v>226</v>
      </c>
      <c r="C146" s="276">
        <v>0</v>
      </c>
      <c r="D146" s="276">
        <v>0</v>
      </c>
      <c r="E146" s="394" t="str">
        <f t="shared" si="6"/>
        <v>-</v>
      </c>
      <c r="F146" s="125" t="str">
        <f t="shared" si="7"/>
        <v>否</v>
      </c>
      <c r="G146" s="153" t="str">
        <f t="shared" si="8"/>
        <v>项</v>
      </c>
    </row>
    <row r="147" ht="36" customHeight="1" spans="1:7">
      <c r="A147" s="391">
        <v>20126</v>
      </c>
      <c r="B147" s="271" t="s">
        <v>227</v>
      </c>
      <c r="C147" s="278">
        <v>333</v>
      </c>
      <c r="D147" s="278">
        <v>116</v>
      </c>
      <c r="E147" s="392">
        <f t="shared" si="6"/>
        <v>-0.652</v>
      </c>
      <c r="F147" s="125" t="str">
        <f t="shared" si="7"/>
        <v>是</v>
      </c>
      <c r="G147" s="153" t="str">
        <f t="shared" si="8"/>
        <v>款</v>
      </c>
    </row>
    <row r="148" ht="36" customHeight="1" spans="1:7">
      <c r="A148" s="393">
        <v>2012601</v>
      </c>
      <c r="B148" s="275" t="s">
        <v>141</v>
      </c>
      <c r="C148" s="276">
        <v>83</v>
      </c>
      <c r="D148" s="276">
        <v>0</v>
      </c>
      <c r="E148" s="394">
        <f t="shared" si="6"/>
        <v>-1</v>
      </c>
      <c r="F148" s="125" t="str">
        <f t="shared" si="7"/>
        <v>是</v>
      </c>
      <c r="G148" s="153" t="str">
        <f t="shared" si="8"/>
        <v>项</v>
      </c>
    </row>
    <row r="149" ht="36" customHeight="1" spans="1:7">
      <c r="A149" s="393">
        <v>2012602</v>
      </c>
      <c r="B149" s="275" t="s">
        <v>142</v>
      </c>
      <c r="C149" s="276">
        <v>0</v>
      </c>
      <c r="D149" s="276">
        <v>0</v>
      </c>
      <c r="E149" s="394" t="str">
        <f t="shared" si="6"/>
        <v>-</v>
      </c>
      <c r="F149" s="125" t="str">
        <f t="shared" si="7"/>
        <v>否</v>
      </c>
      <c r="G149" s="153" t="str">
        <f t="shared" si="8"/>
        <v>项</v>
      </c>
    </row>
    <row r="150" ht="36" customHeight="1" spans="1:7">
      <c r="A150" s="393">
        <v>2012603</v>
      </c>
      <c r="B150" s="275" t="s">
        <v>143</v>
      </c>
      <c r="C150" s="276">
        <v>0</v>
      </c>
      <c r="D150" s="276">
        <v>0</v>
      </c>
      <c r="E150" s="394" t="str">
        <f t="shared" si="6"/>
        <v>-</v>
      </c>
      <c r="F150" s="125" t="str">
        <f t="shared" si="7"/>
        <v>否</v>
      </c>
      <c r="G150" s="153" t="str">
        <f t="shared" si="8"/>
        <v>项</v>
      </c>
    </row>
    <row r="151" ht="36" customHeight="1" spans="1:7">
      <c r="A151" s="393">
        <v>2012604</v>
      </c>
      <c r="B151" s="275" t="s">
        <v>228</v>
      </c>
      <c r="C151" s="276">
        <v>250</v>
      </c>
      <c r="D151" s="276">
        <v>116</v>
      </c>
      <c r="E151" s="394">
        <f t="shared" si="6"/>
        <v>-0.536</v>
      </c>
      <c r="F151" s="125" t="str">
        <f t="shared" si="7"/>
        <v>是</v>
      </c>
      <c r="G151" s="153" t="str">
        <f t="shared" si="8"/>
        <v>项</v>
      </c>
    </row>
    <row r="152" ht="36" customHeight="1" spans="1:7">
      <c r="A152" s="393">
        <v>2012699</v>
      </c>
      <c r="B152" s="275" t="s">
        <v>229</v>
      </c>
      <c r="C152" s="276">
        <v>0</v>
      </c>
      <c r="D152" s="276">
        <v>0</v>
      </c>
      <c r="E152" s="394" t="str">
        <f t="shared" si="6"/>
        <v>-</v>
      </c>
      <c r="F152" s="125" t="str">
        <f t="shared" si="7"/>
        <v>否</v>
      </c>
      <c r="G152" s="153" t="str">
        <f t="shared" si="8"/>
        <v>项</v>
      </c>
    </row>
    <row r="153" ht="36" customHeight="1" spans="1:7">
      <c r="A153" s="391">
        <v>20128</v>
      </c>
      <c r="B153" s="271" t="s">
        <v>230</v>
      </c>
      <c r="C153" s="278">
        <v>241</v>
      </c>
      <c r="D153" s="278">
        <v>198</v>
      </c>
      <c r="E153" s="392">
        <f t="shared" si="6"/>
        <v>-0.178</v>
      </c>
      <c r="F153" s="125" t="str">
        <f t="shared" si="7"/>
        <v>是</v>
      </c>
      <c r="G153" s="153" t="str">
        <f t="shared" si="8"/>
        <v>款</v>
      </c>
    </row>
    <row r="154" ht="36" customHeight="1" spans="1:7">
      <c r="A154" s="393">
        <v>2012801</v>
      </c>
      <c r="B154" s="275" t="s">
        <v>141</v>
      </c>
      <c r="C154" s="276">
        <v>210</v>
      </c>
      <c r="D154" s="276">
        <v>178</v>
      </c>
      <c r="E154" s="394">
        <f t="shared" si="6"/>
        <v>-0.152</v>
      </c>
      <c r="F154" s="125" t="str">
        <f t="shared" si="7"/>
        <v>是</v>
      </c>
      <c r="G154" s="153" t="str">
        <f t="shared" si="8"/>
        <v>项</v>
      </c>
    </row>
    <row r="155" ht="36" customHeight="1" spans="1:7">
      <c r="A155" s="393">
        <v>2012802</v>
      </c>
      <c r="B155" s="275" t="s">
        <v>142</v>
      </c>
      <c r="C155" s="276">
        <v>0</v>
      </c>
      <c r="D155" s="276">
        <v>0</v>
      </c>
      <c r="E155" s="394" t="str">
        <f t="shared" si="6"/>
        <v>-</v>
      </c>
      <c r="F155" s="125" t="str">
        <f t="shared" si="7"/>
        <v>否</v>
      </c>
      <c r="G155" s="153" t="str">
        <f t="shared" si="8"/>
        <v>项</v>
      </c>
    </row>
    <row r="156" ht="36" customHeight="1" spans="1:7">
      <c r="A156" s="393">
        <v>2012803</v>
      </c>
      <c r="B156" s="275" t="s">
        <v>143</v>
      </c>
      <c r="C156" s="276">
        <v>0</v>
      </c>
      <c r="D156" s="276">
        <v>0</v>
      </c>
      <c r="E156" s="394" t="str">
        <f t="shared" si="6"/>
        <v>-</v>
      </c>
      <c r="F156" s="125" t="str">
        <f t="shared" si="7"/>
        <v>否</v>
      </c>
      <c r="G156" s="153" t="str">
        <f t="shared" si="8"/>
        <v>项</v>
      </c>
    </row>
    <row r="157" ht="36" customHeight="1" spans="1:7">
      <c r="A157" s="393">
        <v>2012804</v>
      </c>
      <c r="B157" s="275" t="s">
        <v>155</v>
      </c>
      <c r="C157" s="276">
        <v>0</v>
      </c>
      <c r="D157" s="276">
        <v>0</v>
      </c>
      <c r="E157" s="394" t="str">
        <f t="shared" si="6"/>
        <v>-</v>
      </c>
      <c r="F157" s="125" t="str">
        <f t="shared" si="7"/>
        <v>否</v>
      </c>
      <c r="G157" s="153" t="str">
        <f t="shared" si="8"/>
        <v>项</v>
      </c>
    </row>
    <row r="158" ht="36" customHeight="1" spans="1:7">
      <c r="A158" s="393">
        <v>2012850</v>
      </c>
      <c r="B158" s="275" t="s">
        <v>150</v>
      </c>
      <c r="C158" s="276">
        <v>0</v>
      </c>
      <c r="D158" s="276">
        <v>0</v>
      </c>
      <c r="E158" s="394" t="str">
        <f t="shared" si="6"/>
        <v>-</v>
      </c>
      <c r="F158" s="125" t="str">
        <f t="shared" si="7"/>
        <v>否</v>
      </c>
      <c r="G158" s="153" t="str">
        <f t="shared" si="8"/>
        <v>项</v>
      </c>
    </row>
    <row r="159" ht="36" customHeight="1" spans="1:7">
      <c r="A159" s="393">
        <v>2012899</v>
      </c>
      <c r="B159" s="275" t="s">
        <v>231</v>
      </c>
      <c r="C159" s="276">
        <v>31</v>
      </c>
      <c r="D159" s="276">
        <v>20</v>
      </c>
      <c r="E159" s="394">
        <f t="shared" si="6"/>
        <v>-0.355</v>
      </c>
      <c r="F159" s="125" t="str">
        <f t="shared" si="7"/>
        <v>是</v>
      </c>
      <c r="G159" s="153" t="str">
        <f t="shared" si="8"/>
        <v>项</v>
      </c>
    </row>
    <row r="160" ht="36" customHeight="1" spans="1:7">
      <c r="A160" s="391">
        <v>20129</v>
      </c>
      <c r="B160" s="271" t="s">
        <v>232</v>
      </c>
      <c r="C160" s="278">
        <v>885</v>
      </c>
      <c r="D160" s="278">
        <v>691</v>
      </c>
      <c r="E160" s="392">
        <f t="shared" si="6"/>
        <v>-0.219</v>
      </c>
      <c r="F160" s="125" t="str">
        <f t="shared" si="7"/>
        <v>是</v>
      </c>
      <c r="G160" s="153" t="str">
        <f t="shared" si="8"/>
        <v>款</v>
      </c>
    </row>
    <row r="161" ht="36" customHeight="1" spans="1:7">
      <c r="A161" s="393">
        <v>2012901</v>
      </c>
      <c r="B161" s="275" t="s">
        <v>141</v>
      </c>
      <c r="C161" s="276">
        <v>514</v>
      </c>
      <c r="D161" s="276">
        <v>516</v>
      </c>
      <c r="E161" s="394">
        <f t="shared" si="6"/>
        <v>0.004</v>
      </c>
      <c r="F161" s="125" t="str">
        <f t="shared" si="7"/>
        <v>是</v>
      </c>
      <c r="G161" s="153" t="str">
        <f t="shared" si="8"/>
        <v>项</v>
      </c>
    </row>
    <row r="162" ht="36" customHeight="1" spans="1:7">
      <c r="A162" s="393">
        <v>2012902</v>
      </c>
      <c r="B162" s="275" t="s">
        <v>142</v>
      </c>
      <c r="C162" s="276">
        <v>4</v>
      </c>
      <c r="D162" s="276">
        <v>8</v>
      </c>
      <c r="E162" s="394">
        <f t="shared" si="6"/>
        <v>1</v>
      </c>
      <c r="F162" s="125" t="str">
        <f t="shared" si="7"/>
        <v>是</v>
      </c>
      <c r="G162" s="153" t="str">
        <f t="shared" si="8"/>
        <v>项</v>
      </c>
    </row>
    <row r="163" ht="36" customHeight="1" spans="1:7">
      <c r="A163" s="393">
        <v>2012903</v>
      </c>
      <c r="B163" s="275" t="s">
        <v>143</v>
      </c>
      <c r="C163" s="276">
        <v>0</v>
      </c>
      <c r="D163" s="276">
        <v>0</v>
      </c>
      <c r="E163" s="394" t="str">
        <f t="shared" si="6"/>
        <v>-</v>
      </c>
      <c r="F163" s="125" t="str">
        <f t="shared" si="7"/>
        <v>否</v>
      </c>
      <c r="G163" s="153" t="str">
        <f t="shared" si="8"/>
        <v>项</v>
      </c>
    </row>
    <row r="164" ht="36" customHeight="1" spans="1:7">
      <c r="A164" s="393">
        <v>2012906</v>
      </c>
      <c r="B164" s="275" t="s">
        <v>233</v>
      </c>
      <c r="C164" s="276">
        <v>0</v>
      </c>
      <c r="D164" s="276">
        <v>0</v>
      </c>
      <c r="E164" s="394" t="str">
        <f t="shared" si="6"/>
        <v>-</v>
      </c>
      <c r="F164" s="125" t="str">
        <f t="shared" si="7"/>
        <v>否</v>
      </c>
      <c r="G164" s="153" t="str">
        <f t="shared" si="8"/>
        <v>项</v>
      </c>
    </row>
    <row r="165" ht="36" customHeight="1" spans="1:7">
      <c r="A165" s="393">
        <v>2012950</v>
      </c>
      <c r="B165" s="275" t="s">
        <v>150</v>
      </c>
      <c r="C165" s="276">
        <v>108</v>
      </c>
      <c r="D165" s="276">
        <v>0</v>
      </c>
      <c r="E165" s="394">
        <f t="shared" si="6"/>
        <v>-1</v>
      </c>
      <c r="F165" s="125" t="str">
        <f t="shared" si="7"/>
        <v>是</v>
      </c>
      <c r="G165" s="153" t="str">
        <f t="shared" si="8"/>
        <v>项</v>
      </c>
    </row>
    <row r="166" ht="36" customHeight="1" spans="1:7">
      <c r="A166" s="393">
        <v>2012999</v>
      </c>
      <c r="B166" s="275" t="s">
        <v>234</v>
      </c>
      <c r="C166" s="276">
        <v>259</v>
      </c>
      <c r="D166" s="276">
        <v>167</v>
      </c>
      <c r="E166" s="394">
        <f t="shared" si="6"/>
        <v>-0.355</v>
      </c>
      <c r="F166" s="125" t="str">
        <f t="shared" si="7"/>
        <v>是</v>
      </c>
      <c r="G166" s="153" t="str">
        <f t="shared" si="8"/>
        <v>项</v>
      </c>
    </row>
    <row r="167" ht="36" customHeight="1" spans="1:7">
      <c r="A167" s="391">
        <v>20131</v>
      </c>
      <c r="B167" s="271" t="s">
        <v>235</v>
      </c>
      <c r="C167" s="278">
        <v>2405</v>
      </c>
      <c r="D167" s="278">
        <v>2875</v>
      </c>
      <c r="E167" s="392">
        <f t="shared" si="6"/>
        <v>0.195</v>
      </c>
      <c r="F167" s="125" t="str">
        <f t="shared" si="7"/>
        <v>是</v>
      </c>
      <c r="G167" s="153" t="str">
        <f t="shared" si="8"/>
        <v>款</v>
      </c>
    </row>
    <row r="168" ht="36" customHeight="1" spans="1:7">
      <c r="A168" s="393">
        <v>2013101</v>
      </c>
      <c r="B168" s="275" t="s">
        <v>141</v>
      </c>
      <c r="C168" s="276">
        <v>1180</v>
      </c>
      <c r="D168" s="276">
        <v>1144</v>
      </c>
      <c r="E168" s="394">
        <f t="shared" si="6"/>
        <v>-0.031</v>
      </c>
      <c r="F168" s="125" t="str">
        <f t="shared" si="7"/>
        <v>是</v>
      </c>
      <c r="G168" s="153" t="str">
        <f t="shared" si="8"/>
        <v>项</v>
      </c>
    </row>
    <row r="169" ht="36" customHeight="1" spans="1:7">
      <c r="A169" s="393">
        <v>2013102</v>
      </c>
      <c r="B169" s="275" t="s">
        <v>142</v>
      </c>
      <c r="C169" s="276">
        <v>0</v>
      </c>
      <c r="D169" s="276">
        <v>0</v>
      </c>
      <c r="E169" s="394" t="str">
        <f t="shared" si="6"/>
        <v>-</v>
      </c>
      <c r="F169" s="125" t="str">
        <f t="shared" si="7"/>
        <v>否</v>
      </c>
      <c r="G169" s="153" t="str">
        <f t="shared" si="8"/>
        <v>项</v>
      </c>
    </row>
    <row r="170" ht="36" customHeight="1" spans="1:7">
      <c r="A170" s="393">
        <v>2013103</v>
      </c>
      <c r="B170" s="275" t="s">
        <v>143</v>
      </c>
      <c r="C170" s="276">
        <v>0</v>
      </c>
      <c r="D170" s="276">
        <v>0</v>
      </c>
      <c r="E170" s="394" t="str">
        <f t="shared" si="6"/>
        <v>-</v>
      </c>
      <c r="F170" s="125" t="str">
        <f t="shared" si="7"/>
        <v>否</v>
      </c>
      <c r="G170" s="153" t="str">
        <f t="shared" si="8"/>
        <v>项</v>
      </c>
    </row>
    <row r="171" ht="36" customHeight="1" spans="1:7">
      <c r="A171" s="393">
        <v>2013105</v>
      </c>
      <c r="B171" s="275" t="s">
        <v>236</v>
      </c>
      <c r="C171" s="276">
        <v>0</v>
      </c>
      <c r="D171" s="276">
        <v>0</v>
      </c>
      <c r="E171" s="394" t="str">
        <f t="shared" si="6"/>
        <v>-</v>
      </c>
      <c r="F171" s="125" t="str">
        <f t="shared" si="7"/>
        <v>否</v>
      </c>
      <c r="G171" s="153" t="str">
        <f t="shared" si="8"/>
        <v>项</v>
      </c>
    </row>
    <row r="172" ht="36" customHeight="1" spans="1:7">
      <c r="A172" s="393">
        <v>2013150</v>
      </c>
      <c r="B172" s="275" t="s">
        <v>150</v>
      </c>
      <c r="C172" s="276">
        <v>309</v>
      </c>
      <c r="D172" s="276">
        <v>322</v>
      </c>
      <c r="E172" s="394">
        <f t="shared" si="6"/>
        <v>0.042</v>
      </c>
      <c r="F172" s="125" t="str">
        <f t="shared" si="7"/>
        <v>是</v>
      </c>
      <c r="G172" s="153" t="str">
        <f t="shared" si="8"/>
        <v>项</v>
      </c>
    </row>
    <row r="173" ht="36" customHeight="1" spans="1:7">
      <c r="A173" s="393">
        <v>2013199</v>
      </c>
      <c r="B173" s="275" t="s">
        <v>237</v>
      </c>
      <c r="C173" s="276">
        <v>916</v>
      </c>
      <c r="D173" s="276">
        <v>1409</v>
      </c>
      <c r="E173" s="394">
        <f t="shared" si="6"/>
        <v>0.538</v>
      </c>
      <c r="F173" s="125" t="str">
        <f t="shared" si="7"/>
        <v>是</v>
      </c>
      <c r="G173" s="153" t="str">
        <f t="shared" si="8"/>
        <v>项</v>
      </c>
    </row>
    <row r="174" ht="36" customHeight="1" spans="1:7">
      <c r="A174" s="391">
        <v>20132</v>
      </c>
      <c r="B174" s="271" t="s">
        <v>238</v>
      </c>
      <c r="C174" s="278">
        <v>1886</v>
      </c>
      <c r="D174" s="278">
        <v>1671</v>
      </c>
      <c r="E174" s="392">
        <f t="shared" si="6"/>
        <v>-0.114</v>
      </c>
      <c r="F174" s="125" t="str">
        <f t="shared" si="7"/>
        <v>是</v>
      </c>
      <c r="G174" s="153" t="str">
        <f t="shared" si="8"/>
        <v>款</v>
      </c>
    </row>
    <row r="175" ht="36" customHeight="1" spans="1:7">
      <c r="A175" s="393">
        <v>2013201</v>
      </c>
      <c r="B175" s="275" t="s">
        <v>141</v>
      </c>
      <c r="C175" s="276">
        <v>862</v>
      </c>
      <c r="D175" s="276">
        <v>864</v>
      </c>
      <c r="E175" s="394">
        <f t="shared" si="6"/>
        <v>0.002</v>
      </c>
      <c r="F175" s="125" t="str">
        <f t="shared" si="7"/>
        <v>是</v>
      </c>
      <c r="G175" s="153" t="str">
        <f t="shared" si="8"/>
        <v>项</v>
      </c>
    </row>
    <row r="176" ht="36" customHeight="1" spans="1:7">
      <c r="A176" s="393">
        <v>2013202</v>
      </c>
      <c r="B176" s="275" t="s">
        <v>142</v>
      </c>
      <c r="C176" s="276">
        <v>0</v>
      </c>
      <c r="D176" s="276">
        <v>0</v>
      </c>
      <c r="E176" s="394" t="str">
        <f t="shared" si="6"/>
        <v>-</v>
      </c>
      <c r="F176" s="125" t="str">
        <f t="shared" si="7"/>
        <v>否</v>
      </c>
      <c r="G176" s="153" t="str">
        <f t="shared" si="8"/>
        <v>项</v>
      </c>
    </row>
    <row r="177" ht="36" customHeight="1" spans="1:7">
      <c r="A177" s="393">
        <v>2013203</v>
      </c>
      <c r="B177" s="275" t="s">
        <v>143</v>
      </c>
      <c r="C177" s="276">
        <v>0</v>
      </c>
      <c r="D177" s="276">
        <v>0</v>
      </c>
      <c r="E177" s="394" t="str">
        <f t="shared" si="6"/>
        <v>-</v>
      </c>
      <c r="F177" s="125" t="str">
        <f t="shared" si="7"/>
        <v>否</v>
      </c>
      <c r="G177" s="153" t="str">
        <f t="shared" si="8"/>
        <v>项</v>
      </c>
    </row>
    <row r="178" ht="36" customHeight="1" spans="1:7">
      <c r="A178" s="393">
        <v>2013204</v>
      </c>
      <c r="B178" s="275" t="s">
        <v>239</v>
      </c>
      <c r="C178" s="276">
        <v>84</v>
      </c>
      <c r="D178" s="276">
        <v>84</v>
      </c>
      <c r="E178" s="394">
        <f t="shared" si="6"/>
        <v>0</v>
      </c>
      <c r="F178" s="125" t="str">
        <f t="shared" si="7"/>
        <v>是</v>
      </c>
      <c r="G178" s="153" t="str">
        <f t="shared" si="8"/>
        <v>项</v>
      </c>
    </row>
    <row r="179" ht="36" customHeight="1" spans="1:7">
      <c r="A179" s="393">
        <v>2013250</v>
      </c>
      <c r="B179" s="275" t="s">
        <v>150</v>
      </c>
      <c r="C179" s="276">
        <v>39</v>
      </c>
      <c r="D179" s="276">
        <v>39</v>
      </c>
      <c r="E179" s="394">
        <f t="shared" si="6"/>
        <v>0</v>
      </c>
      <c r="F179" s="125" t="str">
        <f t="shared" si="7"/>
        <v>是</v>
      </c>
      <c r="G179" s="153" t="str">
        <f t="shared" si="8"/>
        <v>项</v>
      </c>
    </row>
    <row r="180" ht="36" customHeight="1" spans="1:7">
      <c r="A180" s="393">
        <v>2013299</v>
      </c>
      <c r="B180" s="275" t="s">
        <v>240</v>
      </c>
      <c r="C180" s="276">
        <v>901</v>
      </c>
      <c r="D180" s="276">
        <v>684</v>
      </c>
      <c r="E180" s="394">
        <f t="shared" si="6"/>
        <v>-0.241</v>
      </c>
      <c r="F180" s="125" t="str">
        <f t="shared" si="7"/>
        <v>是</v>
      </c>
      <c r="G180" s="153" t="str">
        <f t="shared" si="8"/>
        <v>项</v>
      </c>
    </row>
    <row r="181" ht="36" customHeight="1" spans="1:7">
      <c r="A181" s="391">
        <v>20133</v>
      </c>
      <c r="B181" s="271" t="s">
        <v>241</v>
      </c>
      <c r="C181" s="278">
        <v>983</v>
      </c>
      <c r="D181" s="278">
        <v>874</v>
      </c>
      <c r="E181" s="392">
        <f t="shared" si="6"/>
        <v>-0.111</v>
      </c>
      <c r="F181" s="125" t="str">
        <f t="shared" si="7"/>
        <v>是</v>
      </c>
      <c r="G181" s="153" t="str">
        <f t="shared" si="8"/>
        <v>款</v>
      </c>
    </row>
    <row r="182" ht="36" customHeight="1" spans="1:7">
      <c r="A182" s="393">
        <v>2013301</v>
      </c>
      <c r="B182" s="275" t="s">
        <v>141</v>
      </c>
      <c r="C182" s="276">
        <v>262</v>
      </c>
      <c r="D182" s="276">
        <v>316</v>
      </c>
      <c r="E182" s="394">
        <f t="shared" si="6"/>
        <v>0.206</v>
      </c>
      <c r="F182" s="125" t="str">
        <f t="shared" si="7"/>
        <v>是</v>
      </c>
      <c r="G182" s="153" t="str">
        <f t="shared" si="8"/>
        <v>项</v>
      </c>
    </row>
    <row r="183" ht="36" customHeight="1" spans="1:7">
      <c r="A183" s="393">
        <v>2013302</v>
      </c>
      <c r="B183" s="275" t="s">
        <v>142</v>
      </c>
      <c r="C183" s="276">
        <v>0</v>
      </c>
      <c r="D183" s="276">
        <v>0</v>
      </c>
      <c r="E183" s="394" t="str">
        <f t="shared" si="6"/>
        <v>-</v>
      </c>
      <c r="F183" s="125" t="str">
        <f t="shared" si="7"/>
        <v>否</v>
      </c>
      <c r="G183" s="153" t="str">
        <f t="shared" si="8"/>
        <v>项</v>
      </c>
    </row>
    <row r="184" ht="36" customHeight="1" spans="1:7">
      <c r="A184" s="393">
        <v>2013303</v>
      </c>
      <c r="B184" s="275" t="s">
        <v>143</v>
      </c>
      <c r="C184" s="276">
        <v>0</v>
      </c>
      <c r="D184" s="276">
        <v>0</v>
      </c>
      <c r="E184" s="394" t="str">
        <f t="shared" si="6"/>
        <v>-</v>
      </c>
      <c r="F184" s="125" t="str">
        <f t="shared" si="7"/>
        <v>否</v>
      </c>
      <c r="G184" s="153" t="str">
        <f t="shared" si="8"/>
        <v>项</v>
      </c>
    </row>
    <row r="185" ht="36" customHeight="1" spans="1:7">
      <c r="A185" s="393">
        <v>2013304</v>
      </c>
      <c r="B185" s="275" t="s">
        <v>242</v>
      </c>
      <c r="C185" s="276">
        <v>0</v>
      </c>
      <c r="D185" s="276">
        <v>0</v>
      </c>
      <c r="E185" s="394" t="str">
        <f t="shared" si="6"/>
        <v>-</v>
      </c>
      <c r="F185" s="125" t="str">
        <f t="shared" si="7"/>
        <v>否</v>
      </c>
      <c r="G185" s="153" t="str">
        <f t="shared" si="8"/>
        <v>项</v>
      </c>
    </row>
    <row r="186" ht="36" customHeight="1" spans="1:7">
      <c r="A186" s="393">
        <v>2013350</v>
      </c>
      <c r="B186" s="275" t="s">
        <v>150</v>
      </c>
      <c r="C186" s="276">
        <v>596</v>
      </c>
      <c r="D186" s="276">
        <v>495</v>
      </c>
      <c r="E186" s="394">
        <f t="shared" si="6"/>
        <v>-0.169</v>
      </c>
      <c r="F186" s="125" t="str">
        <f t="shared" si="7"/>
        <v>是</v>
      </c>
      <c r="G186" s="153" t="str">
        <f t="shared" si="8"/>
        <v>项</v>
      </c>
    </row>
    <row r="187" ht="36" customHeight="1" spans="1:7">
      <c r="A187" s="393">
        <v>2013399</v>
      </c>
      <c r="B187" s="275" t="s">
        <v>243</v>
      </c>
      <c r="C187" s="276">
        <v>125</v>
      </c>
      <c r="D187" s="276">
        <v>63</v>
      </c>
      <c r="E187" s="394">
        <f t="shared" si="6"/>
        <v>-0.496</v>
      </c>
      <c r="F187" s="125" t="str">
        <f t="shared" si="7"/>
        <v>是</v>
      </c>
      <c r="G187" s="153" t="str">
        <f t="shared" si="8"/>
        <v>项</v>
      </c>
    </row>
    <row r="188" ht="36" customHeight="1" spans="1:7">
      <c r="A188" s="391">
        <v>20134</v>
      </c>
      <c r="B188" s="271" t="s">
        <v>244</v>
      </c>
      <c r="C188" s="278">
        <v>379</v>
      </c>
      <c r="D188" s="278">
        <v>446</v>
      </c>
      <c r="E188" s="392">
        <f t="shared" si="6"/>
        <v>0.177</v>
      </c>
      <c r="F188" s="125" t="str">
        <f t="shared" si="7"/>
        <v>是</v>
      </c>
      <c r="G188" s="153" t="str">
        <f t="shared" si="8"/>
        <v>款</v>
      </c>
    </row>
    <row r="189" ht="36" customHeight="1" spans="1:7">
      <c r="A189" s="393">
        <v>2013401</v>
      </c>
      <c r="B189" s="275" t="s">
        <v>141</v>
      </c>
      <c r="C189" s="276">
        <v>336</v>
      </c>
      <c r="D189" s="276">
        <v>310</v>
      </c>
      <c r="E189" s="394">
        <f t="shared" si="6"/>
        <v>-0.077</v>
      </c>
      <c r="F189" s="125" t="str">
        <f t="shared" si="7"/>
        <v>是</v>
      </c>
      <c r="G189" s="153" t="str">
        <f t="shared" si="8"/>
        <v>项</v>
      </c>
    </row>
    <row r="190" ht="36" customHeight="1" spans="1:7">
      <c r="A190" s="393">
        <v>2013402</v>
      </c>
      <c r="B190" s="275" t="s">
        <v>142</v>
      </c>
      <c r="C190" s="276">
        <v>4</v>
      </c>
      <c r="D190" s="276">
        <v>4</v>
      </c>
      <c r="E190" s="394">
        <f t="shared" si="6"/>
        <v>0</v>
      </c>
      <c r="F190" s="125" t="str">
        <f t="shared" si="7"/>
        <v>是</v>
      </c>
      <c r="G190" s="153" t="str">
        <f t="shared" si="8"/>
        <v>项</v>
      </c>
    </row>
    <row r="191" ht="36" customHeight="1" spans="1:7">
      <c r="A191" s="393">
        <v>2013403</v>
      </c>
      <c r="B191" s="275" t="s">
        <v>143</v>
      </c>
      <c r="C191" s="276">
        <v>0</v>
      </c>
      <c r="D191" s="276">
        <v>0</v>
      </c>
      <c r="E191" s="394" t="str">
        <f t="shared" si="6"/>
        <v>-</v>
      </c>
      <c r="F191" s="125" t="str">
        <f t="shared" si="7"/>
        <v>否</v>
      </c>
      <c r="G191" s="153" t="str">
        <f t="shared" si="8"/>
        <v>项</v>
      </c>
    </row>
    <row r="192" ht="36" customHeight="1" spans="1:7">
      <c r="A192" s="393">
        <v>2013404</v>
      </c>
      <c r="B192" s="275" t="s">
        <v>245</v>
      </c>
      <c r="C192" s="276">
        <v>0</v>
      </c>
      <c r="D192" s="276">
        <v>74</v>
      </c>
      <c r="E192" s="394" t="str">
        <f t="shared" si="6"/>
        <v>-</v>
      </c>
      <c r="F192" s="125" t="str">
        <f t="shared" si="7"/>
        <v>是</v>
      </c>
      <c r="G192" s="153" t="str">
        <f t="shared" si="8"/>
        <v>项</v>
      </c>
    </row>
    <row r="193" ht="36" customHeight="1" spans="1:7">
      <c r="A193" s="393">
        <v>2013405</v>
      </c>
      <c r="B193" s="275" t="s">
        <v>246</v>
      </c>
      <c r="C193" s="276">
        <v>0</v>
      </c>
      <c r="D193" s="276">
        <v>0</v>
      </c>
      <c r="E193" s="394" t="str">
        <f t="shared" si="6"/>
        <v>-</v>
      </c>
      <c r="F193" s="125" t="str">
        <f t="shared" si="7"/>
        <v>否</v>
      </c>
      <c r="G193" s="153" t="str">
        <f t="shared" si="8"/>
        <v>项</v>
      </c>
    </row>
    <row r="194" ht="36" customHeight="1" spans="1:7">
      <c r="A194" s="393">
        <v>2013450</v>
      </c>
      <c r="B194" s="275" t="s">
        <v>150</v>
      </c>
      <c r="C194" s="276">
        <v>31</v>
      </c>
      <c r="D194" s="276">
        <v>32</v>
      </c>
      <c r="E194" s="394">
        <f t="shared" si="6"/>
        <v>0.032</v>
      </c>
      <c r="F194" s="125" t="str">
        <f t="shared" si="7"/>
        <v>是</v>
      </c>
      <c r="G194" s="153" t="str">
        <f t="shared" si="8"/>
        <v>项</v>
      </c>
    </row>
    <row r="195" ht="36" customHeight="1" spans="1:7">
      <c r="A195" s="393">
        <v>2013499</v>
      </c>
      <c r="B195" s="275" t="s">
        <v>247</v>
      </c>
      <c r="C195" s="276">
        <v>8</v>
      </c>
      <c r="D195" s="276">
        <v>26</v>
      </c>
      <c r="E195" s="394">
        <f t="shared" si="6"/>
        <v>2.25</v>
      </c>
      <c r="F195" s="125" t="str">
        <f t="shared" si="7"/>
        <v>是</v>
      </c>
      <c r="G195" s="153" t="str">
        <f t="shared" si="8"/>
        <v>项</v>
      </c>
    </row>
    <row r="196" ht="36" customHeight="1" spans="1:7">
      <c r="A196" s="391">
        <v>20135</v>
      </c>
      <c r="B196" s="271" t="s">
        <v>248</v>
      </c>
      <c r="C196" s="278">
        <v>0</v>
      </c>
      <c r="D196" s="278">
        <v>0</v>
      </c>
      <c r="E196" s="392" t="str">
        <f t="shared" ref="E196:E259" si="9">IF(C196&lt;&gt;0,D196/C196-1,"-")</f>
        <v>-</v>
      </c>
      <c r="F196" s="125" t="str">
        <f t="shared" ref="F196:F259" si="10">IF(LEN(A196)=3,"是",IF(B196&lt;&gt;"",IF(SUM(C196:D196)&lt;&gt;0,"是","否"),"是"))</f>
        <v>否</v>
      </c>
      <c r="G196" s="153" t="str">
        <f t="shared" ref="G196:G259" si="11">IF(LEN(A196)=3,"类",IF(LEN(A196)=5,"款","项"))</f>
        <v>款</v>
      </c>
    </row>
    <row r="197" ht="36" customHeight="1" spans="1:7">
      <c r="A197" s="393">
        <v>2013501</v>
      </c>
      <c r="B197" s="275" t="s">
        <v>141</v>
      </c>
      <c r="C197" s="276">
        <v>0</v>
      </c>
      <c r="D197" s="276">
        <v>0</v>
      </c>
      <c r="E197" s="394" t="str">
        <f t="shared" si="9"/>
        <v>-</v>
      </c>
      <c r="F197" s="125" t="str">
        <f t="shared" si="10"/>
        <v>否</v>
      </c>
      <c r="G197" s="153" t="str">
        <f t="shared" si="11"/>
        <v>项</v>
      </c>
    </row>
    <row r="198" ht="36" customHeight="1" spans="1:7">
      <c r="A198" s="393">
        <v>2013502</v>
      </c>
      <c r="B198" s="275" t="s">
        <v>142</v>
      </c>
      <c r="C198" s="276">
        <v>0</v>
      </c>
      <c r="D198" s="276">
        <v>0</v>
      </c>
      <c r="E198" s="394" t="str">
        <f t="shared" si="9"/>
        <v>-</v>
      </c>
      <c r="F198" s="125" t="str">
        <f t="shared" si="10"/>
        <v>否</v>
      </c>
      <c r="G198" s="153" t="str">
        <f t="shared" si="11"/>
        <v>项</v>
      </c>
    </row>
    <row r="199" ht="36" customHeight="1" spans="1:7">
      <c r="A199" s="393">
        <v>2013503</v>
      </c>
      <c r="B199" s="275" t="s">
        <v>143</v>
      </c>
      <c r="C199" s="276">
        <v>0</v>
      </c>
      <c r="D199" s="276">
        <v>0</v>
      </c>
      <c r="E199" s="394" t="str">
        <f t="shared" si="9"/>
        <v>-</v>
      </c>
      <c r="F199" s="125" t="str">
        <f t="shared" si="10"/>
        <v>否</v>
      </c>
      <c r="G199" s="153" t="str">
        <f t="shared" si="11"/>
        <v>项</v>
      </c>
    </row>
    <row r="200" ht="36" customHeight="1" spans="1:7">
      <c r="A200" s="393">
        <v>2013550</v>
      </c>
      <c r="B200" s="275" t="s">
        <v>150</v>
      </c>
      <c r="C200" s="276">
        <v>0</v>
      </c>
      <c r="D200" s="276">
        <v>0</v>
      </c>
      <c r="E200" s="394" t="str">
        <f t="shared" si="9"/>
        <v>-</v>
      </c>
      <c r="F200" s="125" t="str">
        <f t="shared" si="10"/>
        <v>否</v>
      </c>
      <c r="G200" s="153" t="str">
        <f t="shared" si="11"/>
        <v>项</v>
      </c>
    </row>
    <row r="201" ht="36" customHeight="1" spans="1:7">
      <c r="A201" s="393">
        <v>2013599</v>
      </c>
      <c r="B201" s="275" t="s">
        <v>249</v>
      </c>
      <c r="C201" s="276">
        <v>0</v>
      </c>
      <c r="D201" s="276">
        <v>0</v>
      </c>
      <c r="E201" s="394" t="str">
        <f t="shared" si="9"/>
        <v>-</v>
      </c>
      <c r="F201" s="125" t="str">
        <f t="shared" si="10"/>
        <v>否</v>
      </c>
      <c r="G201" s="153" t="str">
        <f t="shared" si="11"/>
        <v>项</v>
      </c>
    </row>
    <row r="202" ht="36" customHeight="1" spans="1:7">
      <c r="A202" s="391">
        <v>20136</v>
      </c>
      <c r="B202" s="271" t="s">
        <v>250</v>
      </c>
      <c r="C202" s="278">
        <v>9</v>
      </c>
      <c r="D202" s="278">
        <v>2</v>
      </c>
      <c r="E202" s="392">
        <f t="shared" si="9"/>
        <v>-0.778</v>
      </c>
      <c r="F202" s="125" t="str">
        <f t="shared" si="10"/>
        <v>是</v>
      </c>
      <c r="G202" s="153" t="str">
        <f t="shared" si="11"/>
        <v>款</v>
      </c>
    </row>
    <row r="203" ht="36" customHeight="1" spans="1:7">
      <c r="A203" s="393">
        <v>2013601</v>
      </c>
      <c r="B203" s="275" t="s">
        <v>141</v>
      </c>
      <c r="C203" s="276">
        <v>0</v>
      </c>
      <c r="D203" s="276">
        <v>0</v>
      </c>
      <c r="E203" s="394" t="str">
        <f t="shared" si="9"/>
        <v>-</v>
      </c>
      <c r="F203" s="125" t="str">
        <f t="shared" si="10"/>
        <v>否</v>
      </c>
      <c r="G203" s="153" t="str">
        <f t="shared" si="11"/>
        <v>项</v>
      </c>
    </row>
    <row r="204" ht="36" customHeight="1" spans="1:7">
      <c r="A204" s="393">
        <v>2013602</v>
      </c>
      <c r="B204" s="275" t="s">
        <v>142</v>
      </c>
      <c r="C204" s="276">
        <v>2</v>
      </c>
      <c r="D204" s="276">
        <v>0</v>
      </c>
      <c r="E204" s="394">
        <f t="shared" si="9"/>
        <v>-1</v>
      </c>
      <c r="F204" s="125" t="str">
        <f t="shared" si="10"/>
        <v>是</v>
      </c>
      <c r="G204" s="153" t="str">
        <f t="shared" si="11"/>
        <v>项</v>
      </c>
    </row>
    <row r="205" ht="36" customHeight="1" spans="1:7">
      <c r="A205" s="393">
        <v>2013603</v>
      </c>
      <c r="B205" s="275" t="s">
        <v>143</v>
      </c>
      <c r="C205" s="276">
        <v>0</v>
      </c>
      <c r="D205" s="276">
        <v>0</v>
      </c>
      <c r="E205" s="394" t="str">
        <f t="shared" si="9"/>
        <v>-</v>
      </c>
      <c r="F205" s="125" t="str">
        <f t="shared" si="10"/>
        <v>否</v>
      </c>
      <c r="G205" s="153" t="str">
        <f t="shared" si="11"/>
        <v>项</v>
      </c>
    </row>
    <row r="206" ht="36" customHeight="1" spans="1:7">
      <c r="A206" s="393">
        <v>2013650</v>
      </c>
      <c r="B206" s="275" t="s">
        <v>150</v>
      </c>
      <c r="C206" s="276">
        <v>0</v>
      </c>
      <c r="D206" s="276">
        <v>0</v>
      </c>
      <c r="E206" s="394" t="str">
        <f t="shared" si="9"/>
        <v>-</v>
      </c>
      <c r="F206" s="125" t="str">
        <f t="shared" si="10"/>
        <v>否</v>
      </c>
      <c r="G206" s="153" t="str">
        <f t="shared" si="11"/>
        <v>项</v>
      </c>
    </row>
    <row r="207" ht="36" customHeight="1" spans="1:7">
      <c r="A207" s="393">
        <v>2013699</v>
      </c>
      <c r="B207" s="275" t="s">
        <v>251</v>
      </c>
      <c r="C207" s="276">
        <v>7</v>
      </c>
      <c r="D207" s="276">
        <v>2</v>
      </c>
      <c r="E207" s="394">
        <f t="shared" si="9"/>
        <v>-0.714</v>
      </c>
      <c r="F207" s="125" t="str">
        <f t="shared" si="10"/>
        <v>是</v>
      </c>
      <c r="G207" s="153" t="str">
        <f t="shared" si="11"/>
        <v>项</v>
      </c>
    </row>
    <row r="208" ht="36" customHeight="1" spans="1:7">
      <c r="A208" s="391">
        <v>20137</v>
      </c>
      <c r="B208" s="271" t="s">
        <v>252</v>
      </c>
      <c r="C208" s="278">
        <v>0</v>
      </c>
      <c r="D208" s="278">
        <v>0</v>
      </c>
      <c r="E208" s="392" t="str">
        <f t="shared" si="9"/>
        <v>-</v>
      </c>
      <c r="F208" s="125" t="str">
        <f t="shared" si="10"/>
        <v>否</v>
      </c>
      <c r="G208" s="153" t="str">
        <f t="shared" si="11"/>
        <v>款</v>
      </c>
    </row>
    <row r="209" ht="36" customHeight="1" spans="1:7">
      <c r="A209" s="393">
        <v>2013701</v>
      </c>
      <c r="B209" s="275" t="s">
        <v>141</v>
      </c>
      <c r="C209" s="276">
        <v>0</v>
      </c>
      <c r="D209" s="276">
        <v>0</v>
      </c>
      <c r="E209" s="394" t="str">
        <f t="shared" si="9"/>
        <v>-</v>
      </c>
      <c r="F209" s="125" t="str">
        <f t="shared" si="10"/>
        <v>否</v>
      </c>
      <c r="G209" s="153" t="str">
        <f t="shared" si="11"/>
        <v>项</v>
      </c>
    </row>
    <row r="210" ht="36" customHeight="1" spans="1:7">
      <c r="A210" s="393">
        <v>2013702</v>
      </c>
      <c r="B210" s="275" t="s">
        <v>142</v>
      </c>
      <c r="C210" s="276">
        <v>0</v>
      </c>
      <c r="D210" s="276">
        <v>0</v>
      </c>
      <c r="E210" s="394" t="str">
        <f t="shared" si="9"/>
        <v>-</v>
      </c>
      <c r="F210" s="125" t="str">
        <f t="shared" si="10"/>
        <v>否</v>
      </c>
      <c r="G210" s="153" t="str">
        <f t="shared" si="11"/>
        <v>项</v>
      </c>
    </row>
    <row r="211" ht="36" customHeight="1" spans="1:7">
      <c r="A211" s="393">
        <v>2013703</v>
      </c>
      <c r="B211" s="275" t="s">
        <v>143</v>
      </c>
      <c r="C211" s="276">
        <v>0</v>
      </c>
      <c r="D211" s="276">
        <v>0</v>
      </c>
      <c r="E211" s="394" t="str">
        <f t="shared" si="9"/>
        <v>-</v>
      </c>
      <c r="F211" s="125" t="str">
        <f t="shared" si="10"/>
        <v>否</v>
      </c>
      <c r="G211" s="153" t="str">
        <f t="shared" si="11"/>
        <v>项</v>
      </c>
    </row>
    <row r="212" ht="36" customHeight="1" spans="1:7">
      <c r="A212" s="393">
        <v>2013704</v>
      </c>
      <c r="B212" s="275" t="s">
        <v>253</v>
      </c>
      <c r="C212" s="276">
        <v>0</v>
      </c>
      <c r="D212" s="276">
        <v>0</v>
      </c>
      <c r="E212" s="394" t="str">
        <f t="shared" si="9"/>
        <v>-</v>
      </c>
      <c r="F212" s="125" t="str">
        <f t="shared" si="10"/>
        <v>否</v>
      </c>
      <c r="G212" s="153" t="str">
        <f t="shared" si="11"/>
        <v>项</v>
      </c>
    </row>
    <row r="213" ht="36" customHeight="1" spans="1:7">
      <c r="A213" s="393">
        <v>2013750</v>
      </c>
      <c r="B213" s="275" t="s">
        <v>150</v>
      </c>
      <c r="C213" s="276">
        <v>0</v>
      </c>
      <c r="D213" s="276">
        <v>0</v>
      </c>
      <c r="E213" s="394" t="str">
        <f t="shared" si="9"/>
        <v>-</v>
      </c>
      <c r="F213" s="125" t="str">
        <f t="shared" si="10"/>
        <v>否</v>
      </c>
      <c r="G213" s="153" t="str">
        <f t="shared" si="11"/>
        <v>项</v>
      </c>
    </row>
    <row r="214" ht="36" customHeight="1" spans="1:7">
      <c r="A214" s="393">
        <v>2013799</v>
      </c>
      <c r="B214" s="275" t="s">
        <v>254</v>
      </c>
      <c r="C214" s="276">
        <v>0</v>
      </c>
      <c r="D214" s="276">
        <v>0</v>
      </c>
      <c r="E214" s="394" t="str">
        <f t="shared" si="9"/>
        <v>-</v>
      </c>
      <c r="F214" s="125" t="str">
        <f t="shared" si="10"/>
        <v>否</v>
      </c>
      <c r="G214" s="153" t="str">
        <f t="shared" si="11"/>
        <v>项</v>
      </c>
    </row>
    <row r="215" ht="36" customHeight="1" spans="1:7">
      <c r="A215" s="391">
        <v>20138</v>
      </c>
      <c r="B215" s="271" t="s">
        <v>255</v>
      </c>
      <c r="C215" s="278">
        <v>1330</v>
      </c>
      <c r="D215" s="278">
        <v>1266</v>
      </c>
      <c r="E215" s="392">
        <f t="shared" si="9"/>
        <v>-0.048</v>
      </c>
      <c r="F215" s="125" t="str">
        <f t="shared" si="10"/>
        <v>是</v>
      </c>
      <c r="G215" s="153" t="str">
        <f t="shared" si="11"/>
        <v>款</v>
      </c>
    </row>
    <row r="216" ht="36" customHeight="1" spans="1:7">
      <c r="A216" s="393">
        <v>2013801</v>
      </c>
      <c r="B216" s="275" t="s">
        <v>141</v>
      </c>
      <c r="C216" s="276">
        <v>940</v>
      </c>
      <c r="D216" s="276">
        <v>902</v>
      </c>
      <c r="E216" s="394">
        <f t="shared" si="9"/>
        <v>-0.04</v>
      </c>
      <c r="F216" s="125" t="str">
        <f t="shared" si="10"/>
        <v>是</v>
      </c>
      <c r="G216" s="153" t="str">
        <f t="shared" si="11"/>
        <v>项</v>
      </c>
    </row>
    <row r="217" ht="36" customHeight="1" spans="1:7">
      <c r="A217" s="393">
        <v>2013802</v>
      </c>
      <c r="B217" s="275" t="s">
        <v>142</v>
      </c>
      <c r="C217" s="276">
        <v>0</v>
      </c>
      <c r="D217" s="276">
        <v>0</v>
      </c>
      <c r="E217" s="394" t="str">
        <f t="shared" si="9"/>
        <v>-</v>
      </c>
      <c r="F217" s="125" t="str">
        <f t="shared" si="10"/>
        <v>否</v>
      </c>
      <c r="G217" s="153" t="str">
        <f t="shared" si="11"/>
        <v>项</v>
      </c>
    </row>
    <row r="218" ht="36" customHeight="1" spans="1:7">
      <c r="A218" s="393">
        <v>2013803</v>
      </c>
      <c r="B218" s="275" t="s">
        <v>143</v>
      </c>
      <c r="C218" s="276">
        <v>0</v>
      </c>
      <c r="D218" s="276">
        <v>0</v>
      </c>
      <c r="E218" s="394" t="str">
        <f t="shared" si="9"/>
        <v>-</v>
      </c>
      <c r="F218" s="125" t="str">
        <f t="shared" si="10"/>
        <v>否</v>
      </c>
      <c r="G218" s="153" t="str">
        <f t="shared" si="11"/>
        <v>项</v>
      </c>
    </row>
    <row r="219" ht="36" customHeight="1" spans="1:7">
      <c r="A219" s="393">
        <v>2013804</v>
      </c>
      <c r="B219" s="275" t="s">
        <v>256</v>
      </c>
      <c r="C219" s="276">
        <v>0</v>
      </c>
      <c r="D219" s="276">
        <v>0</v>
      </c>
      <c r="E219" s="394" t="str">
        <f t="shared" si="9"/>
        <v>-</v>
      </c>
      <c r="F219" s="125" t="str">
        <f t="shared" si="10"/>
        <v>否</v>
      </c>
      <c r="G219" s="153" t="str">
        <f t="shared" si="11"/>
        <v>项</v>
      </c>
    </row>
    <row r="220" ht="36" customHeight="1" spans="1:7">
      <c r="A220" s="393">
        <v>2013805</v>
      </c>
      <c r="B220" s="275" t="s">
        <v>257</v>
      </c>
      <c r="C220" s="276">
        <v>0</v>
      </c>
      <c r="D220" s="276">
        <v>5</v>
      </c>
      <c r="E220" s="394" t="str">
        <f t="shared" si="9"/>
        <v>-</v>
      </c>
      <c r="F220" s="125" t="str">
        <f t="shared" si="10"/>
        <v>是</v>
      </c>
      <c r="G220" s="153" t="str">
        <f t="shared" si="11"/>
        <v>项</v>
      </c>
    </row>
    <row r="221" ht="36" customHeight="1" spans="1:7">
      <c r="A221" s="393">
        <v>2013808</v>
      </c>
      <c r="B221" s="275" t="s">
        <v>182</v>
      </c>
      <c r="C221" s="276">
        <v>0</v>
      </c>
      <c r="D221" s="276">
        <v>0</v>
      </c>
      <c r="E221" s="394" t="str">
        <f t="shared" si="9"/>
        <v>-</v>
      </c>
      <c r="F221" s="125" t="str">
        <f t="shared" si="10"/>
        <v>否</v>
      </c>
      <c r="G221" s="153" t="str">
        <f t="shared" si="11"/>
        <v>项</v>
      </c>
    </row>
    <row r="222" ht="36" customHeight="1" spans="1:7">
      <c r="A222" s="393">
        <v>2013810</v>
      </c>
      <c r="B222" s="275" t="s">
        <v>258</v>
      </c>
      <c r="C222" s="276">
        <v>0</v>
      </c>
      <c r="D222" s="276">
        <v>20</v>
      </c>
      <c r="E222" s="394" t="str">
        <f t="shared" si="9"/>
        <v>-</v>
      </c>
      <c r="F222" s="125" t="str">
        <f t="shared" si="10"/>
        <v>是</v>
      </c>
      <c r="G222" s="153" t="str">
        <f t="shared" si="11"/>
        <v>项</v>
      </c>
    </row>
    <row r="223" ht="36" customHeight="1" spans="1:7">
      <c r="A223" s="393">
        <v>2013812</v>
      </c>
      <c r="B223" s="275" t="s">
        <v>259</v>
      </c>
      <c r="C223" s="276">
        <v>0</v>
      </c>
      <c r="D223" s="276">
        <v>0</v>
      </c>
      <c r="E223" s="394" t="str">
        <f t="shared" si="9"/>
        <v>-</v>
      </c>
      <c r="F223" s="125" t="str">
        <f t="shared" si="10"/>
        <v>否</v>
      </c>
      <c r="G223" s="153" t="str">
        <f t="shared" si="11"/>
        <v>项</v>
      </c>
    </row>
    <row r="224" ht="36" customHeight="1" spans="1:7">
      <c r="A224" s="393">
        <v>2013813</v>
      </c>
      <c r="B224" s="275" t="s">
        <v>260</v>
      </c>
      <c r="C224" s="276">
        <v>0</v>
      </c>
      <c r="D224" s="276">
        <v>0</v>
      </c>
      <c r="E224" s="394" t="str">
        <f t="shared" si="9"/>
        <v>-</v>
      </c>
      <c r="F224" s="125" t="str">
        <f t="shared" si="10"/>
        <v>否</v>
      </c>
      <c r="G224" s="153" t="str">
        <f t="shared" si="11"/>
        <v>项</v>
      </c>
    </row>
    <row r="225" ht="36" customHeight="1" spans="1:7">
      <c r="A225" s="393">
        <v>2013814</v>
      </c>
      <c r="B225" s="275" t="s">
        <v>261</v>
      </c>
      <c r="C225" s="276">
        <v>0</v>
      </c>
      <c r="D225" s="276">
        <v>0</v>
      </c>
      <c r="E225" s="394" t="str">
        <f t="shared" si="9"/>
        <v>-</v>
      </c>
      <c r="F225" s="125" t="str">
        <f t="shared" si="10"/>
        <v>否</v>
      </c>
      <c r="G225" s="153" t="str">
        <f t="shared" si="11"/>
        <v>项</v>
      </c>
    </row>
    <row r="226" ht="36" customHeight="1" spans="1:7">
      <c r="A226" s="393">
        <v>2013815</v>
      </c>
      <c r="B226" s="275" t="s">
        <v>262</v>
      </c>
      <c r="C226" s="276">
        <v>0</v>
      </c>
      <c r="D226" s="276">
        <v>0</v>
      </c>
      <c r="E226" s="394" t="str">
        <f t="shared" si="9"/>
        <v>-</v>
      </c>
      <c r="F226" s="125" t="str">
        <f t="shared" si="10"/>
        <v>否</v>
      </c>
      <c r="G226" s="153" t="str">
        <f t="shared" si="11"/>
        <v>项</v>
      </c>
    </row>
    <row r="227" ht="36" customHeight="1" spans="1:7">
      <c r="A227" s="393">
        <v>2013816</v>
      </c>
      <c r="B227" s="275" t="s">
        <v>263</v>
      </c>
      <c r="C227" s="276">
        <v>20</v>
      </c>
      <c r="D227" s="276">
        <v>10</v>
      </c>
      <c r="E227" s="394">
        <f t="shared" si="9"/>
        <v>-0.5</v>
      </c>
      <c r="F227" s="125" t="str">
        <f t="shared" si="10"/>
        <v>是</v>
      </c>
      <c r="G227" s="153" t="str">
        <f t="shared" si="11"/>
        <v>项</v>
      </c>
    </row>
    <row r="228" ht="36" customHeight="1" spans="1:7">
      <c r="A228" s="393">
        <v>2013850</v>
      </c>
      <c r="B228" s="275" t="s">
        <v>150</v>
      </c>
      <c r="C228" s="276">
        <v>241</v>
      </c>
      <c r="D228" s="276">
        <v>241</v>
      </c>
      <c r="E228" s="394">
        <f t="shared" si="9"/>
        <v>0</v>
      </c>
      <c r="F228" s="125" t="str">
        <f t="shared" si="10"/>
        <v>是</v>
      </c>
      <c r="G228" s="153" t="str">
        <f t="shared" si="11"/>
        <v>项</v>
      </c>
    </row>
    <row r="229" ht="36" customHeight="1" spans="1:7">
      <c r="A229" s="393">
        <v>2013899</v>
      </c>
      <c r="B229" s="275" t="s">
        <v>264</v>
      </c>
      <c r="C229" s="276">
        <v>129</v>
      </c>
      <c r="D229" s="276">
        <v>88</v>
      </c>
      <c r="E229" s="394">
        <f t="shared" si="9"/>
        <v>-0.318</v>
      </c>
      <c r="F229" s="125" t="str">
        <f t="shared" si="10"/>
        <v>是</v>
      </c>
      <c r="G229" s="153" t="str">
        <f t="shared" si="11"/>
        <v>项</v>
      </c>
    </row>
    <row r="230" ht="36" customHeight="1" spans="1:7">
      <c r="A230" s="391">
        <v>20139</v>
      </c>
      <c r="B230" s="271" t="s">
        <v>265</v>
      </c>
      <c r="C230" s="278">
        <v>0</v>
      </c>
      <c r="D230" s="278">
        <v>5684</v>
      </c>
      <c r="E230" s="392" t="str">
        <f t="shared" si="9"/>
        <v>-</v>
      </c>
      <c r="F230" s="125" t="str">
        <f t="shared" si="10"/>
        <v>是</v>
      </c>
      <c r="G230" s="153" t="str">
        <f t="shared" si="11"/>
        <v>款</v>
      </c>
    </row>
    <row r="231" ht="36" customHeight="1" spans="1:7">
      <c r="A231" s="393">
        <v>2013901</v>
      </c>
      <c r="B231" s="275" t="s">
        <v>266</v>
      </c>
      <c r="C231" s="276">
        <v>0</v>
      </c>
      <c r="D231" s="276">
        <v>123</v>
      </c>
      <c r="E231" s="394" t="str">
        <f t="shared" si="9"/>
        <v>-</v>
      </c>
      <c r="F231" s="125" t="str">
        <f t="shared" si="10"/>
        <v>是</v>
      </c>
      <c r="G231" s="153" t="str">
        <f t="shared" si="11"/>
        <v>项</v>
      </c>
    </row>
    <row r="232" ht="36" customHeight="1" spans="1:7">
      <c r="A232" s="393">
        <v>2013902</v>
      </c>
      <c r="B232" s="275" t="s">
        <v>267</v>
      </c>
      <c r="C232" s="276">
        <v>0</v>
      </c>
      <c r="D232" s="276">
        <v>0</v>
      </c>
      <c r="E232" s="394" t="str">
        <f t="shared" si="9"/>
        <v>-</v>
      </c>
      <c r="F232" s="125" t="str">
        <f t="shared" si="10"/>
        <v>否</v>
      </c>
      <c r="G232" s="153" t="str">
        <f t="shared" si="11"/>
        <v>项</v>
      </c>
    </row>
    <row r="233" ht="36" customHeight="1" spans="1:7">
      <c r="A233" s="393">
        <v>2013903</v>
      </c>
      <c r="B233" s="275" t="s">
        <v>268</v>
      </c>
      <c r="C233" s="276">
        <v>0</v>
      </c>
      <c r="D233" s="276">
        <v>0</v>
      </c>
      <c r="E233" s="394" t="str">
        <f t="shared" si="9"/>
        <v>-</v>
      </c>
      <c r="F233" s="125" t="str">
        <f t="shared" si="10"/>
        <v>否</v>
      </c>
      <c r="G233" s="153" t="str">
        <f t="shared" si="11"/>
        <v>项</v>
      </c>
    </row>
    <row r="234" ht="36" customHeight="1" spans="1:7">
      <c r="A234" s="393">
        <v>2013904</v>
      </c>
      <c r="B234" s="275" t="s">
        <v>269</v>
      </c>
      <c r="C234" s="276">
        <v>0</v>
      </c>
      <c r="D234" s="276">
        <v>5213</v>
      </c>
      <c r="E234" s="394" t="str">
        <f t="shared" si="9"/>
        <v>-</v>
      </c>
      <c r="F234" s="125" t="str">
        <f t="shared" si="10"/>
        <v>是</v>
      </c>
      <c r="G234" s="153" t="str">
        <f t="shared" si="11"/>
        <v>项</v>
      </c>
    </row>
    <row r="235" ht="36" customHeight="1" spans="1:7">
      <c r="A235" s="393">
        <v>2013950</v>
      </c>
      <c r="B235" s="275" t="s">
        <v>270</v>
      </c>
      <c r="C235" s="276">
        <v>0</v>
      </c>
      <c r="D235" s="276">
        <v>0</v>
      </c>
      <c r="E235" s="394" t="str">
        <f t="shared" si="9"/>
        <v>-</v>
      </c>
      <c r="F235" s="125" t="str">
        <f t="shared" si="10"/>
        <v>否</v>
      </c>
      <c r="G235" s="153" t="str">
        <f t="shared" si="11"/>
        <v>项</v>
      </c>
    </row>
    <row r="236" ht="36" customHeight="1" spans="1:7">
      <c r="A236" s="393">
        <v>2013999</v>
      </c>
      <c r="B236" s="275" t="s">
        <v>271</v>
      </c>
      <c r="C236" s="276">
        <v>0</v>
      </c>
      <c r="D236" s="276">
        <v>348</v>
      </c>
      <c r="E236" s="394" t="str">
        <f t="shared" si="9"/>
        <v>-</v>
      </c>
      <c r="F236" s="125" t="str">
        <f t="shared" si="10"/>
        <v>是</v>
      </c>
      <c r="G236" s="153" t="str">
        <f t="shared" si="11"/>
        <v>项</v>
      </c>
    </row>
    <row r="237" ht="36" customHeight="1" spans="1:7">
      <c r="A237" s="391">
        <v>20140</v>
      </c>
      <c r="B237" s="271" t="s">
        <v>272</v>
      </c>
      <c r="C237" s="278">
        <v>219</v>
      </c>
      <c r="D237" s="278">
        <v>211</v>
      </c>
      <c r="E237" s="392">
        <f t="shared" si="9"/>
        <v>-0.037</v>
      </c>
      <c r="F237" s="125" t="str">
        <f t="shared" si="10"/>
        <v>是</v>
      </c>
      <c r="G237" s="153" t="str">
        <f t="shared" si="11"/>
        <v>款</v>
      </c>
    </row>
    <row r="238" ht="36" customHeight="1" spans="1:7">
      <c r="A238" s="393">
        <v>2014001</v>
      </c>
      <c r="B238" s="275" t="s">
        <v>266</v>
      </c>
      <c r="C238" s="276">
        <v>219</v>
      </c>
      <c r="D238" s="276">
        <v>192</v>
      </c>
      <c r="E238" s="394">
        <f t="shared" si="9"/>
        <v>-0.123</v>
      </c>
      <c r="F238" s="125" t="str">
        <f t="shared" si="10"/>
        <v>是</v>
      </c>
      <c r="G238" s="153" t="str">
        <f t="shared" si="11"/>
        <v>项</v>
      </c>
    </row>
    <row r="239" ht="36" customHeight="1" spans="1:7">
      <c r="A239" s="393">
        <v>2014002</v>
      </c>
      <c r="B239" s="275" t="s">
        <v>267</v>
      </c>
      <c r="C239" s="276">
        <v>0</v>
      </c>
      <c r="D239" s="276">
        <v>0</v>
      </c>
      <c r="E239" s="394" t="str">
        <f t="shared" si="9"/>
        <v>-</v>
      </c>
      <c r="F239" s="125" t="str">
        <f t="shared" si="10"/>
        <v>否</v>
      </c>
      <c r="G239" s="153" t="str">
        <f t="shared" si="11"/>
        <v>项</v>
      </c>
    </row>
    <row r="240" ht="36" customHeight="1" spans="1:7">
      <c r="A240" s="393">
        <v>2014003</v>
      </c>
      <c r="B240" s="275" t="s">
        <v>268</v>
      </c>
      <c r="C240" s="276">
        <v>0</v>
      </c>
      <c r="D240" s="276">
        <v>0</v>
      </c>
      <c r="E240" s="394" t="str">
        <f t="shared" si="9"/>
        <v>-</v>
      </c>
      <c r="F240" s="125" t="str">
        <f t="shared" si="10"/>
        <v>否</v>
      </c>
      <c r="G240" s="153" t="str">
        <f t="shared" si="11"/>
        <v>项</v>
      </c>
    </row>
    <row r="241" ht="36" customHeight="1" spans="1:7">
      <c r="A241" s="393">
        <v>2014004</v>
      </c>
      <c r="B241" s="275" t="s">
        <v>273</v>
      </c>
      <c r="C241" s="276">
        <v>0</v>
      </c>
      <c r="D241" s="276">
        <v>19</v>
      </c>
      <c r="E241" s="394" t="str">
        <f t="shared" si="9"/>
        <v>-</v>
      </c>
      <c r="F241" s="125" t="str">
        <f t="shared" si="10"/>
        <v>是</v>
      </c>
      <c r="G241" s="153" t="str">
        <f t="shared" si="11"/>
        <v>项</v>
      </c>
    </row>
    <row r="242" ht="36" customHeight="1" spans="1:7">
      <c r="A242" s="393">
        <v>2014099</v>
      </c>
      <c r="B242" s="275" t="s">
        <v>274</v>
      </c>
      <c r="C242" s="276">
        <v>0</v>
      </c>
      <c r="D242" s="276">
        <v>0</v>
      </c>
      <c r="E242" s="394" t="str">
        <f t="shared" si="9"/>
        <v>-</v>
      </c>
      <c r="F242" s="125" t="str">
        <f t="shared" si="10"/>
        <v>否</v>
      </c>
      <c r="G242" s="153" t="str">
        <f t="shared" si="11"/>
        <v>项</v>
      </c>
    </row>
    <row r="243" ht="36" customHeight="1" spans="1:7">
      <c r="A243" s="391">
        <v>20199</v>
      </c>
      <c r="B243" s="271" t="s">
        <v>275</v>
      </c>
      <c r="C243" s="278">
        <v>0</v>
      </c>
      <c r="D243" s="278">
        <v>0</v>
      </c>
      <c r="E243" s="392" t="str">
        <f t="shared" si="9"/>
        <v>-</v>
      </c>
      <c r="F243" s="125" t="str">
        <f t="shared" si="10"/>
        <v>否</v>
      </c>
      <c r="G243" s="153" t="str">
        <f t="shared" si="11"/>
        <v>款</v>
      </c>
    </row>
    <row r="244" ht="36" customHeight="1" spans="1:7">
      <c r="A244" s="393">
        <v>2019901</v>
      </c>
      <c r="B244" s="275" t="s">
        <v>276</v>
      </c>
      <c r="C244" s="276">
        <v>0</v>
      </c>
      <c r="D244" s="276">
        <v>0</v>
      </c>
      <c r="E244" s="394" t="str">
        <f t="shared" si="9"/>
        <v>-</v>
      </c>
      <c r="F244" s="125" t="str">
        <f t="shared" si="10"/>
        <v>否</v>
      </c>
      <c r="G244" s="153" t="str">
        <f t="shared" si="11"/>
        <v>项</v>
      </c>
    </row>
    <row r="245" ht="36" customHeight="1" spans="1:7">
      <c r="A245" s="393">
        <v>2019999</v>
      </c>
      <c r="B245" s="275" t="s">
        <v>277</v>
      </c>
      <c r="C245" s="276">
        <v>0</v>
      </c>
      <c r="D245" s="276">
        <v>0</v>
      </c>
      <c r="E245" s="394" t="str">
        <f t="shared" si="9"/>
        <v>-</v>
      </c>
      <c r="F245" s="125" t="str">
        <f t="shared" si="10"/>
        <v>否</v>
      </c>
      <c r="G245" s="153" t="str">
        <f t="shared" si="11"/>
        <v>项</v>
      </c>
    </row>
    <row r="246" ht="36" customHeight="1" spans="1:7">
      <c r="A246" s="391">
        <v>202</v>
      </c>
      <c r="B246" s="271" t="s">
        <v>73</v>
      </c>
      <c r="C246" s="278">
        <v>0</v>
      </c>
      <c r="D246" s="278">
        <v>0</v>
      </c>
      <c r="E246" s="392" t="str">
        <f t="shared" si="9"/>
        <v>-</v>
      </c>
      <c r="F246" s="125" t="str">
        <f t="shared" si="10"/>
        <v>是</v>
      </c>
      <c r="G246" s="153" t="str">
        <f t="shared" si="11"/>
        <v>类</v>
      </c>
    </row>
    <row r="247" ht="36" customHeight="1" spans="1:7">
      <c r="A247" s="391">
        <v>20205</v>
      </c>
      <c r="B247" s="271" t="s">
        <v>278</v>
      </c>
      <c r="C247" s="278">
        <v>0</v>
      </c>
      <c r="D247" s="278">
        <v>0</v>
      </c>
      <c r="E247" s="392" t="str">
        <f t="shared" si="9"/>
        <v>-</v>
      </c>
      <c r="F247" s="125" t="str">
        <f t="shared" si="10"/>
        <v>否</v>
      </c>
      <c r="G247" s="153" t="str">
        <f t="shared" si="11"/>
        <v>款</v>
      </c>
    </row>
    <row r="248" ht="36" customHeight="1" spans="1:7">
      <c r="A248" s="391">
        <v>20299</v>
      </c>
      <c r="B248" s="271" t="s">
        <v>279</v>
      </c>
      <c r="C248" s="278">
        <v>0</v>
      </c>
      <c r="D248" s="278">
        <v>0</v>
      </c>
      <c r="E248" s="392" t="str">
        <f t="shared" si="9"/>
        <v>-</v>
      </c>
      <c r="F248" s="125" t="str">
        <f t="shared" si="10"/>
        <v>否</v>
      </c>
      <c r="G248" s="153" t="str">
        <f t="shared" si="11"/>
        <v>款</v>
      </c>
    </row>
    <row r="249" ht="36" customHeight="1" spans="1:7">
      <c r="A249" s="391">
        <v>203</v>
      </c>
      <c r="B249" s="271" t="s">
        <v>75</v>
      </c>
      <c r="C249" s="278">
        <v>88</v>
      </c>
      <c r="D249" s="278">
        <v>20</v>
      </c>
      <c r="E249" s="392">
        <f t="shared" si="9"/>
        <v>-0.773</v>
      </c>
      <c r="F249" s="125" t="str">
        <f t="shared" si="10"/>
        <v>是</v>
      </c>
      <c r="G249" s="153" t="str">
        <f t="shared" si="11"/>
        <v>类</v>
      </c>
    </row>
    <row r="250" ht="36" customHeight="1" spans="1:7">
      <c r="A250" s="391">
        <v>20301</v>
      </c>
      <c r="B250" s="271" t="s">
        <v>280</v>
      </c>
      <c r="C250" s="278">
        <v>0</v>
      </c>
      <c r="D250" s="278">
        <v>0</v>
      </c>
      <c r="E250" s="392" t="str">
        <f t="shared" si="9"/>
        <v>-</v>
      </c>
      <c r="F250" s="125" t="str">
        <f t="shared" si="10"/>
        <v>否</v>
      </c>
      <c r="G250" s="153" t="str">
        <f t="shared" si="11"/>
        <v>款</v>
      </c>
    </row>
    <row r="251" ht="36" customHeight="1" spans="1:7">
      <c r="A251" s="393">
        <v>2030101</v>
      </c>
      <c r="B251" s="275" t="s">
        <v>281</v>
      </c>
      <c r="C251" s="276">
        <v>0</v>
      </c>
      <c r="D251" s="276">
        <v>0</v>
      </c>
      <c r="E251" s="394" t="str">
        <f t="shared" si="9"/>
        <v>-</v>
      </c>
      <c r="F251" s="125" t="str">
        <f t="shared" si="10"/>
        <v>否</v>
      </c>
      <c r="G251" s="153" t="str">
        <f t="shared" si="11"/>
        <v>项</v>
      </c>
    </row>
    <row r="252" ht="36" customHeight="1" spans="1:7">
      <c r="A252" s="393">
        <v>2030102</v>
      </c>
      <c r="B252" s="275" t="s">
        <v>282</v>
      </c>
      <c r="C252" s="276">
        <v>0</v>
      </c>
      <c r="D252" s="276">
        <v>0</v>
      </c>
      <c r="E252" s="394" t="str">
        <f t="shared" si="9"/>
        <v>-</v>
      </c>
      <c r="F252" s="125" t="str">
        <f t="shared" si="10"/>
        <v>否</v>
      </c>
      <c r="G252" s="153" t="str">
        <f t="shared" si="11"/>
        <v>项</v>
      </c>
    </row>
    <row r="253" ht="36" customHeight="1" spans="1:7">
      <c r="A253" s="275">
        <v>2030199</v>
      </c>
      <c r="B253" s="275" t="s">
        <v>283</v>
      </c>
      <c r="C253" s="276">
        <v>0</v>
      </c>
      <c r="D253" s="276">
        <v>0</v>
      </c>
      <c r="E253" s="394" t="str">
        <f t="shared" si="9"/>
        <v>-</v>
      </c>
      <c r="F253" s="125" t="str">
        <f t="shared" si="10"/>
        <v>否</v>
      </c>
      <c r="G253" s="153" t="str">
        <f t="shared" si="11"/>
        <v>项</v>
      </c>
    </row>
    <row r="254" ht="36" customHeight="1" spans="1:7">
      <c r="A254" s="271">
        <v>20304</v>
      </c>
      <c r="B254" s="271" t="s">
        <v>284</v>
      </c>
      <c r="C254" s="278">
        <v>0</v>
      </c>
      <c r="D254" s="278">
        <v>0</v>
      </c>
      <c r="E254" s="392" t="str">
        <f t="shared" si="9"/>
        <v>-</v>
      </c>
      <c r="F254" s="125" t="str">
        <f t="shared" si="10"/>
        <v>否</v>
      </c>
      <c r="G254" s="153" t="str">
        <f t="shared" si="11"/>
        <v>款</v>
      </c>
    </row>
    <row r="255" ht="36" customHeight="1" spans="1:7">
      <c r="A255" s="275">
        <v>2030401</v>
      </c>
      <c r="B255" s="275" t="s">
        <v>285</v>
      </c>
      <c r="C255" s="276">
        <v>0</v>
      </c>
      <c r="D255" s="276">
        <v>0</v>
      </c>
      <c r="E255" s="394" t="str">
        <f t="shared" si="9"/>
        <v>-</v>
      </c>
      <c r="F255" s="125" t="str">
        <f t="shared" si="10"/>
        <v>否</v>
      </c>
      <c r="G255" s="153" t="str">
        <f t="shared" si="11"/>
        <v>项</v>
      </c>
    </row>
    <row r="256" ht="36" customHeight="1" spans="1:7">
      <c r="A256" s="271">
        <v>20305</v>
      </c>
      <c r="B256" s="271" t="s">
        <v>286</v>
      </c>
      <c r="C256" s="278">
        <v>0</v>
      </c>
      <c r="D256" s="278">
        <v>0</v>
      </c>
      <c r="E256" s="392" t="str">
        <f t="shared" si="9"/>
        <v>-</v>
      </c>
      <c r="F256" s="125" t="str">
        <f t="shared" si="10"/>
        <v>否</v>
      </c>
      <c r="G256" s="153" t="str">
        <f t="shared" si="11"/>
        <v>款</v>
      </c>
    </row>
    <row r="257" ht="36" customHeight="1" spans="1:7">
      <c r="A257" s="275">
        <v>2030501</v>
      </c>
      <c r="B257" s="275" t="s">
        <v>287</v>
      </c>
      <c r="C257" s="276">
        <v>0</v>
      </c>
      <c r="D257" s="276">
        <v>0</v>
      </c>
      <c r="E257" s="394" t="str">
        <f t="shared" si="9"/>
        <v>-</v>
      </c>
      <c r="F257" s="125" t="str">
        <f t="shared" si="10"/>
        <v>否</v>
      </c>
      <c r="G257" s="153" t="str">
        <f t="shared" si="11"/>
        <v>项</v>
      </c>
    </row>
    <row r="258" ht="36" customHeight="1" spans="1:7">
      <c r="A258" s="271">
        <v>20306</v>
      </c>
      <c r="B258" s="271" t="s">
        <v>288</v>
      </c>
      <c r="C258" s="278">
        <v>88</v>
      </c>
      <c r="D258" s="278">
        <v>20</v>
      </c>
      <c r="E258" s="392">
        <f t="shared" si="9"/>
        <v>-0.773</v>
      </c>
      <c r="F258" s="125" t="str">
        <f t="shared" si="10"/>
        <v>是</v>
      </c>
      <c r="G258" s="153" t="str">
        <f t="shared" si="11"/>
        <v>款</v>
      </c>
    </row>
    <row r="259" ht="36" customHeight="1" spans="1:7">
      <c r="A259" s="393">
        <v>2030601</v>
      </c>
      <c r="B259" s="275" t="s">
        <v>289</v>
      </c>
      <c r="C259" s="276">
        <v>0</v>
      </c>
      <c r="D259" s="276">
        <v>0</v>
      </c>
      <c r="E259" s="394" t="str">
        <f t="shared" si="9"/>
        <v>-</v>
      </c>
      <c r="F259" s="125" t="str">
        <f t="shared" si="10"/>
        <v>否</v>
      </c>
      <c r="G259" s="153" t="str">
        <f t="shared" si="11"/>
        <v>项</v>
      </c>
    </row>
    <row r="260" ht="36" customHeight="1" spans="1:7">
      <c r="A260" s="393">
        <v>2030602</v>
      </c>
      <c r="B260" s="275" t="s">
        <v>290</v>
      </c>
      <c r="C260" s="276">
        <v>0</v>
      </c>
      <c r="D260" s="276">
        <v>0</v>
      </c>
      <c r="E260" s="394" t="str">
        <f t="shared" ref="E260:E323" si="12">IF(C260&lt;&gt;0,D260/C260-1,"-")</f>
        <v>-</v>
      </c>
      <c r="F260" s="125" t="str">
        <f t="shared" ref="F260:F270" si="13">IF(LEN(A260)=3,"是",IF(B260&lt;&gt;"",IF(SUM(C260:D260)&lt;&gt;0,"是","否"),"是"))</f>
        <v>否</v>
      </c>
      <c r="G260" s="153" t="str">
        <f t="shared" ref="G260:G270" si="14">IF(LEN(A260)=3,"类",IF(LEN(A260)=5,"款","项"))</f>
        <v>项</v>
      </c>
    </row>
    <row r="261" ht="36" customHeight="1" spans="1:7">
      <c r="A261" s="393">
        <v>2030603</v>
      </c>
      <c r="B261" s="275" t="s">
        <v>291</v>
      </c>
      <c r="C261" s="276">
        <v>88</v>
      </c>
      <c r="D261" s="276">
        <v>20</v>
      </c>
      <c r="E261" s="394">
        <f t="shared" si="12"/>
        <v>-0.773</v>
      </c>
      <c r="F261" s="125" t="str">
        <f t="shared" si="13"/>
        <v>是</v>
      </c>
      <c r="G261" s="153" t="str">
        <f t="shared" si="14"/>
        <v>项</v>
      </c>
    </row>
    <row r="262" ht="36" customHeight="1" spans="1:7">
      <c r="A262" s="393">
        <v>2030604</v>
      </c>
      <c r="B262" s="275" t="s">
        <v>292</v>
      </c>
      <c r="C262" s="276">
        <v>0</v>
      </c>
      <c r="D262" s="276">
        <v>0</v>
      </c>
      <c r="E262" s="394" t="str">
        <f t="shared" si="12"/>
        <v>-</v>
      </c>
      <c r="F262" s="125" t="str">
        <f t="shared" si="13"/>
        <v>否</v>
      </c>
      <c r="G262" s="153" t="str">
        <f t="shared" si="14"/>
        <v>项</v>
      </c>
    </row>
    <row r="263" ht="36" customHeight="1" spans="1:7">
      <c r="A263" s="393">
        <v>2030607</v>
      </c>
      <c r="B263" s="275" t="s">
        <v>293</v>
      </c>
      <c r="C263" s="276">
        <v>0</v>
      </c>
      <c r="D263" s="276">
        <v>0</v>
      </c>
      <c r="E263" s="394" t="str">
        <f t="shared" si="12"/>
        <v>-</v>
      </c>
      <c r="F263" s="125" t="str">
        <f t="shared" si="13"/>
        <v>否</v>
      </c>
      <c r="G263" s="153" t="str">
        <f t="shared" si="14"/>
        <v>项</v>
      </c>
    </row>
    <row r="264" ht="36" customHeight="1" spans="1:7">
      <c r="A264" s="393">
        <v>2030608</v>
      </c>
      <c r="B264" s="275" t="s">
        <v>294</v>
      </c>
      <c r="C264" s="276">
        <v>0</v>
      </c>
      <c r="D264" s="276">
        <v>0</v>
      </c>
      <c r="E264" s="394" t="str">
        <f t="shared" si="12"/>
        <v>-</v>
      </c>
      <c r="F264" s="125" t="str">
        <f t="shared" si="13"/>
        <v>否</v>
      </c>
      <c r="G264" s="153" t="str">
        <f t="shared" si="14"/>
        <v>项</v>
      </c>
    </row>
    <row r="265" ht="36" customHeight="1" spans="1:7">
      <c r="A265" s="393">
        <v>2030699</v>
      </c>
      <c r="B265" s="275" t="s">
        <v>295</v>
      </c>
      <c r="C265" s="276">
        <v>0</v>
      </c>
      <c r="D265" s="276">
        <v>0</v>
      </c>
      <c r="E265" s="394" t="str">
        <f t="shared" si="12"/>
        <v>-</v>
      </c>
      <c r="F265" s="125" t="str">
        <f t="shared" si="13"/>
        <v>否</v>
      </c>
      <c r="G265" s="153" t="str">
        <f t="shared" si="14"/>
        <v>项</v>
      </c>
    </row>
    <row r="266" ht="36" customHeight="1" spans="1:7">
      <c r="A266" s="391">
        <v>20399</v>
      </c>
      <c r="B266" s="271" t="s">
        <v>296</v>
      </c>
      <c r="C266" s="278">
        <v>0</v>
      </c>
      <c r="D266" s="278">
        <v>0</v>
      </c>
      <c r="E266" s="392" t="str">
        <f t="shared" si="12"/>
        <v>-</v>
      </c>
      <c r="F266" s="125" t="str">
        <f t="shared" si="13"/>
        <v>否</v>
      </c>
      <c r="G266" s="153" t="str">
        <f t="shared" si="14"/>
        <v>款</v>
      </c>
    </row>
    <row r="267" ht="36" customHeight="1" spans="1:7">
      <c r="A267" s="393">
        <v>2039999</v>
      </c>
      <c r="B267" s="275" t="s">
        <v>297</v>
      </c>
      <c r="C267" s="276">
        <v>0</v>
      </c>
      <c r="D267" s="276">
        <v>0</v>
      </c>
      <c r="E267" s="394" t="str">
        <f t="shared" si="12"/>
        <v>-</v>
      </c>
      <c r="F267" s="125" t="str">
        <f t="shared" si="13"/>
        <v>否</v>
      </c>
      <c r="G267" s="153" t="str">
        <f t="shared" si="14"/>
        <v>项</v>
      </c>
    </row>
    <row r="268" ht="36" customHeight="1" spans="1:7">
      <c r="A268" s="391">
        <v>204</v>
      </c>
      <c r="B268" s="271" t="s">
        <v>77</v>
      </c>
      <c r="C268" s="278">
        <v>14365</v>
      </c>
      <c r="D268" s="278">
        <v>14130</v>
      </c>
      <c r="E268" s="392">
        <f t="shared" si="12"/>
        <v>-0.016</v>
      </c>
      <c r="F268" s="125" t="str">
        <f t="shared" si="13"/>
        <v>是</v>
      </c>
      <c r="G268" s="153" t="str">
        <f t="shared" si="14"/>
        <v>类</v>
      </c>
    </row>
    <row r="269" ht="36" customHeight="1" spans="1:7">
      <c r="A269" s="391">
        <v>20401</v>
      </c>
      <c r="B269" s="271" t="s">
        <v>298</v>
      </c>
      <c r="C269" s="278">
        <v>0</v>
      </c>
      <c r="D269" s="278">
        <v>0</v>
      </c>
      <c r="E269" s="392" t="str">
        <f t="shared" si="12"/>
        <v>-</v>
      </c>
      <c r="F269" s="125" t="str">
        <f t="shared" si="13"/>
        <v>否</v>
      </c>
      <c r="G269" s="153" t="str">
        <f t="shared" si="14"/>
        <v>款</v>
      </c>
    </row>
    <row r="270" ht="36" customHeight="1" spans="1:7">
      <c r="A270" s="275">
        <v>2040101</v>
      </c>
      <c r="B270" s="275" t="s">
        <v>299</v>
      </c>
      <c r="C270" s="276">
        <v>0</v>
      </c>
      <c r="D270" s="276">
        <v>0</v>
      </c>
      <c r="E270" s="394" t="str">
        <f t="shared" si="12"/>
        <v>-</v>
      </c>
      <c r="F270" s="125" t="str">
        <f t="shared" si="13"/>
        <v>否</v>
      </c>
      <c r="G270" s="153" t="str">
        <f t="shared" si="14"/>
        <v>项</v>
      </c>
    </row>
    <row r="271" ht="36" customHeight="1" spans="1:7">
      <c r="A271" s="393">
        <v>2040199</v>
      </c>
      <c r="B271" s="275" t="s">
        <v>300</v>
      </c>
      <c r="C271" s="276">
        <v>0</v>
      </c>
      <c r="D271" s="276">
        <v>0</v>
      </c>
      <c r="E271" s="394" t="str">
        <f t="shared" si="12"/>
        <v>-</v>
      </c>
      <c r="F271" s="125" t="str">
        <f t="shared" ref="F271:F321" si="15">IF(LEN(A271)=3,"是",IF(B271&lt;&gt;"",IF(SUM(C271:D271)&lt;&gt;0,"是","否"),"是"))</f>
        <v>否</v>
      </c>
      <c r="G271" s="153" t="str">
        <f t="shared" ref="G271:G321" si="16">IF(LEN(A271)=3,"类",IF(LEN(A271)=5,"款","项"))</f>
        <v>项</v>
      </c>
    </row>
    <row r="272" ht="36" customHeight="1" spans="1:7">
      <c r="A272" s="391">
        <v>20402</v>
      </c>
      <c r="B272" s="271" t="s">
        <v>301</v>
      </c>
      <c r="C272" s="278">
        <v>12787</v>
      </c>
      <c r="D272" s="278">
        <v>12428</v>
      </c>
      <c r="E272" s="392">
        <f t="shared" si="12"/>
        <v>-0.028</v>
      </c>
      <c r="F272" s="125" t="str">
        <f t="shared" si="15"/>
        <v>是</v>
      </c>
      <c r="G272" s="153" t="str">
        <f t="shared" si="16"/>
        <v>款</v>
      </c>
    </row>
    <row r="273" ht="36" customHeight="1" spans="1:7">
      <c r="A273" s="393">
        <v>2040201</v>
      </c>
      <c r="B273" s="275" t="s">
        <v>141</v>
      </c>
      <c r="C273" s="276">
        <v>10670</v>
      </c>
      <c r="D273" s="276">
        <v>10508</v>
      </c>
      <c r="E273" s="394">
        <f t="shared" si="12"/>
        <v>-0.015</v>
      </c>
      <c r="F273" s="125" t="str">
        <f t="shared" si="15"/>
        <v>是</v>
      </c>
      <c r="G273" s="153" t="str">
        <f t="shared" si="16"/>
        <v>项</v>
      </c>
    </row>
    <row r="274" ht="36" customHeight="1" spans="1:7">
      <c r="A274" s="393">
        <v>2040202</v>
      </c>
      <c r="B274" s="275" t="s">
        <v>142</v>
      </c>
      <c r="C274" s="276">
        <v>11</v>
      </c>
      <c r="D274" s="276">
        <v>12</v>
      </c>
      <c r="E274" s="394">
        <f t="shared" si="12"/>
        <v>0.091</v>
      </c>
      <c r="F274" s="125" t="str">
        <f t="shared" si="15"/>
        <v>是</v>
      </c>
      <c r="G274" s="153" t="str">
        <f t="shared" si="16"/>
        <v>项</v>
      </c>
    </row>
    <row r="275" ht="36" customHeight="1" spans="1:7">
      <c r="A275" s="393">
        <v>2040203</v>
      </c>
      <c r="B275" s="275" t="s">
        <v>143</v>
      </c>
      <c r="C275" s="276">
        <v>0</v>
      </c>
      <c r="D275" s="276">
        <v>0</v>
      </c>
      <c r="E275" s="394" t="str">
        <f t="shared" si="12"/>
        <v>-</v>
      </c>
      <c r="F275" s="125" t="str">
        <f t="shared" si="15"/>
        <v>否</v>
      </c>
      <c r="G275" s="153" t="str">
        <f t="shared" si="16"/>
        <v>项</v>
      </c>
    </row>
    <row r="276" ht="36" customHeight="1" spans="1:7">
      <c r="A276" s="393">
        <v>2040219</v>
      </c>
      <c r="B276" s="275" t="s">
        <v>182</v>
      </c>
      <c r="C276" s="276">
        <v>0</v>
      </c>
      <c r="D276" s="276">
        <v>0</v>
      </c>
      <c r="E276" s="394" t="str">
        <f t="shared" si="12"/>
        <v>-</v>
      </c>
      <c r="F276" s="125" t="str">
        <f t="shared" si="15"/>
        <v>否</v>
      </c>
      <c r="G276" s="153" t="str">
        <f t="shared" si="16"/>
        <v>项</v>
      </c>
    </row>
    <row r="277" ht="36" customHeight="1" spans="1:7">
      <c r="A277" s="393">
        <v>2040220</v>
      </c>
      <c r="B277" s="275" t="s">
        <v>302</v>
      </c>
      <c r="C277" s="276">
        <v>0</v>
      </c>
      <c r="D277" s="276">
        <v>0</v>
      </c>
      <c r="E277" s="394" t="str">
        <f t="shared" si="12"/>
        <v>-</v>
      </c>
      <c r="F277" s="125" t="str">
        <f t="shared" si="15"/>
        <v>否</v>
      </c>
      <c r="G277" s="153" t="str">
        <f t="shared" si="16"/>
        <v>项</v>
      </c>
    </row>
    <row r="278" ht="36" customHeight="1" spans="1:7">
      <c r="A278" s="393">
        <v>2040221</v>
      </c>
      <c r="B278" s="275" t="s">
        <v>303</v>
      </c>
      <c r="C278" s="276">
        <v>0</v>
      </c>
      <c r="D278" s="276">
        <v>0</v>
      </c>
      <c r="E278" s="394" t="str">
        <f t="shared" si="12"/>
        <v>-</v>
      </c>
      <c r="F278" s="125" t="str">
        <f t="shared" si="15"/>
        <v>否</v>
      </c>
      <c r="G278" s="153" t="str">
        <f t="shared" si="16"/>
        <v>项</v>
      </c>
    </row>
    <row r="279" ht="36" customHeight="1" spans="1:7">
      <c r="A279" s="393">
        <v>2040222</v>
      </c>
      <c r="B279" s="275" t="s">
        <v>304</v>
      </c>
      <c r="C279" s="276">
        <v>0</v>
      </c>
      <c r="D279" s="276">
        <v>0</v>
      </c>
      <c r="E279" s="394" t="str">
        <f t="shared" si="12"/>
        <v>-</v>
      </c>
      <c r="F279" s="125" t="str">
        <f t="shared" si="15"/>
        <v>否</v>
      </c>
      <c r="G279" s="153" t="str">
        <f t="shared" si="16"/>
        <v>项</v>
      </c>
    </row>
    <row r="280" ht="36" customHeight="1" spans="1:7">
      <c r="A280" s="393">
        <v>2040223</v>
      </c>
      <c r="B280" s="275" t="s">
        <v>305</v>
      </c>
      <c r="C280" s="276">
        <v>0</v>
      </c>
      <c r="D280" s="276">
        <v>0</v>
      </c>
      <c r="E280" s="394" t="str">
        <f t="shared" si="12"/>
        <v>-</v>
      </c>
      <c r="F280" s="125" t="str">
        <f t="shared" si="15"/>
        <v>否</v>
      </c>
      <c r="G280" s="153" t="str">
        <f t="shared" si="16"/>
        <v>项</v>
      </c>
    </row>
    <row r="281" ht="36" customHeight="1" spans="1:7">
      <c r="A281" s="393">
        <v>2040250</v>
      </c>
      <c r="B281" s="275" t="s">
        <v>150</v>
      </c>
      <c r="C281" s="276">
        <v>0</v>
      </c>
      <c r="D281" s="276">
        <v>0</v>
      </c>
      <c r="E281" s="394" t="str">
        <f t="shared" si="12"/>
        <v>-</v>
      </c>
      <c r="F281" s="125" t="str">
        <f t="shared" si="15"/>
        <v>否</v>
      </c>
      <c r="G281" s="153" t="str">
        <f t="shared" si="16"/>
        <v>项</v>
      </c>
    </row>
    <row r="282" ht="36" customHeight="1" spans="1:7">
      <c r="A282" s="393">
        <v>2040299</v>
      </c>
      <c r="B282" s="275" t="s">
        <v>306</v>
      </c>
      <c r="C282" s="276">
        <v>2106</v>
      </c>
      <c r="D282" s="276">
        <v>1908</v>
      </c>
      <c r="E282" s="394">
        <f t="shared" si="12"/>
        <v>-0.094</v>
      </c>
      <c r="F282" s="125" t="str">
        <f t="shared" si="15"/>
        <v>是</v>
      </c>
      <c r="G282" s="153" t="str">
        <f t="shared" si="16"/>
        <v>项</v>
      </c>
    </row>
    <row r="283" ht="36" customHeight="1" spans="1:7">
      <c r="A283" s="391">
        <v>20403</v>
      </c>
      <c r="B283" s="271" t="s">
        <v>307</v>
      </c>
      <c r="C283" s="278">
        <v>0</v>
      </c>
      <c r="D283" s="278">
        <v>0</v>
      </c>
      <c r="E283" s="392" t="str">
        <f t="shared" si="12"/>
        <v>-</v>
      </c>
      <c r="F283" s="125" t="str">
        <f t="shared" si="15"/>
        <v>否</v>
      </c>
      <c r="G283" s="153" t="str">
        <f t="shared" si="16"/>
        <v>款</v>
      </c>
    </row>
    <row r="284" ht="36" customHeight="1" spans="1:7">
      <c r="A284" s="393">
        <v>2040301</v>
      </c>
      <c r="B284" s="275" t="s">
        <v>141</v>
      </c>
      <c r="C284" s="276">
        <v>0</v>
      </c>
      <c r="D284" s="276">
        <v>0</v>
      </c>
      <c r="E284" s="394" t="str">
        <f t="shared" si="12"/>
        <v>-</v>
      </c>
      <c r="F284" s="125" t="str">
        <f t="shared" si="15"/>
        <v>否</v>
      </c>
      <c r="G284" s="153" t="str">
        <f t="shared" si="16"/>
        <v>项</v>
      </c>
    </row>
    <row r="285" ht="36" customHeight="1" spans="1:7">
      <c r="A285" s="393">
        <v>2040302</v>
      </c>
      <c r="B285" s="275" t="s">
        <v>142</v>
      </c>
      <c r="C285" s="276">
        <v>0</v>
      </c>
      <c r="D285" s="276">
        <v>0</v>
      </c>
      <c r="E285" s="394" t="str">
        <f t="shared" si="12"/>
        <v>-</v>
      </c>
      <c r="F285" s="125" t="str">
        <f t="shared" si="15"/>
        <v>否</v>
      </c>
      <c r="G285" s="153" t="str">
        <f t="shared" si="16"/>
        <v>项</v>
      </c>
    </row>
    <row r="286" ht="36" customHeight="1" spans="1:7">
      <c r="A286" s="393">
        <v>2040303</v>
      </c>
      <c r="B286" s="275" t="s">
        <v>143</v>
      </c>
      <c r="C286" s="276">
        <v>0</v>
      </c>
      <c r="D286" s="276">
        <v>0</v>
      </c>
      <c r="E286" s="394" t="str">
        <f t="shared" si="12"/>
        <v>-</v>
      </c>
      <c r="F286" s="125" t="str">
        <f t="shared" si="15"/>
        <v>否</v>
      </c>
      <c r="G286" s="153" t="str">
        <f t="shared" si="16"/>
        <v>项</v>
      </c>
    </row>
    <row r="287" ht="36" customHeight="1" spans="1:7">
      <c r="A287" s="393">
        <v>2040304</v>
      </c>
      <c r="B287" s="275" t="s">
        <v>308</v>
      </c>
      <c r="C287" s="276">
        <v>0</v>
      </c>
      <c r="D287" s="276">
        <v>0</v>
      </c>
      <c r="E287" s="394" t="str">
        <f t="shared" si="12"/>
        <v>-</v>
      </c>
      <c r="F287" s="125" t="str">
        <f t="shared" si="15"/>
        <v>否</v>
      </c>
      <c r="G287" s="153" t="str">
        <f t="shared" si="16"/>
        <v>项</v>
      </c>
    </row>
    <row r="288" ht="36" customHeight="1" spans="1:7">
      <c r="A288" s="393">
        <v>2040350</v>
      </c>
      <c r="B288" s="275" t="s">
        <v>150</v>
      </c>
      <c r="C288" s="276">
        <v>0</v>
      </c>
      <c r="D288" s="276">
        <v>0</v>
      </c>
      <c r="E288" s="394" t="str">
        <f t="shared" si="12"/>
        <v>-</v>
      </c>
      <c r="F288" s="125" t="str">
        <f t="shared" si="15"/>
        <v>否</v>
      </c>
      <c r="G288" s="153" t="str">
        <f t="shared" si="16"/>
        <v>项</v>
      </c>
    </row>
    <row r="289" ht="36" customHeight="1" spans="1:7">
      <c r="A289" s="393">
        <v>2040399</v>
      </c>
      <c r="B289" s="275" t="s">
        <v>309</v>
      </c>
      <c r="C289" s="276">
        <v>0</v>
      </c>
      <c r="D289" s="276">
        <v>0</v>
      </c>
      <c r="E289" s="394" t="str">
        <f t="shared" si="12"/>
        <v>-</v>
      </c>
      <c r="F289" s="125" t="str">
        <f t="shared" si="15"/>
        <v>否</v>
      </c>
      <c r="G289" s="153" t="str">
        <f t="shared" si="16"/>
        <v>项</v>
      </c>
    </row>
    <row r="290" ht="36" customHeight="1" spans="1:7">
      <c r="A290" s="391">
        <v>20404</v>
      </c>
      <c r="B290" s="271" t="s">
        <v>310</v>
      </c>
      <c r="C290" s="278">
        <v>0</v>
      </c>
      <c r="D290" s="278">
        <v>0</v>
      </c>
      <c r="E290" s="392" t="str">
        <f t="shared" si="12"/>
        <v>-</v>
      </c>
      <c r="F290" s="125" t="str">
        <f t="shared" si="15"/>
        <v>否</v>
      </c>
      <c r="G290" s="153" t="str">
        <f t="shared" si="16"/>
        <v>款</v>
      </c>
    </row>
    <row r="291" ht="36" customHeight="1" spans="1:7">
      <c r="A291" s="393">
        <v>2040401</v>
      </c>
      <c r="B291" s="275" t="s">
        <v>141</v>
      </c>
      <c r="C291" s="276">
        <v>0</v>
      </c>
      <c r="D291" s="276">
        <v>0</v>
      </c>
      <c r="E291" s="394" t="str">
        <f t="shared" si="12"/>
        <v>-</v>
      </c>
      <c r="F291" s="125" t="str">
        <f t="shared" si="15"/>
        <v>否</v>
      </c>
      <c r="G291" s="153" t="str">
        <f t="shared" si="16"/>
        <v>项</v>
      </c>
    </row>
    <row r="292" ht="36" customHeight="1" spans="1:7">
      <c r="A292" s="393">
        <v>2040402</v>
      </c>
      <c r="B292" s="275" t="s">
        <v>142</v>
      </c>
      <c r="C292" s="276">
        <v>0</v>
      </c>
      <c r="D292" s="276">
        <v>0</v>
      </c>
      <c r="E292" s="394" t="str">
        <f t="shared" si="12"/>
        <v>-</v>
      </c>
      <c r="F292" s="125" t="str">
        <f t="shared" si="15"/>
        <v>否</v>
      </c>
      <c r="G292" s="153" t="str">
        <f t="shared" si="16"/>
        <v>项</v>
      </c>
    </row>
    <row r="293" ht="36" customHeight="1" spans="1:7">
      <c r="A293" s="393">
        <v>2040403</v>
      </c>
      <c r="B293" s="275" t="s">
        <v>143</v>
      </c>
      <c r="C293" s="276">
        <v>0</v>
      </c>
      <c r="D293" s="276">
        <v>0</v>
      </c>
      <c r="E293" s="394" t="str">
        <f t="shared" si="12"/>
        <v>-</v>
      </c>
      <c r="F293" s="125" t="str">
        <f t="shared" si="15"/>
        <v>否</v>
      </c>
      <c r="G293" s="153" t="str">
        <f t="shared" si="16"/>
        <v>项</v>
      </c>
    </row>
    <row r="294" ht="36" customHeight="1" spans="1:7">
      <c r="A294" s="393">
        <v>2040409</v>
      </c>
      <c r="B294" s="275" t="s">
        <v>311</v>
      </c>
      <c r="C294" s="276">
        <v>0</v>
      </c>
      <c r="D294" s="276">
        <v>0</v>
      </c>
      <c r="E294" s="394" t="str">
        <f t="shared" si="12"/>
        <v>-</v>
      </c>
      <c r="F294" s="125" t="str">
        <f t="shared" si="15"/>
        <v>否</v>
      </c>
      <c r="G294" s="153" t="str">
        <f t="shared" si="16"/>
        <v>项</v>
      </c>
    </row>
    <row r="295" ht="36" customHeight="1" spans="1:7">
      <c r="A295" s="393">
        <v>2040410</v>
      </c>
      <c r="B295" s="275" t="s">
        <v>312</v>
      </c>
      <c r="C295" s="276">
        <v>0</v>
      </c>
      <c r="D295" s="276">
        <v>0</v>
      </c>
      <c r="E295" s="394" t="str">
        <f t="shared" si="12"/>
        <v>-</v>
      </c>
      <c r="F295" s="125" t="str">
        <f t="shared" si="15"/>
        <v>否</v>
      </c>
      <c r="G295" s="153" t="str">
        <f t="shared" si="16"/>
        <v>项</v>
      </c>
    </row>
    <row r="296" ht="36" customHeight="1" spans="1:7">
      <c r="A296" s="393">
        <v>2040450</v>
      </c>
      <c r="B296" s="275" t="s">
        <v>150</v>
      </c>
      <c r="C296" s="276">
        <v>0</v>
      </c>
      <c r="D296" s="276">
        <v>0</v>
      </c>
      <c r="E296" s="394" t="str">
        <f t="shared" si="12"/>
        <v>-</v>
      </c>
      <c r="F296" s="125" t="str">
        <f t="shared" si="15"/>
        <v>否</v>
      </c>
      <c r="G296" s="153" t="str">
        <f t="shared" si="16"/>
        <v>项</v>
      </c>
    </row>
    <row r="297" ht="36" customHeight="1" spans="1:7">
      <c r="A297" s="393">
        <v>2040499</v>
      </c>
      <c r="B297" s="275" t="s">
        <v>313</v>
      </c>
      <c r="C297" s="276">
        <v>0</v>
      </c>
      <c r="D297" s="276">
        <v>0</v>
      </c>
      <c r="E297" s="394" t="str">
        <f t="shared" si="12"/>
        <v>-</v>
      </c>
      <c r="F297" s="125" t="str">
        <f t="shared" si="15"/>
        <v>否</v>
      </c>
      <c r="G297" s="153" t="str">
        <f t="shared" si="16"/>
        <v>项</v>
      </c>
    </row>
    <row r="298" ht="36" customHeight="1" spans="1:7">
      <c r="A298" s="391">
        <v>20405</v>
      </c>
      <c r="B298" s="271" t="s">
        <v>314</v>
      </c>
      <c r="C298" s="278">
        <v>0</v>
      </c>
      <c r="D298" s="278">
        <v>120</v>
      </c>
      <c r="E298" s="392" t="str">
        <f t="shared" si="12"/>
        <v>-</v>
      </c>
      <c r="F298" s="125" t="str">
        <f t="shared" si="15"/>
        <v>是</v>
      </c>
      <c r="G298" s="153" t="str">
        <f t="shared" si="16"/>
        <v>款</v>
      </c>
    </row>
    <row r="299" ht="36" customHeight="1" spans="1:7">
      <c r="A299" s="393">
        <v>2040501</v>
      </c>
      <c r="B299" s="275" t="s">
        <v>141</v>
      </c>
      <c r="C299" s="276">
        <v>0</v>
      </c>
      <c r="D299" s="276">
        <v>0</v>
      </c>
      <c r="E299" s="394" t="str">
        <f t="shared" si="12"/>
        <v>-</v>
      </c>
      <c r="F299" s="125" t="str">
        <f t="shared" si="15"/>
        <v>否</v>
      </c>
      <c r="G299" s="153" t="str">
        <f t="shared" si="16"/>
        <v>项</v>
      </c>
    </row>
    <row r="300" ht="36" customHeight="1" spans="1:7">
      <c r="A300" s="393">
        <v>2040502</v>
      </c>
      <c r="B300" s="275" t="s">
        <v>142</v>
      </c>
      <c r="C300" s="276">
        <v>0</v>
      </c>
      <c r="D300" s="276">
        <v>0</v>
      </c>
      <c r="E300" s="394" t="str">
        <f t="shared" si="12"/>
        <v>-</v>
      </c>
      <c r="F300" s="125" t="str">
        <f t="shared" si="15"/>
        <v>否</v>
      </c>
      <c r="G300" s="153" t="str">
        <f t="shared" si="16"/>
        <v>项</v>
      </c>
    </row>
    <row r="301" ht="36" customHeight="1" spans="1:7">
      <c r="A301" s="393">
        <v>2040503</v>
      </c>
      <c r="B301" s="275" t="s">
        <v>143</v>
      </c>
      <c r="C301" s="276">
        <v>0</v>
      </c>
      <c r="D301" s="276">
        <v>0</v>
      </c>
      <c r="E301" s="394" t="str">
        <f t="shared" si="12"/>
        <v>-</v>
      </c>
      <c r="F301" s="125" t="str">
        <f t="shared" si="15"/>
        <v>否</v>
      </c>
      <c r="G301" s="153" t="str">
        <f t="shared" si="16"/>
        <v>项</v>
      </c>
    </row>
    <row r="302" ht="36" customHeight="1" spans="1:7">
      <c r="A302" s="393">
        <v>2040504</v>
      </c>
      <c r="B302" s="275" t="s">
        <v>315</v>
      </c>
      <c r="C302" s="276">
        <v>0</v>
      </c>
      <c r="D302" s="276">
        <v>120</v>
      </c>
      <c r="E302" s="394" t="str">
        <f t="shared" si="12"/>
        <v>-</v>
      </c>
      <c r="F302" s="125" t="str">
        <f t="shared" si="15"/>
        <v>是</v>
      </c>
      <c r="G302" s="153" t="str">
        <f t="shared" si="16"/>
        <v>项</v>
      </c>
    </row>
    <row r="303" ht="36" customHeight="1" spans="1:7">
      <c r="A303" s="393">
        <v>2040505</v>
      </c>
      <c r="B303" s="275" t="s">
        <v>316</v>
      </c>
      <c r="C303" s="276">
        <v>0</v>
      </c>
      <c r="D303" s="276">
        <v>0</v>
      </c>
      <c r="E303" s="394" t="str">
        <f t="shared" si="12"/>
        <v>-</v>
      </c>
      <c r="F303" s="125" t="str">
        <f t="shared" si="15"/>
        <v>否</v>
      </c>
      <c r="G303" s="153" t="str">
        <f t="shared" si="16"/>
        <v>项</v>
      </c>
    </row>
    <row r="304" ht="36" customHeight="1" spans="1:7">
      <c r="A304" s="393">
        <v>2040506</v>
      </c>
      <c r="B304" s="275" t="s">
        <v>317</v>
      </c>
      <c r="C304" s="276">
        <v>0</v>
      </c>
      <c r="D304" s="276">
        <v>0</v>
      </c>
      <c r="E304" s="394" t="str">
        <f t="shared" si="12"/>
        <v>-</v>
      </c>
      <c r="F304" s="125" t="str">
        <f t="shared" si="15"/>
        <v>否</v>
      </c>
      <c r="G304" s="153" t="str">
        <f t="shared" si="16"/>
        <v>项</v>
      </c>
    </row>
    <row r="305" ht="36" customHeight="1" spans="1:7">
      <c r="A305" s="393">
        <v>2040550</v>
      </c>
      <c r="B305" s="275" t="s">
        <v>150</v>
      </c>
      <c r="C305" s="276">
        <v>0</v>
      </c>
      <c r="D305" s="276">
        <v>0</v>
      </c>
      <c r="E305" s="394" t="str">
        <f t="shared" si="12"/>
        <v>-</v>
      </c>
      <c r="F305" s="125" t="str">
        <f t="shared" si="15"/>
        <v>否</v>
      </c>
      <c r="G305" s="153" t="str">
        <f t="shared" si="16"/>
        <v>项</v>
      </c>
    </row>
    <row r="306" ht="36" customHeight="1" spans="1:7">
      <c r="A306" s="393">
        <v>2040599</v>
      </c>
      <c r="B306" s="275" t="s">
        <v>318</v>
      </c>
      <c r="C306" s="276">
        <v>0</v>
      </c>
      <c r="D306" s="276">
        <v>0</v>
      </c>
      <c r="E306" s="394" t="str">
        <f t="shared" si="12"/>
        <v>-</v>
      </c>
      <c r="F306" s="125" t="str">
        <f t="shared" si="15"/>
        <v>否</v>
      </c>
      <c r="G306" s="153" t="str">
        <f t="shared" si="16"/>
        <v>项</v>
      </c>
    </row>
    <row r="307" ht="36" customHeight="1" spans="1:7">
      <c r="A307" s="391">
        <v>20406</v>
      </c>
      <c r="B307" s="271" t="s">
        <v>319</v>
      </c>
      <c r="C307" s="278">
        <v>1523</v>
      </c>
      <c r="D307" s="278">
        <v>1536</v>
      </c>
      <c r="E307" s="392">
        <f t="shared" si="12"/>
        <v>0.009</v>
      </c>
      <c r="F307" s="125" t="str">
        <f t="shared" si="15"/>
        <v>是</v>
      </c>
      <c r="G307" s="153" t="str">
        <f t="shared" si="16"/>
        <v>款</v>
      </c>
    </row>
    <row r="308" ht="36" customHeight="1" spans="1:7">
      <c r="A308" s="393">
        <v>2040601</v>
      </c>
      <c r="B308" s="275" t="s">
        <v>141</v>
      </c>
      <c r="C308" s="276">
        <v>981</v>
      </c>
      <c r="D308" s="276">
        <v>942</v>
      </c>
      <c r="E308" s="394">
        <f t="shared" si="12"/>
        <v>-0.04</v>
      </c>
      <c r="F308" s="125" t="str">
        <f t="shared" si="15"/>
        <v>是</v>
      </c>
      <c r="G308" s="153" t="str">
        <f t="shared" si="16"/>
        <v>项</v>
      </c>
    </row>
    <row r="309" ht="36" customHeight="1" spans="1:7">
      <c r="A309" s="393">
        <v>2040602</v>
      </c>
      <c r="B309" s="275" t="s">
        <v>142</v>
      </c>
      <c r="C309" s="276">
        <v>0</v>
      </c>
      <c r="D309" s="276">
        <v>0</v>
      </c>
      <c r="E309" s="394" t="str">
        <f t="shared" si="12"/>
        <v>-</v>
      </c>
      <c r="F309" s="125" t="str">
        <f t="shared" si="15"/>
        <v>否</v>
      </c>
      <c r="G309" s="153" t="str">
        <f t="shared" si="16"/>
        <v>项</v>
      </c>
    </row>
    <row r="310" ht="36" customHeight="1" spans="1:7">
      <c r="A310" s="393">
        <v>2040603</v>
      </c>
      <c r="B310" s="275" t="s">
        <v>143</v>
      </c>
      <c r="C310" s="276">
        <v>0</v>
      </c>
      <c r="D310" s="276">
        <v>0</v>
      </c>
      <c r="E310" s="394" t="str">
        <f t="shared" si="12"/>
        <v>-</v>
      </c>
      <c r="F310" s="125" t="str">
        <f t="shared" si="15"/>
        <v>否</v>
      </c>
      <c r="G310" s="153" t="str">
        <f t="shared" si="16"/>
        <v>项</v>
      </c>
    </row>
    <row r="311" ht="36" customHeight="1" spans="1:7">
      <c r="A311" s="393">
        <v>2040604</v>
      </c>
      <c r="B311" s="275" t="s">
        <v>320</v>
      </c>
      <c r="C311" s="276">
        <v>71</v>
      </c>
      <c r="D311" s="276">
        <v>80</v>
      </c>
      <c r="E311" s="394">
        <f t="shared" si="12"/>
        <v>0.127</v>
      </c>
      <c r="F311" s="125" t="str">
        <f t="shared" si="15"/>
        <v>是</v>
      </c>
      <c r="G311" s="153" t="str">
        <f t="shared" si="16"/>
        <v>项</v>
      </c>
    </row>
    <row r="312" ht="36" customHeight="1" spans="1:7">
      <c r="A312" s="393">
        <v>2040605</v>
      </c>
      <c r="B312" s="275" t="s">
        <v>321</v>
      </c>
      <c r="C312" s="276">
        <v>0</v>
      </c>
      <c r="D312" s="276">
        <v>0</v>
      </c>
      <c r="E312" s="394" t="str">
        <f t="shared" si="12"/>
        <v>-</v>
      </c>
      <c r="F312" s="125" t="str">
        <f t="shared" si="15"/>
        <v>否</v>
      </c>
      <c r="G312" s="153" t="str">
        <f t="shared" si="16"/>
        <v>项</v>
      </c>
    </row>
    <row r="313" ht="36" customHeight="1" spans="1:7">
      <c r="A313" s="393">
        <v>2040606</v>
      </c>
      <c r="B313" s="275" t="s">
        <v>322</v>
      </c>
      <c r="C313" s="276">
        <v>23</v>
      </c>
      <c r="D313" s="276">
        <v>18</v>
      </c>
      <c r="E313" s="394">
        <f t="shared" si="12"/>
        <v>-0.217</v>
      </c>
      <c r="F313" s="125" t="str">
        <f t="shared" si="15"/>
        <v>是</v>
      </c>
      <c r="G313" s="153" t="str">
        <f t="shared" si="16"/>
        <v>项</v>
      </c>
    </row>
    <row r="314" ht="36" customHeight="1" spans="1:7">
      <c r="A314" s="393">
        <v>2040607</v>
      </c>
      <c r="B314" s="275" t="s">
        <v>323</v>
      </c>
      <c r="C314" s="276">
        <v>44</v>
      </c>
      <c r="D314" s="276">
        <v>80</v>
      </c>
      <c r="E314" s="394">
        <f t="shared" si="12"/>
        <v>0.818</v>
      </c>
      <c r="F314" s="125" t="str">
        <f t="shared" si="15"/>
        <v>是</v>
      </c>
      <c r="G314" s="153" t="str">
        <f t="shared" si="16"/>
        <v>项</v>
      </c>
    </row>
    <row r="315" ht="36" customHeight="1" spans="1:7">
      <c r="A315" s="393">
        <v>2040608</v>
      </c>
      <c r="B315" s="275" t="s">
        <v>324</v>
      </c>
      <c r="C315" s="276">
        <v>0</v>
      </c>
      <c r="D315" s="276">
        <v>0</v>
      </c>
      <c r="E315" s="394" t="str">
        <f t="shared" si="12"/>
        <v>-</v>
      </c>
      <c r="F315" s="125" t="str">
        <f t="shared" si="15"/>
        <v>否</v>
      </c>
      <c r="G315" s="153" t="str">
        <f t="shared" si="16"/>
        <v>项</v>
      </c>
    </row>
    <row r="316" ht="36" customHeight="1" spans="1:7">
      <c r="A316" s="397">
        <v>2040610</v>
      </c>
      <c r="B316" s="275" t="s">
        <v>325</v>
      </c>
      <c r="C316" s="276">
        <v>149</v>
      </c>
      <c r="D316" s="276">
        <v>101</v>
      </c>
      <c r="E316" s="394">
        <f t="shared" si="12"/>
        <v>-0.322</v>
      </c>
      <c r="F316" s="125" t="str">
        <f t="shared" si="15"/>
        <v>是</v>
      </c>
      <c r="G316" s="153" t="str">
        <f t="shared" si="16"/>
        <v>项</v>
      </c>
    </row>
    <row r="317" ht="36" customHeight="1" spans="1:7">
      <c r="A317" s="397">
        <v>2040612</v>
      </c>
      <c r="B317" s="275" t="s">
        <v>326</v>
      </c>
      <c r="C317" s="276">
        <v>0</v>
      </c>
      <c r="D317" s="276">
        <v>21</v>
      </c>
      <c r="E317" s="394" t="str">
        <f t="shared" si="12"/>
        <v>-</v>
      </c>
      <c r="F317" s="125" t="str">
        <f t="shared" si="15"/>
        <v>是</v>
      </c>
      <c r="G317" s="153" t="str">
        <f t="shared" si="16"/>
        <v>项</v>
      </c>
    </row>
    <row r="318" ht="36" customHeight="1" spans="1:7">
      <c r="A318" s="393">
        <v>2040613</v>
      </c>
      <c r="B318" s="275" t="s">
        <v>182</v>
      </c>
      <c r="C318" s="276">
        <v>0</v>
      </c>
      <c r="D318" s="276">
        <v>0</v>
      </c>
      <c r="E318" s="394" t="str">
        <f t="shared" si="12"/>
        <v>-</v>
      </c>
      <c r="F318" s="125" t="str">
        <f t="shared" si="15"/>
        <v>否</v>
      </c>
      <c r="G318" s="153" t="str">
        <f t="shared" si="16"/>
        <v>项</v>
      </c>
    </row>
    <row r="319" ht="36" customHeight="1" spans="1:7">
      <c r="A319" s="393">
        <v>2040650</v>
      </c>
      <c r="B319" s="275" t="s">
        <v>150</v>
      </c>
      <c r="C319" s="276">
        <v>0</v>
      </c>
      <c r="D319" s="276">
        <v>0</v>
      </c>
      <c r="E319" s="394" t="str">
        <f t="shared" si="12"/>
        <v>-</v>
      </c>
      <c r="F319" s="125" t="str">
        <f t="shared" si="15"/>
        <v>否</v>
      </c>
      <c r="G319" s="153" t="str">
        <f t="shared" si="16"/>
        <v>项</v>
      </c>
    </row>
    <row r="320" ht="36" customHeight="1" spans="1:7">
      <c r="A320" s="393">
        <v>2040699</v>
      </c>
      <c r="B320" s="275" t="s">
        <v>327</v>
      </c>
      <c r="C320" s="276">
        <v>255</v>
      </c>
      <c r="D320" s="276">
        <v>294</v>
      </c>
      <c r="E320" s="394">
        <f t="shared" si="12"/>
        <v>0.153</v>
      </c>
      <c r="F320" s="125" t="str">
        <f t="shared" si="15"/>
        <v>是</v>
      </c>
      <c r="G320" s="153" t="str">
        <f t="shared" si="16"/>
        <v>项</v>
      </c>
    </row>
    <row r="321" ht="36" customHeight="1" spans="1:7">
      <c r="A321" s="391">
        <v>20407</v>
      </c>
      <c r="B321" s="271" t="s">
        <v>328</v>
      </c>
      <c r="C321" s="278">
        <v>0</v>
      </c>
      <c r="D321" s="278">
        <v>0</v>
      </c>
      <c r="E321" s="392" t="str">
        <f t="shared" si="12"/>
        <v>-</v>
      </c>
      <c r="F321" s="125" t="str">
        <f t="shared" si="15"/>
        <v>否</v>
      </c>
      <c r="G321" s="153" t="str">
        <f t="shared" si="16"/>
        <v>款</v>
      </c>
    </row>
    <row r="322" ht="36" customHeight="1" spans="1:7">
      <c r="A322" s="393">
        <v>2040701</v>
      </c>
      <c r="B322" s="275" t="s">
        <v>141</v>
      </c>
      <c r="C322" s="276">
        <v>0</v>
      </c>
      <c r="D322" s="276">
        <v>0</v>
      </c>
      <c r="E322" s="394" t="str">
        <f t="shared" si="12"/>
        <v>-</v>
      </c>
      <c r="F322" s="125" t="str">
        <f t="shared" ref="F322:F383" si="17">IF(LEN(A322)=3,"是",IF(B322&lt;&gt;"",IF(SUM(C322:D322)&lt;&gt;0,"是","否"),"是"))</f>
        <v>否</v>
      </c>
      <c r="G322" s="153" t="str">
        <f t="shared" ref="G322:G383" si="18">IF(LEN(A322)=3,"类",IF(LEN(A322)=5,"款","项"))</f>
        <v>项</v>
      </c>
    </row>
    <row r="323" ht="36" customHeight="1" spans="1:7">
      <c r="A323" s="393">
        <v>2040702</v>
      </c>
      <c r="B323" s="275" t="s">
        <v>142</v>
      </c>
      <c r="C323" s="276">
        <v>0</v>
      </c>
      <c r="D323" s="276">
        <v>0</v>
      </c>
      <c r="E323" s="394" t="str">
        <f t="shared" si="12"/>
        <v>-</v>
      </c>
      <c r="F323" s="125" t="str">
        <f t="shared" si="17"/>
        <v>否</v>
      </c>
      <c r="G323" s="153" t="str">
        <f t="shared" si="18"/>
        <v>项</v>
      </c>
    </row>
    <row r="324" ht="36" customHeight="1" spans="1:7">
      <c r="A324" s="393">
        <v>2040703</v>
      </c>
      <c r="B324" s="275" t="s">
        <v>143</v>
      </c>
      <c r="C324" s="276">
        <v>0</v>
      </c>
      <c r="D324" s="276">
        <v>0</v>
      </c>
      <c r="E324" s="394" t="str">
        <f t="shared" ref="E324:E387" si="19">IF(C324&lt;&gt;0,D324/C324-1,"-")</f>
        <v>-</v>
      </c>
      <c r="F324" s="125" t="str">
        <f t="shared" si="17"/>
        <v>否</v>
      </c>
      <c r="G324" s="153" t="str">
        <f t="shared" si="18"/>
        <v>项</v>
      </c>
    </row>
    <row r="325" ht="36" customHeight="1" spans="1:7">
      <c r="A325" s="393">
        <v>2040704</v>
      </c>
      <c r="B325" s="275" t="s">
        <v>329</v>
      </c>
      <c r="C325" s="276">
        <v>0</v>
      </c>
      <c r="D325" s="276">
        <v>0</v>
      </c>
      <c r="E325" s="394" t="str">
        <f t="shared" si="19"/>
        <v>-</v>
      </c>
      <c r="F325" s="125" t="str">
        <f t="shared" si="17"/>
        <v>否</v>
      </c>
      <c r="G325" s="153" t="str">
        <f t="shared" si="18"/>
        <v>项</v>
      </c>
    </row>
    <row r="326" ht="36" customHeight="1" spans="1:7">
      <c r="A326" s="393">
        <v>2040705</v>
      </c>
      <c r="B326" s="275" t="s">
        <v>330</v>
      </c>
      <c r="C326" s="276">
        <v>0</v>
      </c>
      <c r="D326" s="276">
        <v>0</v>
      </c>
      <c r="E326" s="394" t="str">
        <f t="shared" si="19"/>
        <v>-</v>
      </c>
      <c r="F326" s="125" t="str">
        <f t="shared" si="17"/>
        <v>否</v>
      </c>
      <c r="G326" s="153" t="str">
        <f t="shared" si="18"/>
        <v>项</v>
      </c>
    </row>
    <row r="327" ht="36" customHeight="1" spans="1:7">
      <c r="A327" s="393">
        <v>2040706</v>
      </c>
      <c r="B327" s="275" t="s">
        <v>331</v>
      </c>
      <c r="C327" s="276">
        <v>0</v>
      </c>
      <c r="D327" s="276">
        <v>0</v>
      </c>
      <c r="E327" s="394" t="str">
        <f t="shared" si="19"/>
        <v>-</v>
      </c>
      <c r="F327" s="125" t="str">
        <f t="shared" si="17"/>
        <v>否</v>
      </c>
      <c r="G327" s="153" t="str">
        <f t="shared" si="18"/>
        <v>项</v>
      </c>
    </row>
    <row r="328" ht="36" customHeight="1" spans="1:7">
      <c r="A328" s="393">
        <v>2040707</v>
      </c>
      <c r="B328" s="275" t="s">
        <v>182</v>
      </c>
      <c r="C328" s="276">
        <v>0</v>
      </c>
      <c r="D328" s="276">
        <v>0</v>
      </c>
      <c r="E328" s="394" t="str">
        <f t="shared" si="19"/>
        <v>-</v>
      </c>
      <c r="F328" s="125" t="str">
        <f t="shared" si="17"/>
        <v>否</v>
      </c>
      <c r="G328" s="153" t="str">
        <f t="shared" si="18"/>
        <v>项</v>
      </c>
    </row>
    <row r="329" ht="36" customHeight="1" spans="1:7">
      <c r="A329" s="393">
        <v>2040750</v>
      </c>
      <c r="B329" s="275" t="s">
        <v>150</v>
      </c>
      <c r="C329" s="276">
        <v>0</v>
      </c>
      <c r="D329" s="276">
        <v>0</v>
      </c>
      <c r="E329" s="394" t="str">
        <f t="shared" si="19"/>
        <v>-</v>
      </c>
      <c r="F329" s="125" t="str">
        <f t="shared" si="17"/>
        <v>否</v>
      </c>
      <c r="G329" s="153" t="str">
        <f t="shared" si="18"/>
        <v>项</v>
      </c>
    </row>
    <row r="330" ht="36" customHeight="1" spans="1:7">
      <c r="A330" s="393">
        <v>2040799</v>
      </c>
      <c r="B330" s="275" t="s">
        <v>332</v>
      </c>
      <c r="C330" s="276">
        <v>0</v>
      </c>
      <c r="D330" s="276">
        <v>0</v>
      </c>
      <c r="E330" s="394" t="str">
        <f t="shared" si="19"/>
        <v>-</v>
      </c>
      <c r="F330" s="125" t="str">
        <f t="shared" si="17"/>
        <v>否</v>
      </c>
      <c r="G330" s="153" t="str">
        <f t="shared" si="18"/>
        <v>项</v>
      </c>
    </row>
    <row r="331" ht="36" customHeight="1" spans="1:7">
      <c r="A331" s="391">
        <v>20408</v>
      </c>
      <c r="B331" s="271" t="s">
        <v>333</v>
      </c>
      <c r="C331" s="278">
        <v>0</v>
      </c>
      <c r="D331" s="278">
        <v>0</v>
      </c>
      <c r="E331" s="392" t="str">
        <f t="shared" si="19"/>
        <v>-</v>
      </c>
      <c r="F331" s="125" t="str">
        <f t="shared" si="17"/>
        <v>否</v>
      </c>
      <c r="G331" s="153" t="str">
        <f t="shared" si="18"/>
        <v>款</v>
      </c>
    </row>
    <row r="332" ht="36" customHeight="1" spans="1:7">
      <c r="A332" s="393">
        <v>2040801</v>
      </c>
      <c r="B332" s="275" t="s">
        <v>141</v>
      </c>
      <c r="C332" s="276">
        <v>0</v>
      </c>
      <c r="D332" s="276">
        <v>0</v>
      </c>
      <c r="E332" s="394" t="str">
        <f t="shared" si="19"/>
        <v>-</v>
      </c>
      <c r="F332" s="125" t="str">
        <f t="shared" si="17"/>
        <v>否</v>
      </c>
      <c r="G332" s="153" t="str">
        <f t="shared" si="18"/>
        <v>项</v>
      </c>
    </row>
    <row r="333" ht="36" customHeight="1" spans="1:7">
      <c r="A333" s="393">
        <v>2040802</v>
      </c>
      <c r="B333" s="275" t="s">
        <v>142</v>
      </c>
      <c r="C333" s="276">
        <v>0</v>
      </c>
      <c r="D333" s="276">
        <v>0</v>
      </c>
      <c r="E333" s="394" t="str">
        <f t="shared" si="19"/>
        <v>-</v>
      </c>
      <c r="F333" s="125" t="str">
        <f t="shared" si="17"/>
        <v>否</v>
      </c>
      <c r="G333" s="153" t="str">
        <f t="shared" si="18"/>
        <v>项</v>
      </c>
    </row>
    <row r="334" ht="36" customHeight="1" spans="1:7">
      <c r="A334" s="393">
        <v>2040803</v>
      </c>
      <c r="B334" s="275" t="s">
        <v>143</v>
      </c>
      <c r="C334" s="276">
        <v>0</v>
      </c>
      <c r="D334" s="276">
        <v>0</v>
      </c>
      <c r="E334" s="394" t="str">
        <f t="shared" si="19"/>
        <v>-</v>
      </c>
      <c r="F334" s="125" t="str">
        <f t="shared" si="17"/>
        <v>否</v>
      </c>
      <c r="G334" s="153" t="str">
        <f t="shared" si="18"/>
        <v>项</v>
      </c>
    </row>
    <row r="335" ht="36" customHeight="1" spans="1:7">
      <c r="A335" s="393">
        <v>2040804</v>
      </c>
      <c r="B335" s="275" t="s">
        <v>334</v>
      </c>
      <c r="C335" s="276">
        <v>0</v>
      </c>
      <c r="D335" s="276">
        <v>0</v>
      </c>
      <c r="E335" s="394" t="str">
        <f t="shared" si="19"/>
        <v>-</v>
      </c>
      <c r="F335" s="125" t="str">
        <f t="shared" si="17"/>
        <v>否</v>
      </c>
      <c r="G335" s="153" t="str">
        <f t="shared" si="18"/>
        <v>项</v>
      </c>
    </row>
    <row r="336" ht="36" customHeight="1" spans="1:7">
      <c r="A336" s="393">
        <v>2040805</v>
      </c>
      <c r="B336" s="275" t="s">
        <v>335</v>
      </c>
      <c r="C336" s="276">
        <v>0</v>
      </c>
      <c r="D336" s="276">
        <v>0</v>
      </c>
      <c r="E336" s="394" t="str">
        <f t="shared" si="19"/>
        <v>-</v>
      </c>
      <c r="F336" s="125" t="str">
        <f t="shared" si="17"/>
        <v>否</v>
      </c>
      <c r="G336" s="153" t="str">
        <f t="shared" si="18"/>
        <v>项</v>
      </c>
    </row>
    <row r="337" ht="36" customHeight="1" spans="1:7">
      <c r="A337" s="393">
        <v>2040806</v>
      </c>
      <c r="B337" s="275" t="s">
        <v>336</v>
      </c>
      <c r="C337" s="276">
        <v>0</v>
      </c>
      <c r="D337" s="276">
        <v>0</v>
      </c>
      <c r="E337" s="394" t="str">
        <f t="shared" si="19"/>
        <v>-</v>
      </c>
      <c r="F337" s="125" t="str">
        <f t="shared" si="17"/>
        <v>否</v>
      </c>
      <c r="G337" s="153" t="str">
        <f t="shared" si="18"/>
        <v>项</v>
      </c>
    </row>
    <row r="338" ht="36" customHeight="1" spans="1:7">
      <c r="A338" s="393">
        <v>2040807</v>
      </c>
      <c r="B338" s="275" t="s">
        <v>182</v>
      </c>
      <c r="C338" s="276">
        <v>0</v>
      </c>
      <c r="D338" s="276">
        <v>0</v>
      </c>
      <c r="E338" s="394" t="str">
        <f t="shared" si="19"/>
        <v>-</v>
      </c>
      <c r="F338" s="125" t="str">
        <f t="shared" si="17"/>
        <v>否</v>
      </c>
      <c r="G338" s="153" t="str">
        <f t="shared" si="18"/>
        <v>项</v>
      </c>
    </row>
    <row r="339" ht="36" customHeight="1" spans="1:7">
      <c r="A339" s="393">
        <v>2040850</v>
      </c>
      <c r="B339" s="275" t="s">
        <v>150</v>
      </c>
      <c r="C339" s="276">
        <v>0</v>
      </c>
      <c r="D339" s="276">
        <v>0</v>
      </c>
      <c r="E339" s="394" t="str">
        <f t="shared" si="19"/>
        <v>-</v>
      </c>
      <c r="F339" s="125" t="str">
        <f t="shared" si="17"/>
        <v>否</v>
      </c>
      <c r="G339" s="153" t="str">
        <f t="shared" si="18"/>
        <v>项</v>
      </c>
    </row>
    <row r="340" ht="36" customHeight="1" spans="1:7">
      <c r="A340" s="393">
        <v>2040899</v>
      </c>
      <c r="B340" s="275" t="s">
        <v>337</v>
      </c>
      <c r="C340" s="276">
        <v>0</v>
      </c>
      <c r="D340" s="276">
        <v>0</v>
      </c>
      <c r="E340" s="394" t="str">
        <f t="shared" si="19"/>
        <v>-</v>
      </c>
      <c r="F340" s="125" t="str">
        <f t="shared" si="17"/>
        <v>否</v>
      </c>
      <c r="G340" s="153" t="str">
        <f t="shared" si="18"/>
        <v>项</v>
      </c>
    </row>
    <row r="341" ht="36" customHeight="1" spans="1:7">
      <c r="A341" s="391">
        <v>20409</v>
      </c>
      <c r="B341" s="271" t="s">
        <v>338</v>
      </c>
      <c r="C341" s="278">
        <v>0</v>
      </c>
      <c r="D341" s="278">
        <v>0</v>
      </c>
      <c r="E341" s="392" t="str">
        <f t="shared" si="19"/>
        <v>-</v>
      </c>
      <c r="F341" s="125" t="str">
        <f t="shared" si="17"/>
        <v>否</v>
      </c>
      <c r="G341" s="153" t="str">
        <f t="shared" si="18"/>
        <v>款</v>
      </c>
    </row>
    <row r="342" ht="36" customHeight="1" spans="1:7">
      <c r="A342" s="393">
        <v>2040901</v>
      </c>
      <c r="B342" s="275" t="s">
        <v>141</v>
      </c>
      <c r="C342" s="276">
        <v>0</v>
      </c>
      <c r="D342" s="276">
        <v>0</v>
      </c>
      <c r="E342" s="394" t="str">
        <f t="shared" si="19"/>
        <v>-</v>
      </c>
      <c r="F342" s="125" t="str">
        <f t="shared" si="17"/>
        <v>否</v>
      </c>
      <c r="G342" s="153" t="str">
        <f t="shared" si="18"/>
        <v>项</v>
      </c>
    </row>
    <row r="343" ht="36" customHeight="1" spans="1:7">
      <c r="A343" s="393">
        <v>2040902</v>
      </c>
      <c r="B343" s="275" t="s">
        <v>142</v>
      </c>
      <c r="C343" s="276">
        <v>0</v>
      </c>
      <c r="D343" s="276">
        <v>0</v>
      </c>
      <c r="E343" s="394" t="str">
        <f t="shared" si="19"/>
        <v>-</v>
      </c>
      <c r="F343" s="125" t="str">
        <f t="shared" si="17"/>
        <v>否</v>
      </c>
      <c r="G343" s="153" t="str">
        <f t="shared" si="18"/>
        <v>项</v>
      </c>
    </row>
    <row r="344" ht="36" customHeight="1" spans="1:7">
      <c r="A344" s="393">
        <v>2040903</v>
      </c>
      <c r="B344" s="275" t="s">
        <v>143</v>
      </c>
      <c r="C344" s="276">
        <v>0</v>
      </c>
      <c r="D344" s="276">
        <v>0</v>
      </c>
      <c r="E344" s="394" t="str">
        <f t="shared" si="19"/>
        <v>-</v>
      </c>
      <c r="F344" s="125" t="str">
        <f t="shared" si="17"/>
        <v>否</v>
      </c>
      <c r="G344" s="153" t="str">
        <f t="shared" si="18"/>
        <v>项</v>
      </c>
    </row>
    <row r="345" ht="36" customHeight="1" spans="1:7">
      <c r="A345" s="393">
        <v>2040904</v>
      </c>
      <c r="B345" s="275" t="s">
        <v>339</v>
      </c>
      <c r="C345" s="276">
        <v>0</v>
      </c>
      <c r="D345" s="276">
        <v>0</v>
      </c>
      <c r="E345" s="394" t="str">
        <f t="shared" si="19"/>
        <v>-</v>
      </c>
      <c r="F345" s="125" t="str">
        <f t="shared" si="17"/>
        <v>否</v>
      </c>
      <c r="G345" s="153" t="str">
        <f t="shared" si="18"/>
        <v>项</v>
      </c>
    </row>
    <row r="346" ht="36" customHeight="1" spans="1:7">
      <c r="A346" s="393">
        <v>2040905</v>
      </c>
      <c r="B346" s="275" t="s">
        <v>340</v>
      </c>
      <c r="C346" s="276">
        <v>0</v>
      </c>
      <c r="D346" s="276">
        <v>0</v>
      </c>
      <c r="E346" s="394" t="str">
        <f t="shared" si="19"/>
        <v>-</v>
      </c>
      <c r="F346" s="125" t="str">
        <f t="shared" si="17"/>
        <v>否</v>
      </c>
      <c r="G346" s="153" t="str">
        <f t="shared" si="18"/>
        <v>项</v>
      </c>
    </row>
    <row r="347" ht="36" customHeight="1" spans="1:7">
      <c r="A347" s="393">
        <v>2040950</v>
      </c>
      <c r="B347" s="275" t="s">
        <v>150</v>
      </c>
      <c r="C347" s="276">
        <v>0</v>
      </c>
      <c r="D347" s="276">
        <v>0</v>
      </c>
      <c r="E347" s="394" t="str">
        <f t="shared" si="19"/>
        <v>-</v>
      </c>
      <c r="F347" s="125" t="str">
        <f t="shared" si="17"/>
        <v>否</v>
      </c>
      <c r="G347" s="153" t="str">
        <f t="shared" si="18"/>
        <v>项</v>
      </c>
    </row>
    <row r="348" ht="36" customHeight="1" spans="1:7">
      <c r="A348" s="393">
        <v>2040999</v>
      </c>
      <c r="B348" s="275" t="s">
        <v>341</v>
      </c>
      <c r="C348" s="276">
        <v>0</v>
      </c>
      <c r="D348" s="276">
        <v>0</v>
      </c>
      <c r="E348" s="394" t="str">
        <f t="shared" si="19"/>
        <v>-</v>
      </c>
      <c r="F348" s="125" t="str">
        <f t="shared" si="17"/>
        <v>否</v>
      </c>
      <c r="G348" s="153" t="str">
        <f t="shared" si="18"/>
        <v>项</v>
      </c>
    </row>
    <row r="349" ht="36" customHeight="1" spans="1:7">
      <c r="A349" s="391">
        <v>20410</v>
      </c>
      <c r="B349" s="271" t="s">
        <v>342</v>
      </c>
      <c r="C349" s="278">
        <v>0</v>
      </c>
      <c r="D349" s="278">
        <v>0</v>
      </c>
      <c r="E349" s="392" t="str">
        <f t="shared" si="19"/>
        <v>-</v>
      </c>
      <c r="F349" s="125" t="str">
        <f t="shared" si="17"/>
        <v>否</v>
      </c>
      <c r="G349" s="153" t="str">
        <f t="shared" si="18"/>
        <v>款</v>
      </c>
    </row>
    <row r="350" ht="36" customHeight="1" spans="1:7">
      <c r="A350" s="393">
        <v>2041001</v>
      </c>
      <c r="B350" s="275" t="s">
        <v>141</v>
      </c>
      <c r="C350" s="276">
        <v>0</v>
      </c>
      <c r="D350" s="276">
        <v>0</v>
      </c>
      <c r="E350" s="394" t="str">
        <f t="shared" si="19"/>
        <v>-</v>
      </c>
      <c r="F350" s="125" t="str">
        <f t="shared" si="17"/>
        <v>否</v>
      </c>
      <c r="G350" s="153" t="str">
        <f t="shared" si="18"/>
        <v>项</v>
      </c>
    </row>
    <row r="351" ht="36" customHeight="1" spans="1:7">
      <c r="A351" s="393">
        <v>2041002</v>
      </c>
      <c r="B351" s="275" t="s">
        <v>142</v>
      </c>
      <c r="C351" s="276">
        <v>0</v>
      </c>
      <c r="D351" s="276">
        <v>0</v>
      </c>
      <c r="E351" s="394" t="str">
        <f t="shared" si="19"/>
        <v>-</v>
      </c>
      <c r="F351" s="125" t="str">
        <f t="shared" si="17"/>
        <v>否</v>
      </c>
      <c r="G351" s="153" t="str">
        <f t="shared" si="18"/>
        <v>项</v>
      </c>
    </row>
    <row r="352" ht="36" customHeight="1" spans="1:7">
      <c r="A352" s="393">
        <v>2041006</v>
      </c>
      <c r="B352" s="275" t="s">
        <v>182</v>
      </c>
      <c r="C352" s="276">
        <v>0</v>
      </c>
      <c r="D352" s="276">
        <v>0</v>
      </c>
      <c r="E352" s="394" t="str">
        <f t="shared" si="19"/>
        <v>-</v>
      </c>
      <c r="F352" s="125" t="str">
        <f t="shared" si="17"/>
        <v>否</v>
      </c>
      <c r="G352" s="153" t="str">
        <f t="shared" si="18"/>
        <v>项</v>
      </c>
    </row>
    <row r="353" ht="36" customHeight="1" spans="1:7">
      <c r="A353" s="393">
        <v>2041007</v>
      </c>
      <c r="B353" s="275" t="s">
        <v>343</v>
      </c>
      <c r="C353" s="276">
        <v>0</v>
      </c>
      <c r="D353" s="276">
        <v>0</v>
      </c>
      <c r="E353" s="394" t="str">
        <f t="shared" si="19"/>
        <v>-</v>
      </c>
      <c r="F353" s="125" t="str">
        <f t="shared" si="17"/>
        <v>否</v>
      </c>
      <c r="G353" s="153" t="str">
        <f t="shared" si="18"/>
        <v>项</v>
      </c>
    </row>
    <row r="354" ht="36" customHeight="1" spans="1:7">
      <c r="A354" s="393">
        <v>2041099</v>
      </c>
      <c r="B354" s="275" t="s">
        <v>344</v>
      </c>
      <c r="C354" s="276">
        <v>0</v>
      </c>
      <c r="D354" s="276">
        <v>0</v>
      </c>
      <c r="E354" s="394" t="str">
        <f t="shared" si="19"/>
        <v>-</v>
      </c>
      <c r="F354" s="125" t="str">
        <f t="shared" si="17"/>
        <v>否</v>
      </c>
      <c r="G354" s="153" t="str">
        <f t="shared" si="18"/>
        <v>项</v>
      </c>
    </row>
    <row r="355" ht="36" customHeight="1" spans="1:7">
      <c r="A355" s="391">
        <v>20499</v>
      </c>
      <c r="B355" s="271" t="s">
        <v>345</v>
      </c>
      <c r="C355" s="278">
        <v>55</v>
      </c>
      <c r="D355" s="278">
        <v>46</v>
      </c>
      <c r="E355" s="392">
        <f t="shared" si="19"/>
        <v>-0.164</v>
      </c>
      <c r="F355" s="125" t="str">
        <f t="shared" si="17"/>
        <v>是</v>
      </c>
      <c r="G355" s="153" t="str">
        <f t="shared" si="18"/>
        <v>款</v>
      </c>
    </row>
    <row r="356" ht="36" customHeight="1" spans="1:7">
      <c r="A356" s="393">
        <v>2049902</v>
      </c>
      <c r="B356" s="275" t="s">
        <v>346</v>
      </c>
      <c r="C356" s="276">
        <v>0</v>
      </c>
      <c r="D356" s="276">
        <v>0</v>
      </c>
      <c r="E356" s="394" t="str">
        <f t="shared" si="19"/>
        <v>-</v>
      </c>
      <c r="F356" s="125" t="str">
        <f t="shared" si="17"/>
        <v>否</v>
      </c>
      <c r="G356" s="153" t="str">
        <f t="shared" si="18"/>
        <v>项</v>
      </c>
    </row>
    <row r="357" ht="36" customHeight="1" spans="1:7">
      <c r="A357" s="393">
        <v>2049999</v>
      </c>
      <c r="B357" s="275" t="s">
        <v>347</v>
      </c>
      <c r="C357" s="276">
        <v>55</v>
      </c>
      <c r="D357" s="276">
        <v>46</v>
      </c>
      <c r="E357" s="394">
        <f t="shared" si="19"/>
        <v>-0.164</v>
      </c>
      <c r="F357" s="125" t="str">
        <f t="shared" si="17"/>
        <v>是</v>
      </c>
      <c r="G357" s="153" t="str">
        <f t="shared" si="18"/>
        <v>项</v>
      </c>
    </row>
    <row r="358" ht="36" customHeight="1" spans="1:7">
      <c r="A358" s="391">
        <v>205</v>
      </c>
      <c r="B358" s="271" t="s">
        <v>79</v>
      </c>
      <c r="C358" s="278">
        <v>61132</v>
      </c>
      <c r="D358" s="278">
        <v>62936</v>
      </c>
      <c r="E358" s="392">
        <f t="shared" si="19"/>
        <v>0.03</v>
      </c>
      <c r="F358" s="125" t="str">
        <f t="shared" si="17"/>
        <v>是</v>
      </c>
      <c r="G358" s="153" t="str">
        <f t="shared" si="18"/>
        <v>类</v>
      </c>
    </row>
    <row r="359" ht="36" customHeight="1" spans="1:7">
      <c r="A359" s="391">
        <v>20501</v>
      </c>
      <c r="B359" s="271" t="s">
        <v>348</v>
      </c>
      <c r="C359" s="278">
        <v>252</v>
      </c>
      <c r="D359" s="278">
        <v>365</v>
      </c>
      <c r="E359" s="392">
        <f t="shared" si="19"/>
        <v>0.448</v>
      </c>
      <c r="F359" s="125" t="str">
        <f t="shared" si="17"/>
        <v>是</v>
      </c>
      <c r="G359" s="153" t="str">
        <f t="shared" si="18"/>
        <v>款</v>
      </c>
    </row>
    <row r="360" ht="36" customHeight="1" spans="1:7">
      <c r="A360" s="393">
        <v>2050101</v>
      </c>
      <c r="B360" s="275" t="s">
        <v>141</v>
      </c>
      <c r="C360" s="276">
        <v>252</v>
      </c>
      <c r="D360" s="276">
        <v>263</v>
      </c>
      <c r="E360" s="394">
        <f t="shared" si="19"/>
        <v>0.044</v>
      </c>
      <c r="F360" s="125" t="str">
        <f t="shared" si="17"/>
        <v>是</v>
      </c>
      <c r="G360" s="153" t="str">
        <f t="shared" si="18"/>
        <v>项</v>
      </c>
    </row>
    <row r="361" ht="36" customHeight="1" spans="1:7">
      <c r="A361" s="393">
        <v>2050102</v>
      </c>
      <c r="B361" s="275" t="s">
        <v>142</v>
      </c>
      <c r="C361" s="276">
        <v>0</v>
      </c>
      <c r="D361" s="276">
        <v>0</v>
      </c>
      <c r="E361" s="394" t="str">
        <f t="shared" si="19"/>
        <v>-</v>
      </c>
      <c r="F361" s="125" t="str">
        <f t="shared" si="17"/>
        <v>否</v>
      </c>
      <c r="G361" s="153" t="str">
        <f t="shared" si="18"/>
        <v>项</v>
      </c>
    </row>
    <row r="362" ht="36" customHeight="1" spans="1:7">
      <c r="A362" s="398">
        <v>2050103</v>
      </c>
      <c r="B362" s="275" t="s">
        <v>143</v>
      </c>
      <c r="C362" s="276">
        <v>0</v>
      </c>
      <c r="D362" s="276">
        <v>0</v>
      </c>
      <c r="E362" s="394" t="str">
        <f t="shared" si="19"/>
        <v>-</v>
      </c>
      <c r="F362" s="125" t="str">
        <f t="shared" si="17"/>
        <v>否</v>
      </c>
      <c r="G362" s="153" t="str">
        <f t="shared" si="18"/>
        <v>项</v>
      </c>
    </row>
    <row r="363" ht="36" customHeight="1" spans="1:7">
      <c r="A363" s="393">
        <v>2050199</v>
      </c>
      <c r="B363" s="275" t="s">
        <v>349</v>
      </c>
      <c r="C363" s="276">
        <v>0</v>
      </c>
      <c r="D363" s="276">
        <v>102</v>
      </c>
      <c r="E363" s="394" t="str">
        <f t="shared" si="19"/>
        <v>-</v>
      </c>
      <c r="F363" s="125" t="str">
        <f t="shared" si="17"/>
        <v>是</v>
      </c>
      <c r="G363" s="153" t="str">
        <f t="shared" si="18"/>
        <v>项</v>
      </c>
    </row>
    <row r="364" ht="36" customHeight="1" spans="1:7">
      <c r="A364" s="391">
        <v>20502</v>
      </c>
      <c r="B364" s="271" t="s">
        <v>350</v>
      </c>
      <c r="C364" s="278">
        <v>56900</v>
      </c>
      <c r="D364" s="278">
        <v>58620</v>
      </c>
      <c r="E364" s="392">
        <f t="shared" si="19"/>
        <v>0.03</v>
      </c>
      <c r="F364" s="125" t="str">
        <f t="shared" si="17"/>
        <v>是</v>
      </c>
      <c r="G364" s="153" t="str">
        <f t="shared" si="18"/>
        <v>款</v>
      </c>
    </row>
    <row r="365" ht="36" customHeight="1" spans="1:7">
      <c r="A365" s="393">
        <v>2050201</v>
      </c>
      <c r="B365" s="275" t="s">
        <v>351</v>
      </c>
      <c r="C365" s="276">
        <v>2432</v>
      </c>
      <c r="D365" s="276">
        <v>2424</v>
      </c>
      <c r="E365" s="394">
        <f t="shared" si="19"/>
        <v>-0.003</v>
      </c>
      <c r="F365" s="125" t="str">
        <f t="shared" si="17"/>
        <v>是</v>
      </c>
      <c r="G365" s="153" t="str">
        <f t="shared" si="18"/>
        <v>项</v>
      </c>
    </row>
    <row r="366" ht="36" customHeight="1" spans="1:7">
      <c r="A366" s="393">
        <v>2050202</v>
      </c>
      <c r="B366" s="275" t="s">
        <v>352</v>
      </c>
      <c r="C366" s="276">
        <v>23993</v>
      </c>
      <c r="D366" s="276">
        <v>23553</v>
      </c>
      <c r="E366" s="394">
        <f t="shared" si="19"/>
        <v>-0.018</v>
      </c>
      <c r="F366" s="125" t="str">
        <f t="shared" si="17"/>
        <v>是</v>
      </c>
      <c r="G366" s="153" t="str">
        <f t="shared" si="18"/>
        <v>项</v>
      </c>
    </row>
    <row r="367" ht="36" customHeight="1" spans="1:7">
      <c r="A367" s="393">
        <v>2050203</v>
      </c>
      <c r="B367" s="275" t="s">
        <v>353</v>
      </c>
      <c r="C367" s="276">
        <v>15409</v>
      </c>
      <c r="D367" s="276">
        <v>16649</v>
      </c>
      <c r="E367" s="394">
        <f t="shared" si="19"/>
        <v>0.08</v>
      </c>
      <c r="F367" s="125" t="str">
        <f t="shared" si="17"/>
        <v>是</v>
      </c>
      <c r="G367" s="153" t="str">
        <f t="shared" si="18"/>
        <v>项</v>
      </c>
    </row>
    <row r="368" ht="36" customHeight="1" spans="1:7">
      <c r="A368" s="393">
        <v>2050204</v>
      </c>
      <c r="B368" s="275" t="s">
        <v>354</v>
      </c>
      <c r="C368" s="276">
        <v>7628</v>
      </c>
      <c r="D368" s="276">
        <v>9923</v>
      </c>
      <c r="E368" s="394">
        <f t="shared" si="19"/>
        <v>0.301</v>
      </c>
      <c r="F368" s="125" t="str">
        <f t="shared" si="17"/>
        <v>是</v>
      </c>
      <c r="G368" s="153" t="str">
        <f t="shared" si="18"/>
        <v>项</v>
      </c>
    </row>
    <row r="369" ht="36" customHeight="1" spans="1:7">
      <c r="A369" s="393">
        <v>2050205</v>
      </c>
      <c r="B369" s="275" t="s">
        <v>355</v>
      </c>
      <c r="C369" s="276">
        <v>0</v>
      </c>
      <c r="D369" s="276">
        <v>0</v>
      </c>
      <c r="E369" s="394" t="str">
        <f t="shared" si="19"/>
        <v>-</v>
      </c>
      <c r="F369" s="125" t="str">
        <f t="shared" si="17"/>
        <v>否</v>
      </c>
      <c r="G369" s="153" t="str">
        <f t="shared" si="18"/>
        <v>项</v>
      </c>
    </row>
    <row r="370" ht="36" customHeight="1" spans="1:7">
      <c r="A370" s="393">
        <v>2050299</v>
      </c>
      <c r="B370" s="275" t="s">
        <v>356</v>
      </c>
      <c r="C370" s="276">
        <v>7438</v>
      </c>
      <c r="D370" s="276">
        <v>6071</v>
      </c>
      <c r="E370" s="394">
        <f t="shared" si="19"/>
        <v>-0.184</v>
      </c>
      <c r="F370" s="125" t="str">
        <f t="shared" si="17"/>
        <v>是</v>
      </c>
      <c r="G370" s="153" t="str">
        <f t="shared" si="18"/>
        <v>项</v>
      </c>
    </row>
    <row r="371" ht="36" customHeight="1" spans="1:7">
      <c r="A371" s="391">
        <v>20503</v>
      </c>
      <c r="B371" s="271" t="s">
        <v>357</v>
      </c>
      <c r="C371" s="278">
        <v>1549</v>
      </c>
      <c r="D371" s="278">
        <v>1817</v>
      </c>
      <c r="E371" s="392">
        <f t="shared" si="19"/>
        <v>0.173</v>
      </c>
      <c r="F371" s="125" t="str">
        <f t="shared" si="17"/>
        <v>是</v>
      </c>
      <c r="G371" s="153" t="str">
        <f t="shared" si="18"/>
        <v>款</v>
      </c>
    </row>
    <row r="372" ht="36" customHeight="1" spans="1:7">
      <c r="A372" s="393">
        <v>2050301</v>
      </c>
      <c r="B372" s="275" t="s">
        <v>358</v>
      </c>
      <c r="C372" s="276">
        <v>0</v>
      </c>
      <c r="D372" s="276">
        <v>0</v>
      </c>
      <c r="E372" s="394" t="str">
        <f t="shared" si="19"/>
        <v>-</v>
      </c>
      <c r="F372" s="125" t="str">
        <f t="shared" si="17"/>
        <v>否</v>
      </c>
      <c r="G372" s="153" t="str">
        <f t="shared" si="18"/>
        <v>项</v>
      </c>
    </row>
    <row r="373" ht="36" customHeight="1" spans="1:7">
      <c r="A373" s="393">
        <v>2050302</v>
      </c>
      <c r="B373" s="275" t="s">
        <v>359</v>
      </c>
      <c r="C373" s="276">
        <v>1549</v>
      </c>
      <c r="D373" s="276">
        <v>1817</v>
      </c>
      <c r="E373" s="394">
        <f t="shared" si="19"/>
        <v>0.173</v>
      </c>
      <c r="F373" s="125" t="str">
        <f t="shared" si="17"/>
        <v>是</v>
      </c>
      <c r="G373" s="153" t="str">
        <f t="shared" si="18"/>
        <v>项</v>
      </c>
    </row>
    <row r="374" ht="36" customHeight="1" spans="1:7">
      <c r="A374" s="393">
        <v>2050303</v>
      </c>
      <c r="B374" s="275" t="s">
        <v>360</v>
      </c>
      <c r="C374" s="276">
        <v>0</v>
      </c>
      <c r="D374" s="276">
        <v>0</v>
      </c>
      <c r="E374" s="394" t="str">
        <f t="shared" si="19"/>
        <v>-</v>
      </c>
      <c r="F374" s="125" t="str">
        <f t="shared" si="17"/>
        <v>否</v>
      </c>
      <c r="G374" s="153" t="str">
        <f t="shared" si="18"/>
        <v>项</v>
      </c>
    </row>
    <row r="375" ht="36" customHeight="1" spans="1:7">
      <c r="A375" s="393">
        <v>2050305</v>
      </c>
      <c r="B375" s="275" t="s">
        <v>361</v>
      </c>
      <c r="C375" s="276">
        <v>0</v>
      </c>
      <c r="D375" s="276">
        <v>0</v>
      </c>
      <c r="E375" s="394" t="str">
        <f t="shared" si="19"/>
        <v>-</v>
      </c>
      <c r="F375" s="125" t="str">
        <f t="shared" si="17"/>
        <v>否</v>
      </c>
      <c r="G375" s="153" t="str">
        <f t="shared" si="18"/>
        <v>项</v>
      </c>
    </row>
    <row r="376" ht="36" customHeight="1" spans="1:7">
      <c r="A376" s="393">
        <v>2050399</v>
      </c>
      <c r="B376" s="275" t="s">
        <v>362</v>
      </c>
      <c r="C376" s="276">
        <v>0</v>
      </c>
      <c r="D376" s="276">
        <v>0</v>
      </c>
      <c r="E376" s="394" t="str">
        <f t="shared" si="19"/>
        <v>-</v>
      </c>
      <c r="F376" s="125" t="str">
        <f t="shared" si="17"/>
        <v>否</v>
      </c>
      <c r="G376" s="153" t="str">
        <f t="shared" si="18"/>
        <v>项</v>
      </c>
    </row>
    <row r="377" ht="36" customHeight="1" spans="1:7">
      <c r="A377" s="391">
        <v>20504</v>
      </c>
      <c r="B377" s="271" t="s">
        <v>363</v>
      </c>
      <c r="C377" s="278">
        <v>0</v>
      </c>
      <c r="D377" s="278">
        <v>0</v>
      </c>
      <c r="E377" s="392" t="str">
        <f t="shared" si="19"/>
        <v>-</v>
      </c>
      <c r="F377" s="125" t="str">
        <f t="shared" si="17"/>
        <v>否</v>
      </c>
      <c r="G377" s="153" t="str">
        <f t="shared" si="18"/>
        <v>款</v>
      </c>
    </row>
    <row r="378" ht="36" customHeight="1" spans="1:7">
      <c r="A378" s="393">
        <v>2050401</v>
      </c>
      <c r="B378" s="275" t="s">
        <v>364</v>
      </c>
      <c r="C378" s="276">
        <v>0</v>
      </c>
      <c r="D378" s="276">
        <v>0</v>
      </c>
      <c r="E378" s="394" t="str">
        <f t="shared" si="19"/>
        <v>-</v>
      </c>
      <c r="F378" s="125" t="str">
        <f t="shared" si="17"/>
        <v>否</v>
      </c>
      <c r="G378" s="153" t="str">
        <f t="shared" si="18"/>
        <v>项</v>
      </c>
    </row>
    <row r="379" ht="36" customHeight="1" spans="1:7">
      <c r="A379" s="393">
        <v>2050402</v>
      </c>
      <c r="B379" s="275" t="s">
        <v>365</v>
      </c>
      <c r="C379" s="276">
        <v>0</v>
      </c>
      <c r="D379" s="276">
        <v>0</v>
      </c>
      <c r="E379" s="394" t="str">
        <f t="shared" si="19"/>
        <v>-</v>
      </c>
      <c r="F379" s="125" t="str">
        <f t="shared" si="17"/>
        <v>否</v>
      </c>
      <c r="G379" s="153" t="str">
        <f t="shared" si="18"/>
        <v>项</v>
      </c>
    </row>
    <row r="380" ht="36" customHeight="1" spans="1:7">
      <c r="A380" s="393">
        <v>2050403</v>
      </c>
      <c r="B380" s="275" t="s">
        <v>366</v>
      </c>
      <c r="C380" s="276">
        <v>0</v>
      </c>
      <c r="D380" s="276">
        <v>0</v>
      </c>
      <c r="E380" s="394" t="str">
        <f t="shared" si="19"/>
        <v>-</v>
      </c>
      <c r="F380" s="125" t="str">
        <f t="shared" si="17"/>
        <v>否</v>
      </c>
      <c r="G380" s="153" t="str">
        <f t="shared" si="18"/>
        <v>项</v>
      </c>
    </row>
    <row r="381" ht="36" customHeight="1" spans="1:7">
      <c r="A381" s="393">
        <v>2050404</v>
      </c>
      <c r="B381" s="275" t="s">
        <v>367</v>
      </c>
      <c r="C381" s="276">
        <v>0</v>
      </c>
      <c r="D381" s="276">
        <v>0</v>
      </c>
      <c r="E381" s="394" t="str">
        <f t="shared" si="19"/>
        <v>-</v>
      </c>
      <c r="F381" s="125" t="str">
        <f t="shared" si="17"/>
        <v>否</v>
      </c>
      <c r="G381" s="153" t="str">
        <f t="shared" si="18"/>
        <v>项</v>
      </c>
    </row>
    <row r="382" ht="36" customHeight="1" spans="1:7">
      <c r="A382" s="393">
        <v>2050499</v>
      </c>
      <c r="B382" s="275" t="s">
        <v>368</v>
      </c>
      <c r="C382" s="276">
        <v>0</v>
      </c>
      <c r="D382" s="276">
        <v>0</v>
      </c>
      <c r="E382" s="394" t="str">
        <f t="shared" si="19"/>
        <v>-</v>
      </c>
      <c r="F382" s="125" t="str">
        <f t="shared" si="17"/>
        <v>否</v>
      </c>
      <c r="G382" s="153" t="str">
        <f t="shared" si="18"/>
        <v>项</v>
      </c>
    </row>
    <row r="383" ht="36" customHeight="1" spans="1:7">
      <c r="A383" s="391">
        <v>20505</v>
      </c>
      <c r="B383" s="271" t="s">
        <v>369</v>
      </c>
      <c r="C383" s="278">
        <v>0</v>
      </c>
      <c r="D383" s="278">
        <v>0</v>
      </c>
      <c r="E383" s="392" t="str">
        <f t="shared" si="19"/>
        <v>-</v>
      </c>
      <c r="F383" s="125" t="str">
        <f t="shared" si="17"/>
        <v>否</v>
      </c>
      <c r="G383" s="153" t="str">
        <f t="shared" si="18"/>
        <v>款</v>
      </c>
    </row>
    <row r="384" ht="36" customHeight="1" spans="1:7">
      <c r="A384" s="393">
        <v>2050501</v>
      </c>
      <c r="B384" s="275" t="s">
        <v>370</v>
      </c>
      <c r="C384" s="276">
        <v>0</v>
      </c>
      <c r="D384" s="276">
        <v>0</v>
      </c>
      <c r="E384" s="394" t="str">
        <f t="shared" si="19"/>
        <v>-</v>
      </c>
      <c r="F384" s="125" t="str">
        <f t="shared" ref="F384:F447" si="20">IF(LEN(A384)=3,"是",IF(B384&lt;&gt;"",IF(SUM(C384:D384)&lt;&gt;0,"是","否"),"是"))</f>
        <v>否</v>
      </c>
      <c r="G384" s="153" t="str">
        <f t="shared" ref="G384:G447" si="21">IF(LEN(A384)=3,"类",IF(LEN(A384)=5,"款","项"))</f>
        <v>项</v>
      </c>
    </row>
    <row r="385" ht="36" customHeight="1" spans="1:7">
      <c r="A385" s="393">
        <v>2050502</v>
      </c>
      <c r="B385" s="275" t="s">
        <v>371</v>
      </c>
      <c r="C385" s="276">
        <v>0</v>
      </c>
      <c r="D385" s="276">
        <v>0</v>
      </c>
      <c r="E385" s="394" t="str">
        <f t="shared" si="19"/>
        <v>-</v>
      </c>
      <c r="F385" s="125" t="str">
        <f t="shared" si="20"/>
        <v>否</v>
      </c>
      <c r="G385" s="153" t="str">
        <f t="shared" si="21"/>
        <v>项</v>
      </c>
    </row>
    <row r="386" ht="36" customHeight="1" spans="1:7">
      <c r="A386" s="393">
        <v>2050599</v>
      </c>
      <c r="B386" s="275" t="s">
        <v>372</v>
      </c>
      <c r="C386" s="276">
        <v>0</v>
      </c>
      <c r="D386" s="276">
        <v>0</v>
      </c>
      <c r="E386" s="394" t="str">
        <f t="shared" si="19"/>
        <v>-</v>
      </c>
      <c r="F386" s="125" t="str">
        <f t="shared" si="20"/>
        <v>否</v>
      </c>
      <c r="G386" s="153" t="str">
        <f t="shared" si="21"/>
        <v>项</v>
      </c>
    </row>
    <row r="387" ht="36" customHeight="1" spans="1:7">
      <c r="A387" s="391">
        <v>20506</v>
      </c>
      <c r="B387" s="271" t="s">
        <v>373</v>
      </c>
      <c r="C387" s="278">
        <v>0</v>
      </c>
      <c r="D387" s="278">
        <v>0</v>
      </c>
      <c r="E387" s="392" t="str">
        <f t="shared" si="19"/>
        <v>-</v>
      </c>
      <c r="F387" s="125" t="str">
        <f t="shared" si="20"/>
        <v>否</v>
      </c>
      <c r="G387" s="153" t="str">
        <f t="shared" si="21"/>
        <v>款</v>
      </c>
    </row>
    <row r="388" ht="36" customHeight="1" spans="1:7">
      <c r="A388" s="393">
        <v>2050601</v>
      </c>
      <c r="B388" s="275" t="s">
        <v>374</v>
      </c>
      <c r="C388" s="276">
        <v>0</v>
      </c>
      <c r="D388" s="276">
        <v>0</v>
      </c>
      <c r="E388" s="394" t="str">
        <f t="shared" ref="E388:E451" si="22">IF(C388&lt;&gt;0,D388/C388-1,"-")</f>
        <v>-</v>
      </c>
      <c r="F388" s="125" t="str">
        <f t="shared" si="20"/>
        <v>否</v>
      </c>
      <c r="G388" s="153" t="str">
        <f t="shared" si="21"/>
        <v>项</v>
      </c>
    </row>
    <row r="389" ht="36" customHeight="1" spans="1:7">
      <c r="A389" s="393">
        <v>2050602</v>
      </c>
      <c r="B389" s="275" t="s">
        <v>375</v>
      </c>
      <c r="C389" s="276">
        <v>0</v>
      </c>
      <c r="D389" s="276">
        <v>0</v>
      </c>
      <c r="E389" s="394" t="str">
        <f t="shared" si="22"/>
        <v>-</v>
      </c>
      <c r="F389" s="125" t="str">
        <f t="shared" si="20"/>
        <v>否</v>
      </c>
      <c r="G389" s="153" t="str">
        <f t="shared" si="21"/>
        <v>项</v>
      </c>
    </row>
    <row r="390" ht="36" customHeight="1" spans="1:7">
      <c r="A390" s="393">
        <v>2050699</v>
      </c>
      <c r="B390" s="275" t="s">
        <v>376</v>
      </c>
      <c r="C390" s="276">
        <v>0</v>
      </c>
      <c r="D390" s="276">
        <v>0</v>
      </c>
      <c r="E390" s="394" t="str">
        <f t="shared" si="22"/>
        <v>-</v>
      </c>
      <c r="F390" s="125" t="str">
        <f t="shared" si="20"/>
        <v>否</v>
      </c>
      <c r="G390" s="153" t="str">
        <f t="shared" si="21"/>
        <v>项</v>
      </c>
    </row>
    <row r="391" ht="36" customHeight="1" spans="1:7">
      <c r="A391" s="391">
        <v>20507</v>
      </c>
      <c r="B391" s="271" t="s">
        <v>377</v>
      </c>
      <c r="C391" s="278">
        <v>295</v>
      </c>
      <c r="D391" s="278">
        <v>329</v>
      </c>
      <c r="E391" s="392">
        <f t="shared" si="22"/>
        <v>0.115</v>
      </c>
      <c r="F391" s="125" t="str">
        <f t="shared" si="20"/>
        <v>是</v>
      </c>
      <c r="G391" s="153" t="str">
        <f t="shared" si="21"/>
        <v>款</v>
      </c>
    </row>
    <row r="392" ht="36" customHeight="1" spans="1:7">
      <c r="A392" s="393">
        <v>2050701</v>
      </c>
      <c r="B392" s="275" t="s">
        <v>378</v>
      </c>
      <c r="C392" s="276">
        <v>295</v>
      </c>
      <c r="D392" s="276">
        <v>329</v>
      </c>
      <c r="E392" s="394">
        <f t="shared" si="22"/>
        <v>0.115</v>
      </c>
      <c r="F392" s="125" t="str">
        <f t="shared" si="20"/>
        <v>是</v>
      </c>
      <c r="G392" s="153" t="str">
        <f t="shared" si="21"/>
        <v>项</v>
      </c>
    </row>
    <row r="393" ht="36" customHeight="1" spans="1:7">
      <c r="A393" s="393">
        <v>2050702</v>
      </c>
      <c r="B393" s="275" t="s">
        <v>379</v>
      </c>
      <c r="C393" s="276">
        <v>0</v>
      </c>
      <c r="D393" s="276">
        <v>0</v>
      </c>
      <c r="E393" s="394" t="str">
        <f t="shared" si="22"/>
        <v>-</v>
      </c>
      <c r="F393" s="125" t="str">
        <f t="shared" si="20"/>
        <v>否</v>
      </c>
      <c r="G393" s="153" t="str">
        <f t="shared" si="21"/>
        <v>项</v>
      </c>
    </row>
    <row r="394" ht="36" customHeight="1" spans="1:7">
      <c r="A394" s="393">
        <v>2050799</v>
      </c>
      <c r="B394" s="275" t="s">
        <v>380</v>
      </c>
      <c r="C394" s="276">
        <v>0</v>
      </c>
      <c r="D394" s="276">
        <v>0</v>
      </c>
      <c r="E394" s="394" t="str">
        <f t="shared" si="22"/>
        <v>-</v>
      </c>
      <c r="F394" s="125" t="str">
        <f t="shared" si="20"/>
        <v>否</v>
      </c>
      <c r="G394" s="153" t="str">
        <f t="shared" si="21"/>
        <v>项</v>
      </c>
    </row>
    <row r="395" ht="36" customHeight="1" spans="1:7">
      <c r="A395" s="391">
        <v>20508</v>
      </c>
      <c r="B395" s="271" t="s">
        <v>381</v>
      </c>
      <c r="C395" s="278">
        <v>218</v>
      </c>
      <c r="D395" s="278">
        <v>235</v>
      </c>
      <c r="E395" s="392">
        <f t="shared" si="22"/>
        <v>0.078</v>
      </c>
      <c r="F395" s="125" t="str">
        <f t="shared" si="20"/>
        <v>是</v>
      </c>
      <c r="G395" s="153" t="str">
        <f t="shared" si="21"/>
        <v>款</v>
      </c>
    </row>
    <row r="396" ht="36" customHeight="1" spans="1:7">
      <c r="A396" s="393">
        <v>2050801</v>
      </c>
      <c r="B396" s="275" t="s">
        <v>382</v>
      </c>
      <c r="C396" s="276">
        <v>0</v>
      </c>
      <c r="D396" s="276">
        <v>0</v>
      </c>
      <c r="E396" s="394" t="str">
        <f t="shared" si="22"/>
        <v>-</v>
      </c>
      <c r="F396" s="125" t="str">
        <f t="shared" si="20"/>
        <v>否</v>
      </c>
      <c r="G396" s="153" t="str">
        <f t="shared" si="21"/>
        <v>项</v>
      </c>
    </row>
    <row r="397" ht="36" customHeight="1" spans="1:7">
      <c r="A397" s="393">
        <v>2050802</v>
      </c>
      <c r="B397" s="275" t="s">
        <v>383</v>
      </c>
      <c r="C397" s="276">
        <v>218</v>
      </c>
      <c r="D397" s="276">
        <v>235</v>
      </c>
      <c r="E397" s="394">
        <f t="shared" si="22"/>
        <v>0.078</v>
      </c>
      <c r="F397" s="125" t="str">
        <f t="shared" si="20"/>
        <v>是</v>
      </c>
      <c r="G397" s="153" t="str">
        <f t="shared" si="21"/>
        <v>项</v>
      </c>
    </row>
    <row r="398" ht="36" customHeight="1" spans="1:7">
      <c r="A398" s="393">
        <v>2050803</v>
      </c>
      <c r="B398" s="275" t="s">
        <v>384</v>
      </c>
      <c r="C398" s="276">
        <v>0</v>
      </c>
      <c r="D398" s="276">
        <v>0</v>
      </c>
      <c r="E398" s="394" t="str">
        <f t="shared" si="22"/>
        <v>-</v>
      </c>
      <c r="F398" s="125" t="str">
        <f t="shared" si="20"/>
        <v>否</v>
      </c>
      <c r="G398" s="153" t="str">
        <f t="shared" si="21"/>
        <v>项</v>
      </c>
    </row>
    <row r="399" ht="36" customHeight="1" spans="1:7">
      <c r="A399" s="393">
        <v>2050804</v>
      </c>
      <c r="B399" s="275" t="s">
        <v>385</v>
      </c>
      <c r="C399" s="276">
        <v>0</v>
      </c>
      <c r="D399" s="276">
        <v>0</v>
      </c>
      <c r="E399" s="394" t="str">
        <f t="shared" si="22"/>
        <v>-</v>
      </c>
      <c r="F399" s="125" t="str">
        <f t="shared" si="20"/>
        <v>否</v>
      </c>
      <c r="G399" s="153" t="str">
        <f t="shared" si="21"/>
        <v>项</v>
      </c>
    </row>
    <row r="400" ht="36" customHeight="1" spans="1:7">
      <c r="A400" s="393">
        <v>2050899</v>
      </c>
      <c r="B400" s="275" t="s">
        <v>386</v>
      </c>
      <c r="C400" s="276">
        <v>0</v>
      </c>
      <c r="D400" s="276">
        <v>0</v>
      </c>
      <c r="E400" s="394" t="str">
        <f t="shared" si="22"/>
        <v>-</v>
      </c>
      <c r="F400" s="125" t="str">
        <f t="shared" si="20"/>
        <v>否</v>
      </c>
      <c r="G400" s="153" t="str">
        <f t="shared" si="21"/>
        <v>项</v>
      </c>
    </row>
    <row r="401" ht="36" customHeight="1" spans="1:7">
      <c r="A401" s="391">
        <v>20509</v>
      </c>
      <c r="B401" s="271" t="s">
        <v>387</v>
      </c>
      <c r="C401" s="278">
        <v>1918</v>
      </c>
      <c r="D401" s="278">
        <v>1570</v>
      </c>
      <c r="E401" s="392">
        <f t="shared" si="22"/>
        <v>-0.181</v>
      </c>
      <c r="F401" s="125" t="str">
        <f t="shared" si="20"/>
        <v>是</v>
      </c>
      <c r="G401" s="153" t="str">
        <f t="shared" si="21"/>
        <v>款</v>
      </c>
    </row>
    <row r="402" ht="36" customHeight="1" spans="1:7">
      <c r="A402" s="393">
        <v>2050901</v>
      </c>
      <c r="B402" s="275" t="s">
        <v>388</v>
      </c>
      <c r="C402" s="276">
        <v>0</v>
      </c>
      <c r="D402" s="276">
        <v>0</v>
      </c>
      <c r="E402" s="394" t="str">
        <f t="shared" si="22"/>
        <v>-</v>
      </c>
      <c r="F402" s="125" t="str">
        <f t="shared" si="20"/>
        <v>否</v>
      </c>
      <c r="G402" s="153" t="str">
        <f t="shared" si="21"/>
        <v>项</v>
      </c>
    </row>
    <row r="403" ht="36" customHeight="1" spans="1:7">
      <c r="A403" s="393">
        <v>2050902</v>
      </c>
      <c r="B403" s="275" t="s">
        <v>389</v>
      </c>
      <c r="C403" s="276">
        <v>0</v>
      </c>
      <c r="D403" s="276">
        <v>0</v>
      </c>
      <c r="E403" s="394" t="str">
        <f t="shared" si="22"/>
        <v>-</v>
      </c>
      <c r="F403" s="125" t="str">
        <f t="shared" si="20"/>
        <v>否</v>
      </c>
      <c r="G403" s="153" t="str">
        <f t="shared" si="21"/>
        <v>项</v>
      </c>
    </row>
    <row r="404" ht="36" customHeight="1" spans="1:7">
      <c r="A404" s="393">
        <v>2050903</v>
      </c>
      <c r="B404" s="275" t="s">
        <v>390</v>
      </c>
      <c r="C404" s="276">
        <v>0</v>
      </c>
      <c r="D404" s="276">
        <v>0</v>
      </c>
      <c r="E404" s="394" t="str">
        <f t="shared" si="22"/>
        <v>-</v>
      </c>
      <c r="F404" s="125" t="str">
        <f t="shared" si="20"/>
        <v>否</v>
      </c>
      <c r="G404" s="153" t="str">
        <f t="shared" si="21"/>
        <v>项</v>
      </c>
    </row>
    <row r="405" ht="36" customHeight="1" spans="1:7">
      <c r="A405" s="393">
        <v>2050904</v>
      </c>
      <c r="B405" s="275" t="s">
        <v>391</v>
      </c>
      <c r="C405" s="276">
        <v>0</v>
      </c>
      <c r="D405" s="276">
        <v>0</v>
      </c>
      <c r="E405" s="394" t="str">
        <f t="shared" si="22"/>
        <v>-</v>
      </c>
      <c r="F405" s="125" t="str">
        <f t="shared" si="20"/>
        <v>否</v>
      </c>
      <c r="G405" s="153" t="str">
        <f t="shared" si="21"/>
        <v>项</v>
      </c>
    </row>
    <row r="406" ht="36" customHeight="1" spans="1:7">
      <c r="A406" s="393">
        <v>2050905</v>
      </c>
      <c r="B406" s="275" t="s">
        <v>392</v>
      </c>
      <c r="C406" s="276">
        <v>0</v>
      </c>
      <c r="D406" s="276">
        <v>0</v>
      </c>
      <c r="E406" s="394" t="str">
        <f t="shared" si="22"/>
        <v>-</v>
      </c>
      <c r="F406" s="125" t="str">
        <f t="shared" si="20"/>
        <v>否</v>
      </c>
      <c r="G406" s="153" t="str">
        <f t="shared" si="21"/>
        <v>项</v>
      </c>
    </row>
    <row r="407" ht="36" customHeight="1" spans="1:7">
      <c r="A407" s="393">
        <v>2050999</v>
      </c>
      <c r="B407" s="275" t="s">
        <v>393</v>
      </c>
      <c r="C407" s="276">
        <v>1918</v>
      </c>
      <c r="D407" s="276">
        <v>1570</v>
      </c>
      <c r="E407" s="394">
        <f t="shared" si="22"/>
        <v>-0.181</v>
      </c>
      <c r="F407" s="125" t="str">
        <f t="shared" si="20"/>
        <v>是</v>
      </c>
      <c r="G407" s="153" t="str">
        <f t="shared" si="21"/>
        <v>项</v>
      </c>
    </row>
    <row r="408" ht="36" customHeight="1" spans="1:7">
      <c r="A408" s="391">
        <v>20599</v>
      </c>
      <c r="B408" s="271" t="s">
        <v>394</v>
      </c>
      <c r="C408" s="278">
        <v>0</v>
      </c>
      <c r="D408" s="278">
        <v>0</v>
      </c>
      <c r="E408" s="392" t="str">
        <f t="shared" si="22"/>
        <v>-</v>
      </c>
      <c r="F408" s="125" t="str">
        <f t="shared" si="20"/>
        <v>否</v>
      </c>
      <c r="G408" s="153" t="str">
        <f t="shared" si="21"/>
        <v>款</v>
      </c>
    </row>
    <row r="409" s="385" customFormat="1" ht="36" customHeight="1" spans="1:7">
      <c r="A409" s="393">
        <v>2059999</v>
      </c>
      <c r="B409" s="275" t="s">
        <v>395</v>
      </c>
      <c r="C409" s="276">
        <v>0</v>
      </c>
      <c r="D409" s="276">
        <v>0</v>
      </c>
      <c r="E409" s="394" t="str">
        <f t="shared" si="22"/>
        <v>-</v>
      </c>
      <c r="F409" s="125" t="str">
        <f t="shared" si="20"/>
        <v>否</v>
      </c>
      <c r="G409" s="153" t="str">
        <f t="shared" si="21"/>
        <v>项</v>
      </c>
    </row>
    <row r="410" ht="36" customHeight="1" spans="1:7">
      <c r="A410" s="391">
        <v>206</v>
      </c>
      <c r="B410" s="271" t="s">
        <v>81</v>
      </c>
      <c r="C410" s="278">
        <v>1811</v>
      </c>
      <c r="D410" s="278">
        <v>705</v>
      </c>
      <c r="E410" s="392">
        <f t="shared" si="22"/>
        <v>-0.611</v>
      </c>
      <c r="F410" s="125" t="str">
        <f t="shared" si="20"/>
        <v>是</v>
      </c>
      <c r="G410" s="153" t="str">
        <f t="shared" si="21"/>
        <v>类</v>
      </c>
    </row>
    <row r="411" ht="36" customHeight="1" spans="1:7">
      <c r="A411" s="391">
        <v>20601</v>
      </c>
      <c r="B411" s="271" t="s">
        <v>396</v>
      </c>
      <c r="C411" s="278">
        <v>1582</v>
      </c>
      <c r="D411" s="278">
        <v>518</v>
      </c>
      <c r="E411" s="392">
        <f t="shared" si="22"/>
        <v>-0.673</v>
      </c>
      <c r="F411" s="125" t="str">
        <f t="shared" si="20"/>
        <v>是</v>
      </c>
      <c r="G411" s="153" t="str">
        <f t="shared" si="21"/>
        <v>款</v>
      </c>
    </row>
    <row r="412" s="385" customFormat="1" ht="36" customHeight="1" spans="1:7">
      <c r="A412" s="393">
        <v>2060101</v>
      </c>
      <c r="B412" s="275" t="s">
        <v>141</v>
      </c>
      <c r="C412" s="276">
        <v>1364</v>
      </c>
      <c r="D412" s="276">
        <v>294</v>
      </c>
      <c r="E412" s="394">
        <f t="shared" si="22"/>
        <v>-0.784</v>
      </c>
      <c r="F412" s="125" t="str">
        <f t="shared" si="20"/>
        <v>是</v>
      </c>
      <c r="G412" s="153" t="str">
        <f t="shared" si="21"/>
        <v>项</v>
      </c>
    </row>
    <row r="413" ht="36" customHeight="1" spans="1:7">
      <c r="A413" s="393">
        <v>2060102</v>
      </c>
      <c r="B413" s="275" t="s">
        <v>142</v>
      </c>
      <c r="C413" s="276">
        <v>0</v>
      </c>
      <c r="D413" s="276">
        <v>0</v>
      </c>
      <c r="E413" s="394" t="str">
        <f t="shared" si="22"/>
        <v>-</v>
      </c>
      <c r="F413" s="125" t="str">
        <f t="shared" si="20"/>
        <v>否</v>
      </c>
      <c r="G413" s="153" t="str">
        <f t="shared" si="21"/>
        <v>项</v>
      </c>
    </row>
    <row r="414" ht="36" customHeight="1" spans="1:7">
      <c r="A414" s="393">
        <v>2060103</v>
      </c>
      <c r="B414" s="275" t="s">
        <v>143</v>
      </c>
      <c r="C414" s="276">
        <v>218</v>
      </c>
      <c r="D414" s="276">
        <v>224</v>
      </c>
      <c r="E414" s="394">
        <f t="shared" si="22"/>
        <v>0.028</v>
      </c>
      <c r="F414" s="125" t="str">
        <f t="shared" si="20"/>
        <v>是</v>
      </c>
      <c r="G414" s="153" t="str">
        <f t="shared" si="21"/>
        <v>项</v>
      </c>
    </row>
    <row r="415" ht="36" customHeight="1" spans="1:7">
      <c r="A415" s="393">
        <v>2060199</v>
      </c>
      <c r="B415" s="275" t="s">
        <v>397</v>
      </c>
      <c r="C415" s="276">
        <v>0</v>
      </c>
      <c r="D415" s="276">
        <v>0</v>
      </c>
      <c r="E415" s="394" t="str">
        <f t="shared" si="22"/>
        <v>-</v>
      </c>
      <c r="F415" s="125" t="str">
        <f t="shared" si="20"/>
        <v>否</v>
      </c>
      <c r="G415" s="153" t="str">
        <f t="shared" si="21"/>
        <v>项</v>
      </c>
    </row>
    <row r="416" ht="36" customHeight="1" spans="1:7">
      <c r="A416" s="271">
        <v>20602</v>
      </c>
      <c r="B416" s="271" t="s">
        <v>398</v>
      </c>
      <c r="C416" s="278">
        <v>0</v>
      </c>
      <c r="D416" s="278">
        <v>0</v>
      </c>
      <c r="E416" s="392" t="str">
        <f t="shared" si="22"/>
        <v>-</v>
      </c>
      <c r="F416" s="125" t="str">
        <f t="shared" si="20"/>
        <v>否</v>
      </c>
      <c r="G416" s="153" t="str">
        <f t="shared" si="21"/>
        <v>款</v>
      </c>
    </row>
    <row r="417" ht="36" customHeight="1" spans="1:7">
      <c r="A417" s="393">
        <v>2060201</v>
      </c>
      <c r="B417" s="275" t="s">
        <v>399</v>
      </c>
      <c r="C417" s="276">
        <v>0</v>
      </c>
      <c r="D417" s="276">
        <v>0</v>
      </c>
      <c r="E417" s="394" t="str">
        <f t="shared" si="22"/>
        <v>-</v>
      </c>
      <c r="F417" s="125" t="str">
        <f t="shared" si="20"/>
        <v>否</v>
      </c>
      <c r="G417" s="153" t="str">
        <f t="shared" si="21"/>
        <v>项</v>
      </c>
    </row>
    <row r="418" ht="36" customHeight="1" spans="1:7">
      <c r="A418" s="393">
        <v>2060203</v>
      </c>
      <c r="B418" s="275" t="s">
        <v>400</v>
      </c>
      <c r="C418" s="276">
        <v>0</v>
      </c>
      <c r="D418" s="276">
        <v>0</v>
      </c>
      <c r="E418" s="394" t="str">
        <f t="shared" si="22"/>
        <v>-</v>
      </c>
      <c r="F418" s="125" t="str">
        <f t="shared" si="20"/>
        <v>否</v>
      </c>
      <c r="G418" s="153" t="str">
        <f t="shared" si="21"/>
        <v>项</v>
      </c>
    </row>
    <row r="419" ht="36" customHeight="1" spans="1:7">
      <c r="A419" s="393">
        <v>2060204</v>
      </c>
      <c r="B419" s="275" t="s">
        <v>401</v>
      </c>
      <c r="C419" s="276">
        <v>0</v>
      </c>
      <c r="D419" s="276">
        <v>0</v>
      </c>
      <c r="E419" s="394" t="str">
        <f t="shared" si="22"/>
        <v>-</v>
      </c>
      <c r="F419" s="125" t="str">
        <f t="shared" si="20"/>
        <v>否</v>
      </c>
      <c r="G419" s="153" t="str">
        <f t="shared" si="21"/>
        <v>项</v>
      </c>
    </row>
    <row r="420" ht="36" customHeight="1" spans="1:7">
      <c r="A420" s="393">
        <v>2060205</v>
      </c>
      <c r="B420" s="275" t="s">
        <v>402</v>
      </c>
      <c r="C420" s="276">
        <v>0</v>
      </c>
      <c r="D420" s="276">
        <v>0</v>
      </c>
      <c r="E420" s="394" t="str">
        <f t="shared" si="22"/>
        <v>-</v>
      </c>
      <c r="F420" s="125" t="str">
        <f t="shared" si="20"/>
        <v>否</v>
      </c>
      <c r="G420" s="153" t="str">
        <f t="shared" si="21"/>
        <v>项</v>
      </c>
    </row>
    <row r="421" ht="36" customHeight="1" spans="1:7">
      <c r="A421" s="393">
        <v>2060206</v>
      </c>
      <c r="B421" s="275" t="s">
        <v>403</v>
      </c>
      <c r="C421" s="276">
        <v>0</v>
      </c>
      <c r="D421" s="276">
        <v>0</v>
      </c>
      <c r="E421" s="394" t="str">
        <f t="shared" si="22"/>
        <v>-</v>
      </c>
      <c r="F421" s="125" t="str">
        <f t="shared" si="20"/>
        <v>否</v>
      </c>
      <c r="G421" s="153" t="str">
        <f t="shared" si="21"/>
        <v>项</v>
      </c>
    </row>
    <row r="422" ht="36" customHeight="1" spans="1:7">
      <c r="A422" s="393">
        <v>2060207</v>
      </c>
      <c r="B422" s="275" t="s">
        <v>404</v>
      </c>
      <c r="C422" s="276">
        <v>0</v>
      </c>
      <c r="D422" s="276">
        <v>0</v>
      </c>
      <c r="E422" s="394" t="str">
        <f t="shared" si="22"/>
        <v>-</v>
      </c>
      <c r="F422" s="125" t="str">
        <f t="shared" si="20"/>
        <v>否</v>
      </c>
      <c r="G422" s="153" t="str">
        <f t="shared" si="21"/>
        <v>项</v>
      </c>
    </row>
    <row r="423" ht="36" customHeight="1" spans="1:7">
      <c r="A423" s="393">
        <v>2060208</v>
      </c>
      <c r="B423" s="275" t="s">
        <v>405</v>
      </c>
      <c r="C423" s="276">
        <v>0</v>
      </c>
      <c r="D423" s="276">
        <v>0</v>
      </c>
      <c r="E423" s="394" t="str">
        <f t="shared" si="22"/>
        <v>-</v>
      </c>
      <c r="F423" s="125" t="str">
        <f t="shared" si="20"/>
        <v>否</v>
      </c>
      <c r="G423" s="153" t="str">
        <f t="shared" si="21"/>
        <v>项</v>
      </c>
    </row>
    <row r="424" ht="36" customHeight="1" spans="1:7">
      <c r="A424" s="393">
        <v>2060299</v>
      </c>
      <c r="B424" s="275" t="s">
        <v>406</v>
      </c>
      <c r="C424" s="276">
        <v>0</v>
      </c>
      <c r="D424" s="276">
        <v>0</v>
      </c>
      <c r="E424" s="394" t="str">
        <f t="shared" si="22"/>
        <v>-</v>
      </c>
      <c r="F424" s="125" t="str">
        <f t="shared" si="20"/>
        <v>否</v>
      </c>
      <c r="G424" s="153" t="str">
        <f t="shared" si="21"/>
        <v>项</v>
      </c>
    </row>
    <row r="425" ht="36" customHeight="1" spans="1:7">
      <c r="A425" s="391">
        <v>20603</v>
      </c>
      <c r="B425" s="271" t="s">
        <v>407</v>
      </c>
      <c r="C425" s="278">
        <v>0</v>
      </c>
      <c r="D425" s="278">
        <v>0</v>
      </c>
      <c r="E425" s="392" t="str">
        <f t="shared" si="22"/>
        <v>-</v>
      </c>
      <c r="F425" s="125" t="str">
        <f t="shared" si="20"/>
        <v>否</v>
      </c>
      <c r="G425" s="153" t="str">
        <f t="shared" si="21"/>
        <v>款</v>
      </c>
    </row>
    <row r="426" ht="36" customHeight="1" spans="1:7">
      <c r="A426" s="393">
        <v>2060301</v>
      </c>
      <c r="B426" s="275" t="s">
        <v>399</v>
      </c>
      <c r="C426" s="276">
        <v>0</v>
      </c>
      <c r="D426" s="276">
        <v>0</v>
      </c>
      <c r="E426" s="394" t="str">
        <f t="shared" si="22"/>
        <v>-</v>
      </c>
      <c r="F426" s="125" t="str">
        <f t="shared" si="20"/>
        <v>否</v>
      </c>
      <c r="G426" s="153" t="str">
        <f t="shared" si="21"/>
        <v>项</v>
      </c>
    </row>
    <row r="427" ht="36" customHeight="1" spans="1:7">
      <c r="A427" s="393">
        <v>2060302</v>
      </c>
      <c r="B427" s="275" t="s">
        <v>408</v>
      </c>
      <c r="C427" s="276">
        <v>0</v>
      </c>
      <c r="D427" s="276">
        <v>0</v>
      </c>
      <c r="E427" s="394" t="str">
        <f t="shared" si="22"/>
        <v>-</v>
      </c>
      <c r="F427" s="125" t="str">
        <f t="shared" si="20"/>
        <v>否</v>
      </c>
      <c r="G427" s="153" t="str">
        <f t="shared" si="21"/>
        <v>项</v>
      </c>
    </row>
    <row r="428" ht="36" customHeight="1" spans="1:7">
      <c r="A428" s="393">
        <v>2060303</v>
      </c>
      <c r="B428" s="275" t="s">
        <v>409</v>
      </c>
      <c r="C428" s="276">
        <v>0</v>
      </c>
      <c r="D428" s="276">
        <v>0</v>
      </c>
      <c r="E428" s="394" t="str">
        <f t="shared" si="22"/>
        <v>-</v>
      </c>
      <c r="F428" s="125" t="str">
        <f t="shared" si="20"/>
        <v>否</v>
      </c>
      <c r="G428" s="153" t="str">
        <f t="shared" si="21"/>
        <v>项</v>
      </c>
    </row>
    <row r="429" ht="36" customHeight="1" spans="1:7">
      <c r="A429" s="393">
        <v>2060304</v>
      </c>
      <c r="B429" s="275" t="s">
        <v>410</v>
      </c>
      <c r="C429" s="276">
        <v>0</v>
      </c>
      <c r="D429" s="276">
        <v>0</v>
      </c>
      <c r="E429" s="394" t="str">
        <f t="shared" si="22"/>
        <v>-</v>
      </c>
      <c r="F429" s="125" t="str">
        <f t="shared" si="20"/>
        <v>否</v>
      </c>
      <c r="G429" s="153" t="str">
        <f t="shared" si="21"/>
        <v>项</v>
      </c>
    </row>
    <row r="430" ht="36" customHeight="1" spans="1:7">
      <c r="A430" s="396">
        <v>2060399</v>
      </c>
      <c r="B430" s="399" t="s">
        <v>411</v>
      </c>
      <c r="C430" s="276">
        <v>0</v>
      </c>
      <c r="D430" s="276">
        <v>0</v>
      </c>
      <c r="E430" s="394" t="str">
        <f t="shared" si="22"/>
        <v>-</v>
      </c>
      <c r="F430" s="125" t="str">
        <f t="shared" si="20"/>
        <v>否</v>
      </c>
      <c r="G430" s="153" t="str">
        <f t="shared" si="21"/>
        <v>项</v>
      </c>
    </row>
    <row r="431" ht="36" customHeight="1" spans="1:7">
      <c r="A431" s="391">
        <v>20604</v>
      </c>
      <c r="B431" s="271" t="s">
        <v>412</v>
      </c>
      <c r="C431" s="278">
        <v>0</v>
      </c>
      <c r="D431" s="278">
        <v>0</v>
      </c>
      <c r="E431" s="392" t="str">
        <f t="shared" si="22"/>
        <v>-</v>
      </c>
      <c r="F431" s="125" t="str">
        <f t="shared" si="20"/>
        <v>否</v>
      </c>
      <c r="G431" s="153" t="str">
        <f t="shared" si="21"/>
        <v>款</v>
      </c>
    </row>
    <row r="432" ht="36" customHeight="1" spans="1:7">
      <c r="A432" s="393">
        <v>2060401</v>
      </c>
      <c r="B432" s="275" t="s">
        <v>399</v>
      </c>
      <c r="C432" s="276">
        <v>0</v>
      </c>
      <c r="D432" s="276">
        <v>0</v>
      </c>
      <c r="E432" s="394" t="str">
        <f t="shared" si="22"/>
        <v>-</v>
      </c>
      <c r="F432" s="125" t="str">
        <f t="shared" si="20"/>
        <v>否</v>
      </c>
      <c r="G432" s="153" t="str">
        <f t="shared" si="21"/>
        <v>项</v>
      </c>
    </row>
    <row r="433" ht="36" customHeight="1" spans="1:7">
      <c r="A433" s="393">
        <v>2060404</v>
      </c>
      <c r="B433" s="275" t="s">
        <v>413</v>
      </c>
      <c r="C433" s="276">
        <v>0</v>
      </c>
      <c r="D433" s="276">
        <v>0</v>
      </c>
      <c r="E433" s="394" t="str">
        <f t="shared" si="22"/>
        <v>-</v>
      </c>
      <c r="F433" s="125" t="str">
        <f t="shared" si="20"/>
        <v>否</v>
      </c>
      <c r="G433" s="153" t="str">
        <f t="shared" si="21"/>
        <v>项</v>
      </c>
    </row>
    <row r="434" ht="36" customHeight="1" spans="1:7">
      <c r="A434" s="393">
        <v>2060405</v>
      </c>
      <c r="B434" s="275" t="s">
        <v>414</v>
      </c>
      <c r="C434" s="276">
        <v>0</v>
      </c>
      <c r="D434" s="276">
        <v>0</v>
      </c>
      <c r="E434" s="394" t="str">
        <f t="shared" si="22"/>
        <v>-</v>
      </c>
      <c r="F434" s="125" t="str">
        <f t="shared" si="20"/>
        <v>否</v>
      </c>
      <c r="G434" s="153" t="str">
        <f t="shared" si="21"/>
        <v>项</v>
      </c>
    </row>
    <row r="435" ht="36" customHeight="1" spans="1:7">
      <c r="A435" s="393">
        <v>2060499</v>
      </c>
      <c r="B435" s="275" t="s">
        <v>415</v>
      </c>
      <c r="C435" s="276">
        <v>0</v>
      </c>
      <c r="D435" s="276">
        <v>0</v>
      </c>
      <c r="E435" s="394" t="str">
        <f t="shared" si="22"/>
        <v>-</v>
      </c>
      <c r="F435" s="125" t="str">
        <f t="shared" si="20"/>
        <v>否</v>
      </c>
      <c r="G435" s="153" t="str">
        <f t="shared" si="21"/>
        <v>项</v>
      </c>
    </row>
    <row r="436" ht="36" customHeight="1" spans="1:7">
      <c r="A436" s="391">
        <v>20605</v>
      </c>
      <c r="B436" s="271" t="s">
        <v>416</v>
      </c>
      <c r="C436" s="278">
        <v>0</v>
      </c>
      <c r="D436" s="278">
        <v>0</v>
      </c>
      <c r="E436" s="392" t="str">
        <f t="shared" si="22"/>
        <v>-</v>
      </c>
      <c r="F436" s="125" t="str">
        <f t="shared" si="20"/>
        <v>否</v>
      </c>
      <c r="G436" s="153" t="str">
        <f t="shared" si="21"/>
        <v>款</v>
      </c>
    </row>
    <row r="437" ht="36" customHeight="1" spans="1:7">
      <c r="A437" s="393">
        <v>2060501</v>
      </c>
      <c r="B437" s="275" t="s">
        <v>399</v>
      </c>
      <c r="C437" s="276">
        <v>0</v>
      </c>
      <c r="D437" s="276">
        <v>0</v>
      </c>
      <c r="E437" s="394" t="str">
        <f t="shared" si="22"/>
        <v>-</v>
      </c>
      <c r="F437" s="125" t="str">
        <f t="shared" si="20"/>
        <v>否</v>
      </c>
      <c r="G437" s="153" t="str">
        <f t="shared" si="21"/>
        <v>项</v>
      </c>
    </row>
    <row r="438" ht="36" customHeight="1" spans="1:7">
      <c r="A438" s="393">
        <v>2060502</v>
      </c>
      <c r="B438" s="275" t="s">
        <v>417</v>
      </c>
      <c r="C438" s="276">
        <v>0</v>
      </c>
      <c r="D438" s="276">
        <v>0</v>
      </c>
      <c r="E438" s="394" t="str">
        <f t="shared" si="22"/>
        <v>-</v>
      </c>
      <c r="F438" s="125" t="str">
        <f t="shared" si="20"/>
        <v>否</v>
      </c>
      <c r="G438" s="153" t="str">
        <f t="shared" si="21"/>
        <v>项</v>
      </c>
    </row>
    <row r="439" ht="36" customHeight="1" spans="1:7">
      <c r="A439" s="393">
        <v>2060503</v>
      </c>
      <c r="B439" s="275" t="s">
        <v>418</v>
      </c>
      <c r="C439" s="276">
        <v>0</v>
      </c>
      <c r="D439" s="276">
        <v>0</v>
      </c>
      <c r="E439" s="394" t="str">
        <f t="shared" si="22"/>
        <v>-</v>
      </c>
      <c r="F439" s="125" t="str">
        <f t="shared" si="20"/>
        <v>否</v>
      </c>
      <c r="G439" s="153" t="str">
        <f t="shared" si="21"/>
        <v>项</v>
      </c>
    </row>
    <row r="440" ht="36" customHeight="1" spans="1:7">
      <c r="A440" s="393">
        <v>2060599</v>
      </c>
      <c r="B440" s="275" t="s">
        <v>419</v>
      </c>
      <c r="C440" s="276">
        <v>0</v>
      </c>
      <c r="D440" s="276">
        <v>0</v>
      </c>
      <c r="E440" s="394" t="str">
        <f t="shared" si="22"/>
        <v>-</v>
      </c>
      <c r="F440" s="125" t="str">
        <f t="shared" si="20"/>
        <v>否</v>
      </c>
      <c r="G440" s="153" t="str">
        <f t="shared" si="21"/>
        <v>项</v>
      </c>
    </row>
    <row r="441" ht="36" customHeight="1" spans="1:7">
      <c r="A441" s="400">
        <v>20606</v>
      </c>
      <c r="B441" s="271" t="s">
        <v>420</v>
      </c>
      <c r="C441" s="278">
        <v>0</v>
      </c>
      <c r="D441" s="278">
        <v>0</v>
      </c>
      <c r="E441" s="392" t="str">
        <f t="shared" si="22"/>
        <v>-</v>
      </c>
      <c r="F441" s="125" t="str">
        <f t="shared" si="20"/>
        <v>否</v>
      </c>
      <c r="G441" s="153" t="str">
        <f t="shared" si="21"/>
        <v>款</v>
      </c>
    </row>
    <row r="442" ht="36" customHeight="1" spans="1:7">
      <c r="A442" s="393">
        <v>2060601</v>
      </c>
      <c r="B442" s="275" t="s">
        <v>421</v>
      </c>
      <c r="C442" s="276">
        <v>0</v>
      </c>
      <c r="D442" s="276">
        <v>0</v>
      </c>
      <c r="E442" s="394" t="str">
        <f t="shared" si="22"/>
        <v>-</v>
      </c>
      <c r="F442" s="125" t="str">
        <f t="shared" si="20"/>
        <v>否</v>
      </c>
      <c r="G442" s="153" t="str">
        <f t="shared" si="21"/>
        <v>项</v>
      </c>
    </row>
    <row r="443" ht="36" customHeight="1" spans="1:7">
      <c r="A443" s="393">
        <v>2060602</v>
      </c>
      <c r="B443" s="275" t="s">
        <v>422</v>
      </c>
      <c r="C443" s="276">
        <v>0</v>
      </c>
      <c r="D443" s="276">
        <v>0</v>
      </c>
      <c r="E443" s="394" t="str">
        <f t="shared" si="22"/>
        <v>-</v>
      </c>
      <c r="F443" s="125" t="str">
        <f t="shared" si="20"/>
        <v>否</v>
      </c>
      <c r="G443" s="153" t="str">
        <f t="shared" si="21"/>
        <v>项</v>
      </c>
    </row>
    <row r="444" ht="36" customHeight="1" spans="1:7">
      <c r="A444" s="393">
        <v>2060603</v>
      </c>
      <c r="B444" s="275" t="s">
        <v>423</v>
      </c>
      <c r="C444" s="276">
        <v>0</v>
      </c>
      <c r="D444" s="276">
        <v>0</v>
      </c>
      <c r="E444" s="394" t="str">
        <f t="shared" si="22"/>
        <v>-</v>
      </c>
      <c r="F444" s="125" t="str">
        <f t="shared" si="20"/>
        <v>否</v>
      </c>
      <c r="G444" s="153" t="str">
        <f t="shared" si="21"/>
        <v>项</v>
      </c>
    </row>
    <row r="445" ht="36" customHeight="1" spans="1:7">
      <c r="A445" s="393">
        <v>2060699</v>
      </c>
      <c r="B445" s="275" t="s">
        <v>424</v>
      </c>
      <c r="C445" s="276">
        <v>0</v>
      </c>
      <c r="D445" s="276">
        <v>0</v>
      </c>
      <c r="E445" s="394" t="str">
        <f t="shared" si="22"/>
        <v>-</v>
      </c>
      <c r="F445" s="125" t="str">
        <f t="shared" si="20"/>
        <v>否</v>
      </c>
      <c r="G445" s="153" t="str">
        <f t="shared" si="21"/>
        <v>项</v>
      </c>
    </row>
    <row r="446" ht="36" customHeight="1" spans="1:7">
      <c r="A446" s="391">
        <v>20607</v>
      </c>
      <c r="B446" s="271" t="s">
        <v>425</v>
      </c>
      <c r="C446" s="278">
        <v>229</v>
      </c>
      <c r="D446" s="278">
        <v>187</v>
      </c>
      <c r="E446" s="392">
        <f t="shared" si="22"/>
        <v>-0.183</v>
      </c>
      <c r="F446" s="125" t="str">
        <f t="shared" si="20"/>
        <v>是</v>
      </c>
      <c r="G446" s="153" t="str">
        <f t="shared" si="21"/>
        <v>款</v>
      </c>
    </row>
    <row r="447" ht="36" customHeight="1" spans="1:7">
      <c r="A447" s="393">
        <v>2060701</v>
      </c>
      <c r="B447" s="275" t="s">
        <v>399</v>
      </c>
      <c r="C447" s="276">
        <v>88</v>
      </c>
      <c r="D447" s="276">
        <v>77</v>
      </c>
      <c r="E447" s="394">
        <f t="shared" si="22"/>
        <v>-0.125</v>
      </c>
      <c r="F447" s="125" t="str">
        <f t="shared" si="20"/>
        <v>是</v>
      </c>
      <c r="G447" s="153" t="str">
        <f t="shared" si="21"/>
        <v>项</v>
      </c>
    </row>
    <row r="448" ht="36" customHeight="1" spans="1:7">
      <c r="A448" s="393">
        <v>2060702</v>
      </c>
      <c r="B448" s="275" t="s">
        <v>426</v>
      </c>
      <c r="C448" s="276">
        <v>72</v>
      </c>
      <c r="D448" s="276">
        <v>48</v>
      </c>
      <c r="E448" s="394">
        <f t="shared" si="22"/>
        <v>-0.333</v>
      </c>
      <c r="F448" s="125" t="str">
        <f t="shared" ref="F448:F472" si="23">IF(LEN(A448)=3,"是",IF(B448&lt;&gt;"",IF(SUM(C448:D448)&lt;&gt;0,"是","否"),"是"))</f>
        <v>是</v>
      </c>
      <c r="G448" s="153" t="str">
        <f t="shared" ref="G448:G472" si="24">IF(LEN(A448)=3,"类",IF(LEN(A448)=5,"款","项"))</f>
        <v>项</v>
      </c>
    </row>
    <row r="449" ht="36" customHeight="1" spans="1:7">
      <c r="A449" s="393">
        <v>2060703</v>
      </c>
      <c r="B449" s="275" t="s">
        <v>427</v>
      </c>
      <c r="C449" s="276">
        <v>0</v>
      </c>
      <c r="D449" s="276">
        <v>0</v>
      </c>
      <c r="E449" s="394" t="str">
        <f t="shared" si="22"/>
        <v>-</v>
      </c>
      <c r="F449" s="125" t="str">
        <f t="shared" si="23"/>
        <v>否</v>
      </c>
      <c r="G449" s="153" t="str">
        <f t="shared" si="24"/>
        <v>项</v>
      </c>
    </row>
    <row r="450" ht="36" customHeight="1" spans="1:7">
      <c r="A450" s="393">
        <v>2060704</v>
      </c>
      <c r="B450" s="275" t="s">
        <v>428</v>
      </c>
      <c r="C450" s="276">
        <v>0</v>
      </c>
      <c r="D450" s="276">
        <v>0</v>
      </c>
      <c r="E450" s="394" t="str">
        <f t="shared" si="22"/>
        <v>-</v>
      </c>
      <c r="F450" s="125" t="str">
        <f t="shared" si="23"/>
        <v>否</v>
      </c>
      <c r="G450" s="153" t="str">
        <f t="shared" si="24"/>
        <v>项</v>
      </c>
    </row>
    <row r="451" ht="36" customHeight="1" spans="1:7">
      <c r="A451" s="393">
        <v>2060705</v>
      </c>
      <c r="B451" s="275" t="s">
        <v>429</v>
      </c>
      <c r="C451" s="276">
        <v>69</v>
      </c>
      <c r="D451" s="276">
        <v>62</v>
      </c>
      <c r="E451" s="394">
        <f t="shared" si="22"/>
        <v>-0.101</v>
      </c>
      <c r="F451" s="125" t="str">
        <f t="shared" si="23"/>
        <v>是</v>
      </c>
      <c r="G451" s="153" t="str">
        <f t="shared" si="24"/>
        <v>项</v>
      </c>
    </row>
    <row r="452" ht="36" customHeight="1" spans="1:7">
      <c r="A452" s="393">
        <v>2060799</v>
      </c>
      <c r="B452" s="275" t="s">
        <v>430</v>
      </c>
      <c r="C452" s="276">
        <v>0</v>
      </c>
      <c r="D452" s="276">
        <v>0</v>
      </c>
      <c r="E452" s="394" t="str">
        <f t="shared" ref="E452:E515" si="25">IF(C452&lt;&gt;0,D452/C452-1,"-")</f>
        <v>-</v>
      </c>
      <c r="F452" s="125" t="str">
        <f t="shared" si="23"/>
        <v>否</v>
      </c>
      <c r="G452" s="153" t="str">
        <f t="shared" si="24"/>
        <v>项</v>
      </c>
    </row>
    <row r="453" ht="36" customHeight="1" spans="1:7">
      <c r="A453" s="391">
        <v>20608</v>
      </c>
      <c r="B453" s="271" t="s">
        <v>431</v>
      </c>
      <c r="C453" s="278">
        <v>0</v>
      </c>
      <c r="D453" s="278">
        <v>0</v>
      </c>
      <c r="E453" s="392" t="str">
        <f t="shared" si="25"/>
        <v>-</v>
      </c>
      <c r="F453" s="125" t="str">
        <f t="shared" si="23"/>
        <v>否</v>
      </c>
      <c r="G453" s="153" t="str">
        <f t="shared" si="24"/>
        <v>款</v>
      </c>
    </row>
    <row r="454" ht="36" customHeight="1" spans="1:7">
      <c r="A454" s="393">
        <v>2060801</v>
      </c>
      <c r="B454" s="275" t="s">
        <v>432</v>
      </c>
      <c r="C454" s="276">
        <v>0</v>
      </c>
      <c r="D454" s="276">
        <v>0</v>
      </c>
      <c r="E454" s="394" t="str">
        <f t="shared" si="25"/>
        <v>-</v>
      </c>
      <c r="F454" s="125" t="str">
        <f t="shared" si="23"/>
        <v>否</v>
      </c>
      <c r="G454" s="153" t="str">
        <f t="shared" si="24"/>
        <v>项</v>
      </c>
    </row>
    <row r="455" ht="36" customHeight="1" spans="1:7">
      <c r="A455" s="393">
        <v>2060802</v>
      </c>
      <c r="B455" s="275" t="s">
        <v>433</v>
      </c>
      <c r="C455" s="276">
        <v>0</v>
      </c>
      <c r="D455" s="276">
        <v>0</v>
      </c>
      <c r="E455" s="394" t="str">
        <f t="shared" si="25"/>
        <v>-</v>
      </c>
      <c r="F455" s="125" t="str">
        <f t="shared" si="23"/>
        <v>否</v>
      </c>
      <c r="G455" s="153" t="str">
        <f t="shared" si="24"/>
        <v>项</v>
      </c>
    </row>
    <row r="456" ht="36" customHeight="1" spans="1:7">
      <c r="A456" s="393">
        <v>2060899</v>
      </c>
      <c r="B456" s="275" t="s">
        <v>434</v>
      </c>
      <c r="C456" s="276">
        <v>0</v>
      </c>
      <c r="D456" s="276">
        <v>0</v>
      </c>
      <c r="E456" s="394" t="str">
        <f t="shared" si="25"/>
        <v>-</v>
      </c>
      <c r="F456" s="125" t="str">
        <f t="shared" si="23"/>
        <v>否</v>
      </c>
      <c r="G456" s="153" t="str">
        <f t="shared" si="24"/>
        <v>项</v>
      </c>
    </row>
    <row r="457" ht="36" customHeight="1" spans="1:7">
      <c r="A457" s="391">
        <v>20609</v>
      </c>
      <c r="B457" s="271" t="s">
        <v>435</v>
      </c>
      <c r="C457" s="278">
        <v>0</v>
      </c>
      <c r="D457" s="278">
        <v>0</v>
      </c>
      <c r="E457" s="392" t="str">
        <f t="shared" si="25"/>
        <v>-</v>
      </c>
      <c r="F457" s="125" t="str">
        <f t="shared" si="23"/>
        <v>否</v>
      </c>
      <c r="G457" s="153" t="str">
        <f t="shared" si="24"/>
        <v>款</v>
      </c>
    </row>
    <row r="458" ht="36" customHeight="1" spans="1:7">
      <c r="A458" s="393">
        <v>2060901</v>
      </c>
      <c r="B458" s="275" t="s">
        <v>436</v>
      </c>
      <c r="C458" s="276">
        <v>0</v>
      </c>
      <c r="D458" s="276">
        <v>0</v>
      </c>
      <c r="E458" s="394" t="str">
        <f t="shared" si="25"/>
        <v>-</v>
      </c>
      <c r="F458" s="125" t="str">
        <f t="shared" si="23"/>
        <v>否</v>
      </c>
      <c r="G458" s="153" t="str">
        <f t="shared" si="24"/>
        <v>项</v>
      </c>
    </row>
    <row r="459" ht="36" customHeight="1" spans="1:7">
      <c r="A459" s="393">
        <v>2060902</v>
      </c>
      <c r="B459" s="275" t="s">
        <v>437</v>
      </c>
      <c r="C459" s="276">
        <v>0</v>
      </c>
      <c r="D459" s="276">
        <v>0</v>
      </c>
      <c r="E459" s="394" t="str">
        <f t="shared" si="25"/>
        <v>-</v>
      </c>
      <c r="F459" s="125" t="str">
        <f t="shared" si="23"/>
        <v>否</v>
      </c>
      <c r="G459" s="153" t="str">
        <f t="shared" si="24"/>
        <v>项</v>
      </c>
    </row>
    <row r="460" ht="36" customHeight="1" spans="1:7">
      <c r="A460" s="393">
        <v>2060999</v>
      </c>
      <c r="B460" s="275" t="s">
        <v>438</v>
      </c>
      <c r="C460" s="276">
        <v>0</v>
      </c>
      <c r="D460" s="276">
        <v>0</v>
      </c>
      <c r="E460" s="394" t="str">
        <f t="shared" si="25"/>
        <v>-</v>
      </c>
      <c r="F460" s="125" t="str">
        <f t="shared" si="23"/>
        <v>否</v>
      </c>
      <c r="G460" s="153" t="str">
        <f t="shared" si="24"/>
        <v>项</v>
      </c>
    </row>
    <row r="461" ht="36" customHeight="1" spans="1:7">
      <c r="A461" s="391">
        <v>20699</v>
      </c>
      <c r="B461" s="271" t="s">
        <v>439</v>
      </c>
      <c r="C461" s="278">
        <v>0</v>
      </c>
      <c r="D461" s="278">
        <v>0</v>
      </c>
      <c r="E461" s="392" t="str">
        <f t="shared" si="25"/>
        <v>-</v>
      </c>
      <c r="F461" s="125" t="str">
        <f t="shared" si="23"/>
        <v>否</v>
      </c>
      <c r="G461" s="153" t="str">
        <f t="shared" si="24"/>
        <v>款</v>
      </c>
    </row>
    <row r="462" ht="36" customHeight="1" spans="1:7">
      <c r="A462" s="393">
        <v>2069901</v>
      </c>
      <c r="B462" s="275" t="s">
        <v>440</v>
      </c>
      <c r="C462" s="276">
        <v>0</v>
      </c>
      <c r="D462" s="276">
        <v>0</v>
      </c>
      <c r="E462" s="394" t="str">
        <f t="shared" si="25"/>
        <v>-</v>
      </c>
      <c r="F462" s="125" t="str">
        <f t="shared" si="23"/>
        <v>否</v>
      </c>
      <c r="G462" s="153" t="str">
        <f t="shared" si="24"/>
        <v>项</v>
      </c>
    </row>
    <row r="463" ht="36" customHeight="1" spans="1:7">
      <c r="A463" s="393">
        <v>2069902</v>
      </c>
      <c r="B463" s="275" t="s">
        <v>441</v>
      </c>
      <c r="C463" s="276">
        <v>0</v>
      </c>
      <c r="D463" s="276">
        <v>0</v>
      </c>
      <c r="E463" s="394" t="str">
        <f t="shared" si="25"/>
        <v>-</v>
      </c>
      <c r="F463" s="125" t="str">
        <f t="shared" si="23"/>
        <v>否</v>
      </c>
      <c r="G463" s="153" t="str">
        <f t="shared" si="24"/>
        <v>项</v>
      </c>
    </row>
    <row r="464" ht="36" customHeight="1" spans="1:7">
      <c r="A464" s="393">
        <v>2069903</v>
      </c>
      <c r="B464" s="275" t="s">
        <v>442</v>
      </c>
      <c r="C464" s="276">
        <v>0</v>
      </c>
      <c r="D464" s="276">
        <v>0</v>
      </c>
      <c r="E464" s="394" t="str">
        <f t="shared" si="25"/>
        <v>-</v>
      </c>
      <c r="F464" s="125" t="str">
        <f t="shared" si="23"/>
        <v>否</v>
      </c>
      <c r="G464" s="153" t="str">
        <f t="shared" si="24"/>
        <v>项</v>
      </c>
    </row>
    <row r="465" ht="36" customHeight="1" spans="1:7">
      <c r="A465" s="393">
        <v>2069999</v>
      </c>
      <c r="B465" s="275" t="s">
        <v>443</v>
      </c>
      <c r="C465" s="276">
        <v>0</v>
      </c>
      <c r="D465" s="276">
        <v>0</v>
      </c>
      <c r="E465" s="394" t="str">
        <f t="shared" si="25"/>
        <v>-</v>
      </c>
      <c r="F465" s="125" t="str">
        <f t="shared" si="23"/>
        <v>否</v>
      </c>
      <c r="G465" s="153" t="str">
        <f t="shared" si="24"/>
        <v>项</v>
      </c>
    </row>
    <row r="466" ht="36" customHeight="1" spans="1:7">
      <c r="A466" s="391">
        <v>207</v>
      </c>
      <c r="B466" s="271" t="s">
        <v>83</v>
      </c>
      <c r="C466" s="278">
        <v>3329</v>
      </c>
      <c r="D466" s="278">
        <v>2620</v>
      </c>
      <c r="E466" s="392">
        <f t="shared" si="25"/>
        <v>-0.213</v>
      </c>
      <c r="F466" s="125" t="str">
        <f t="shared" si="23"/>
        <v>是</v>
      </c>
      <c r="G466" s="153" t="str">
        <f t="shared" si="24"/>
        <v>类</v>
      </c>
    </row>
    <row r="467" ht="36" customHeight="1" spans="1:7">
      <c r="A467" s="391">
        <v>20701</v>
      </c>
      <c r="B467" s="271" t="s">
        <v>444</v>
      </c>
      <c r="C467" s="278">
        <v>1295</v>
      </c>
      <c r="D467" s="278">
        <v>2049</v>
      </c>
      <c r="E467" s="392">
        <f t="shared" si="25"/>
        <v>0.582</v>
      </c>
      <c r="F467" s="125" t="str">
        <f t="shared" si="23"/>
        <v>是</v>
      </c>
      <c r="G467" s="153" t="str">
        <f t="shared" si="24"/>
        <v>款</v>
      </c>
    </row>
    <row r="468" ht="36" customHeight="1" spans="1:7">
      <c r="A468" s="393">
        <v>2070101</v>
      </c>
      <c r="B468" s="275" t="s">
        <v>141</v>
      </c>
      <c r="C468" s="276">
        <v>228</v>
      </c>
      <c r="D468" s="276">
        <v>185</v>
      </c>
      <c r="E468" s="394">
        <f t="shared" si="25"/>
        <v>-0.189</v>
      </c>
      <c r="F468" s="125" t="str">
        <f t="shared" si="23"/>
        <v>是</v>
      </c>
      <c r="G468" s="153" t="str">
        <f t="shared" si="24"/>
        <v>项</v>
      </c>
    </row>
    <row r="469" ht="36" customHeight="1" spans="1:7">
      <c r="A469" s="393">
        <v>2070102</v>
      </c>
      <c r="B469" s="275" t="s">
        <v>142</v>
      </c>
      <c r="C469" s="276">
        <v>0</v>
      </c>
      <c r="D469" s="276">
        <v>0</v>
      </c>
      <c r="E469" s="394" t="str">
        <f t="shared" si="25"/>
        <v>-</v>
      </c>
      <c r="F469" s="125" t="str">
        <f t="shared" si="23"/>
        <v>否</v>
      </c>
      <c r="G469" s="153" t="str">
        <f t="shared" si="24"/>
        <v>项</v>
      </c>
    </row>
    <row r="470" ht="36" customHeight="1" spans="1:7">
      <c r="A470" s="393">
        <v>2070103</v>
      </c>
      <c r="B470" s="275" t="s">
        <v>143</v>
      </c>
      <c r="C470" s="276">
        <v>0</v>
      </c>
      <c r="D470" s="276">
        <v>0</v>
      </c>
      <c r="E470" s="394" t="str">
        <f t="shared" si="25"/>
        <v>-</v>
      </c>
      <c r="F470" s="125" t="str">
        <f t="shared" si="23"/>
        <v>否</v>
      </c>
      <c r="G470" s="153" t="str">
        <f t="shared" si="24"/>
        <v>项</v>
      </c>
    </row>
    <row r="471" ht="36" customHeight="1" spans="1:7">
      <c r="A471" s="393">
        <v>2070104</v>
      </c>
      <c r="B471" s="275" t="s">
        <v>445</v>
      </c>
      <c r="C471" s="276">
        <v>161</v>
      </c>
      <c r="D471" s="276">
        <v>164</v>
      </c>
      <c r="E471" s="394">
        <f t="shared" si="25"/>
        <v>0.019</v>
      </c>
      <c r="F471" s="125" t="str">
        <f t="shared" si="23"/>
        <v>是</v>
      </c>
      <c r="G471" s="153" t="str">
        <f t="shared" si="24"/>
        <v>项</v>
      </c>
    </row>
    <row r="472" ht="36" customHeight="1" spans="1:7">
      <c r="A472" s="393">
        <v>2070105</v>
      </c>
      <c r="B472" s="275" t="s">
        <v>446</v>
      </c>
      <c r="C472" s="276">
        <v>0</v>
      </c>
      <c r="D472" s="276">
        <v>0</v>
      </c>
      <c r="E472" s="394" t="str">
        <f t="shared" si="25"/>
        <v>-</v>
      </c>
      <c r="F472" s="125" t="str">
        <f t="shared" si="23"/>
        <v>否</v>
      </c>
      <c r="G472" s="153" t="str">
        <f t="shared" si="24"/>
        <v>项</v>
      </c>
    </row>
    <row r="473" ht="36" customHeight="1" spans="1:7">
      <c r="A473" s="393">
        <v>2070106</v>
      </c>
      <c r="B473" s="275" t="s">
        <v>447</v>
      </c>
      <c r="C473" s="276">
        <v>0</v>
      </c>
      <c r="D473" s="276">
        <v>0</v>
      </c>
      <c r="E473" s="394" t="str">
        <f t="shared" si="25"/>
        <v>-</v>
      </c>
      <c r="F473" s="125" t="str">
        <f t="shared" ref="F473:F531" si="26">IF(LEN(A473)=3,"是",IF(B473&lt;&gt;"",IF(SUM(C473:D473)&lt;&gt;0,"是","否"),"是"))</f>
        <v>否</v>
      </c>
      <c r="G473" s="153" t="str">
        <f t="shared" ref="G473:G531" si="27">IF(LEN(A473)=3,"类",IF(LEN(A473)=5,"款","项"))</f>
        <v>项</v>
      </c>
    </row>
    <row r="474" ht="36" customHeight="1" spans="1:7">
      <c r="A474" s="393">
        <v>2070107</v>
      </c>
      <c r="B474" s="275" t="s">
        <v>448</v>
      </c>
      <c r="C474" s="276">
        <v>0</v>
      </c>
      <c r="D474" s="276">
        <v>0</v>
      </c>
      <c r="E474" s="394" t="str">
        <f t="shared" si="25"/>
        <v>-</v>
      </c>
      <c r="F474" s="125" t="str">
        <f t="shared" si="26"/>
        <v>否</v>
      </c>
      <c r="G474" s="153" t="str">
        <f t="shared" si="27"/>
        <v>项</v>
      </c>
    </row>
    <row r="475" ht="36" customHeight="1" spans="1:7">
      <c r="A475" s="393">
        <v>2070108</v>
      </c>
      <c r="B475" s="275" t="s">
        <v>449</v>
      </c>
      <c r="C475" s="276">
        <v>0</v>
      </c>
      <c r="D475" s="276">
        <v>0</v>
      </c>
      <c r="E475" s="394" t="str">
        <f t="shared" si="25"/>
        <v>-</v>
      </c>
      <c r="F475" s="125" t="str">
        <f t="shared" si="26"/>
        <v>否</v>
      </c>
      <c r="G475" s="153" t="str">
        <f t="shared" si="27"/>
        <v>项</v>
      </c>
    </row>
    <row r="476" ht="36" customHeight="1" spans="1:7">
      <c r="A476" s="393">
        <v>2070109</v>
      </c>
      <c r="B476" s="275" t="s">
        <v>450</v>
      </c>
      <c r="C476" s="276">
        <v>508</v>
      </c>
      <c r="D476" s="276">
        <v>1156</v>
      </c>
      <c r="E476" s="394">
        <f t="shared" si="25"/>
        <v>1.276</v>
      </c>
      <c r="F476" s="125" t="str">
        <f t="shared" si="26"/>
        <v>是</v>
      </c>
      <c r="G476" s="153" t="str">
        <f t="shared" si="27"/>
        <v>项</v>
      </c>
    </row>
    <row r="477" ht="36" customHeight="1" spans="1:7">
      <c r="A477" s="393">
        <v>2070110</v>
      </c>
      <c r="B477" s="275" t="s">
        <v>451</v>
      </c>
      <c r="C477" s="276">
        <v>0</v>
      </c>
      <c r="D477" s="276">
        <v>0</v>
      </c>
      <c r="E477" s="394" t="str">
        <f t="shared" si="25"/>
        <v>-</v>
      </c>
      <c r="F477" s="125" t="str">
        <f t="shared" si="26"/>
        <v>否</v>
      </c>
      <c r="G477" s="153" t="str">
        <f t="shared" si="27"/>
        <v>项</v>
      </c>
    </row>
    <row r="478" ht="36" customHeight="1" spans="1:7">
      <c r="A478" s="393">
        <v>2070111</v>
      </c>
      <c r="B478" s="275" t="s">
        <v>452</v>
      </c>
      <c r="C478" s="276">
        <v>8</v>
      </c>
      <c r="D478" s="276">
        <v>9</v>
      </c>
      <c r="E478" s="394">
        <f t="shared" si="25"/>
        <v>0.125</v>
      </c>
      <c r="F478" s="125" t="str">
        <f t="shared" si="26"/>
        <v>是</v>
      </c>
      <c r="G478" s="153" t="str">
        <f t="shared" si="27"/>
        <v>项</v>
      </c>
    </row>
    <row r="479" ht="36" customHeight="1" spans="1:7">
      <c r="A479" s="393">
        <v>2070112</v>
      </c>
      <c r="B479" s="275" t="s">
        <v>453</v>
      </c>
      <c r="C479" s="276">
        <v>47</v>
      </c>
      <c r="D479" s="276">
        <v>81</v>
      </c>
      <c r="E479" s="394">
        <f t="shared" si="25"/>
        <v>0.723</v>
      </c>
      <c r="F479" s="125" t="str">
        <f t="shared" si="26"/>
        <v>是</v>
      </c>
      <c r="G479" s="153" t="str">
        <f t="shared" si="27"/>
        <v>项</v>
      </c>
    </row>
    <row r="480" ht="36" customHeight="1" spans="1:7">
      <c r="A480" s="393">
        <v>2070113</v>
      </c>
      <c r="B480" s="275" t="s">
        <v>454</v>
      </c>
      <c r="C480" s="276">
        <v>0</v>
      </c>
      <c r="D480" s="276">
        <v>0</v>
      </c>
      <c r="E480" s="394" t="str">
        <f t="shared" si="25"/>
        <v>-</v>
      </c>
      <c r="F480" s="125" t="str">
        <f t="shared" si="26"/>
        <v>否</v>
      </c>
      <c r="G480" s="153" t="str">
        <f t="shared" si="27"/>
        <v>项</v>
      </c>
    </row>
    <row r="481" ht="36" customHeight="1" spans="1:7">
      <c r="A481" s="393">
        <v>2070114</v>
      </c>
      <c r="B481" s="275" t="s">
        <v>455</v>
      </c>
      <c r="C481" s="276">
        <v>179</v>
      </c>
      <c r="D481" s="276">
        <v>191</v>
      </c>
      <c r="E481" s="394">
        <f t="shared" si="25"/>
        <v>0.067</v>
      </c>
      <c r="F481" s="125" t="str">
        <f t="shared" si="26"/>
        <v>是</v>
      </c>
      <c r="G481" s="153" t="str">
        <f t="shared" si="27"/>
        <v>项</v>
      </c>
    </row>
    <row r="482" ht="36" customHeight="1" spans="1:7">
      <c r="A482" s="393">
        <v>2070199</v>
      </c>
      <c r="B482" s="275" t="s">
        <v>456</v>
      </c>
      <c r="C482" s="276">
        <v>164</v>
      </c>
      <c r="D482" s="276">
        <v>263</v>
      </c>
      <c r="E482" s="394">
        <f t="shared" si="25"/>
        <v>0.604</v>
      </c>
      <c r="F482" s="125" t="str">
        <f t="shared" si="26"/>
        <v>是</v>
      </c>
      <c r="G482" s="153" t="str">
        <f t="shared" si="27"/>
        <v>项</v>
      </c>
    </row>
    <row r="483" ht="36" customHeight="1" spans="1:7">
      <c r="A483" s="391">
        <v>20702</v>
      </c>
      <c r="B483" s="271" t="s">
        <v>457</v>
      </c>
      <c r="C483" s="278">
        <v>84</v>
      </c>
      <c r="D483" s="278">
        <v>79</v>
      </c>
      <c r="E483" s="392">
        <f t="shared" si="25"/>
        <v>-0.06</v>
      </c>
      <c r="F483" s="125" t="str">
        <f t="shared" si="26"/>
        <v>是</v>
      </c>
      <c r="G483" s="153" t="str">
        <f t="shared" si="27"/>
        <v>款</v>
      </c>
    </row>
    <row r="484" ht="36" customHeight="1" spans="1:7">
      <c r="A484" s="393">
        <v>2070201</v>
      </c>
      <c r="B484" s="275" t="s">
        <v>141</v>
      </c>
      <c r="C484" s="276">
        <v>78</v>
      </c>
      <c r="D484" s="276">
        <v>79</v>
      </c>
      <c r="E484" s="394">
        <f t="shared" si="25"/>
        <v>0.013</v>
      </c>
      <c r="F484" s="125" t="str">
        <f t="shared" si="26"/>
        <v>是</v>
      </c>
      <c r="G484" s="153" t="str">
        <f t="shared" si="27"/>
        <v>项</v>
      </c>
    </row>
    <row r="485" ht="36" customHeight="1" spans="1:7">
      <c r="A485" s="393">
        <v>2070202</v>
      </c>
      <c r="B485" s="275" t="s">
        <v>142</v>
      </c>
      <c r="C485" s="276">
        <v>0</v>
      </c>
      <c r="D485" s="276">
        <v>0</v>
      </c>
      <c r="E485" s="394" t="str">
        <f t="shared" si="25"/>
        <v>-</v>
      </c>
      <c r="F485" s="125" t="str">
        <f t="shared" si="26"/>
        <v>否</v>
      </c>
      <c r="G485" s="153" t="str">
        <f t="shared" si="27"/>
        <v>项</v>
      </c>
    </row>
    <row r="486" ht="36" customHeight="1" spans="1:7">
      <c r="A486" s="393">
        <v>2070203</v>
      </c>
      <c r="B486" s="275" t="s">
        <v>143</v>
      </c>
      <c r="C486" s="276">
        <v>0</v>
      </c>
      <c r="D486" s="276">
        <v>0</v>
      </c>
      <c r="E486" s="394" t="str">
        <f t="shared" si="25"/>
        <v>-</v>
      </c>
      <c r="F486" s="125" t="str">
        <f t="shared" si="26"/>
        <v>否</v>
      </c>
      <c r="G486" s="153" t="str">
        <f t="shared" si="27"/>
        <v>项</v>
      </c>
    </row>
    <row r="487" ht="36" customHeight="1" spans="1:7">
      <c r="A487" s="393">
        <v>2070204</v>
      </c>
      <c r="B487" s="275" t="s">
        <v>458</v>
      </c>
      <c r="C487" s="276">
        <v>6</v>
      </c>
      <c r="D487" s="276">
        <v>0</v>
      </c>
      <c r="E487" s="394">
        <f t="shared" si="25"/>
        <v>-1</v>
      </c>
      <c r="F487" s="125" t="str">
        <f t="shared" si="26"/>
        <v>是</v>
      </c>
      <c r="G487" s="153" t="str">
        <f t="shared" si="27"/>
        <v>项</v>
      </c>
    </row>
    <row r="488" ht="36" customHeight="1" spans="1:7">
      <c r="A488" s="393">
        <v>2070205</v>
      </c>
      <c r="B488" s="275" t="s">
        <v>459</v>
      </c>
      <c r="C488" s="276">
        <v>0</v>
      </c>
      <c r="D488" s="276">
        <v>0</v>
      </c>
      <c r="E488" s="394" t="str">
        <f t="shared" si="25"/>
        <v>-</v>
      </c>
      <c r="F488" s="125" t="str">
        <f t="shared" si="26"/>
        <v>否</v>
      </c>
      <c r="G488" s="153" t="str">
        <f t="shared" si="27"/>
        <v>项</v>
      </c>
    </row>
    <row r="489" ht="36" customHeight="1" spans="1:7">
      <c r="A489" s="393">
        <v>2070206</v>
      </c>
      <c r="B489" s="275" t="s">
        <v>460</v>
      </c>
      <c r="C489" s="276">
        <v>0</v>
      </c>
      <c r="D489" s="276">
        <v>0</v>
      </c>
      <c r="E489" s="394" t="str">
        <f t="shared" si="25"/>
        <v>-</v>
      </c>
      <c r="F489" s="125" t="str">
        <f t="shared" si="26"/>
        <v>否</v>
      </c>
      <c r="G489" s="153" t="str">
        <f t="shared" si="27"/>
        <v>项</v>
      </c>
    </row>
    <row r="490" ht="36" customHeight="1" spans="1:7">
      <c r="A490" s="393">
        <v>2070299</v>
      </c>
      <c r="B490" s="275" t="s">
        <v>461</v>
      </c>
      <c r="C490" s="276">
        <v>0</v>
      </c>
      <c r="D490" s="276">
        <v>0</v>
      </c>
      <c r="E490" s="394" t="str">
        <f t="shared" si="25"/>
        <v>-</v>
      </c>
      <c r="F490" s="125" t="str">
        <f t="shared" si="26"/>
        <v>否</v>
      </c>
      <c r="G490" s="153" t="str">
        <f t="shared" si="27"/>
        <v>项</v>
      </c>
    </row>
    <row r="491" ht="36" customHeight="1" spans="1:7">
      <c r="A491" s="391">
        <v>20703</v>
      </c>
      <c r="B491" s="271" t="s">
        <v>462</v>
      </c>
      <c r="C491" s="278">
        <v>499</v>
      </c>
      <c r="D491" s="278">
        <v>281</v>
      </c>
      <c r="E491" s="392">
        <f t="shared" si="25"/>
        <v>-0.437</v>
      </c>
      <c r="F491" s="125" t="str">
        <f t="shared" si="26"/>
        <v>是</v>
      </c>
      <c r="G491" s="153" t="str">
        <f t="shared" si="27"/>
        <v>款</v>
      </c>
    </row>
    <row r="492" ht="36" customHeight="1" spans="1:7">
      <c r="A492" s="393">
        <v>2070301</v>
      </c>
      <c r="B492" s="275" t="s">
        <v>141</v>
      </c>
      <c r="C492" s="276">
        <v>0</v>
      </c>
      <c r="D492" s="276">
        <v>0</v>
      </c>
      <c r="E492" s="394" t="str">
        <f t="shared" si="25"/>
        <v>-</v>
      </c>
      <c r="F492" s="125" t="str">
        <f t="shared" si="26"/>
        <v>否</v>
      </c>
      <c r="G492" s="153" t="str">
        <f t="shared" si="27"/>
        <v>项</v>
      </c>
    </row>
    <row r="493" ht="36" customHeight="1" spans="1:7">
      <c r="A493" s="393">
        <v>2070302</v>
      </c>
      <c r="B493" s="275" t="s">
        <v>142</v>
      </c>
      <c r="C493" s="276">
        <v>0</v>
      </c>
      <c r="D493" s="276">
        <v>0</v>
      </c>
      <c r="E493" s="394" t="str">
        <f t="shared" si="25"/>
        <v>-</v>
      </c>
      <c r="F493" s="125" t="str">
        <f t="shared" si="26"/>
        <v>否</v>
      </c>
      <c r="G493" s="153" t="str">
        <f t="shared" si="27"/>
        <v>项</v>
      </c>
    </row>
    <row r="494" ht="36" customHeight="1" spans="1:7">
      <c r="A494" s="393">
        <v>2070303</v>
      </c>
      <c r="B494" s="275" t="s">
        <v>143</v>
      </c>
      <c r="C494" s="276">
        <v>0</v>
      </c>
      <c r="D494" s="276">
        <v>0</v>
      </c>
      <c r="E494" s="394" t="str">
        <f t="shared" si="25"/>
        <v>-</v>
      </c>
      <c r="F494" s="125" t="str">
        <f t="shared" si="26"/>
        <v>否</v>
      </c>
      <c r="G494" s="153" t="str">
        <f t="shared" si="27"/>
        <v>项</v>
      </c>
    </row>
    <row r="495" ht="36" customHeight="1" spans="1:7">
      <c r="A495" s="393">
        <v>2070304</v>
      </c>
      <c r="B495" s="275" t="s">
        <v>463</v>
      </c>
      <c r="C495" s="276">
        <v>0</v>
      </c>
      <c r="D495" s="276">
        <v>0</v>
      </c>
      <c r="E495" s="394" t="str">
        <f t="shared" si="25"/>
        <v>-</v>
      </c>
      <c r="F495" s="125" t="str">
        <f t="shared" si="26"/>
        <v>否</v>
      </c>
      <c r="G495" s="153" t="str">
        <f t="shared" si="27"/>
        <v>项</v>
      </c>
    </row>
    <row r="496" ht="36" customHeight="1" spans="1:7">
      <c r="A496" s="393">
        <v>2070305</v>
      </c>
      <c r="B496" s="275" t="s">
        <v>464</v>
      </c>
      <c r="C496" s="276">
        <v>0</v>
      </c>
      <c r="D496" s="276">
        <v>22</v>
      </c>
      <c r="E496" s="394" t="str">
        <f t="shared" si="25"/>
        <v>-</v>
      </c>
      <c r="F496" s="125" t="str">
        <f t="shared" si="26"/>
        <v>是</v>
      </c>
      <c r="G496" s="153" t="str">
        <f t="shared" si="27"/>
        <v>项</v>
      </c>
    </row>
    <row r="497" ht="36" customHeight="1" spans="1:7">
      <c r="A497" s="393">
        <v>2070306</v>
      </c>
      <c r="B497" s="275" t="s">
        <v>465</v>
      </c>
      <c r="C497" s="276">
        <v>0</v>
      </c>
      <c r="D497" s="276">
        <v>0</v>
      </c>
      <c r="E497" s="394" t="str">
        <f t="shared" si="25"/>
        <v>-</v>
      </c>
      <c r="F497" s="125" t="str">
        <f t="shared" si="26"/>
        <v>否</v>
      </c>
      <c r="G497" s="153" t="str">
        <f t="shared" si="27"/>
        <v>项</v>
      </c>
    </row>
    <row r="498" ht="36" customHeight="1" spans="1:7">
      <c r="A498" s="393">
        <v>2070307</v>
      </c>
      <c r="B498" s="275" t="s">
        <v>466</v>
      </c>
      <c r="C498" s="276">
        <v>19</v>
      </c>
      <c r="D498" s="276">
        <v>19</v>
      </c>
      <c r="E498" s="394">
        <f t="shared" si="25"/>
        <v>0</v>
      </c>
      <c r="F498" s="125" t="str">
        <f t="shared" si="26"/>
        <v>是</v>
      </c>
      <c r="G498" s="153" t="str">
        <f t="shared" si="27"/>
        <v>项</v>
      </c>
    </row>
    <row r="499" ht="36" customHeight="1" spans="1:7">
      <c r="A499" s="393">
        <v>2070308</v>
      </c>
      <c r="B499" s="275" t="s">
        <v>467</v>
      </c>
      <c r="C499" s="276">
        <v>480</v>
      </c>
      <c r="D499" s="276">
        <v>240</v>
      </c>
      <c r="E499" s="394">
        <f t="shared" si="25"/>
        <v>-0.5</v>
      </c>
      <c r="F499" s="125" t="str">
        <f t="shared" si="26"/>
        <v>是</v>
      </c>
      <c r="G499" s="153" t="str">
        <f t="shared" si="27"/>
        <v>项</v>
      </c>
    </row>
    <row r="500" ht="36" customHeight="1" spans="1:7">
      <c r="A500" s="393">
        <v>2070309</v>
      </c>
      <c r="B500" s="275" t="s">
        <v>468</v>
      </c>
      <c r="C500" s="276">
        <v>0</v>
      </c>
      <c r="D500" s="276">
        <v>0</v>
      </c>
      <c r="E500" s="394" t="str">
        <f t="shared" si="25"/>
        <v>-</v>
      </c>
      <c r="F500" s="125" t="str">
        <f t="shared" si="26"/>
        <v>否</v>
      </c>
      <c r="G500" s="153" t="str">
        <f t="shared" si="27"/>
        <v>项</v>
      </c>
    </row>
    <row r="501" ht="36" customHeight="1" spans="1:7">
      <c r="A501" s="393">
        <v>2070399</v>
      </c>
      <c r="B501" s="275" t="s">
        <v>469</v>
      </c>
      <c r="C501" s="276">
        <v>0</v>
      </c>
      <c r="D501" s="276">
        <v>0</v>
      </c>
      <c r="E501" s="394" t="str">
        <f t="shared" si="25"/>
        <v>-</v>
      </c>
      <c r="F501" s="125" t="str">
        <f t="shared" si="26"/>
        <v>否</v>
      </c>
      <c r="G501" s="153" t="str">
        <f t="shared" si="27"/>
        <v>项</v>
      </c>
    </row>
    <row r="502" ht="36" customHeight="1" spans="1:7">
      <c r="A502" s="391">
        <v>20706</v>
      </c>
      <c r="B502" s="271" t="s">
        <v>470</v>
      </c>
      <c r="C502" s="278">
        <v>0</v>
      </c>
      <c r="D502" s="278">
        <v>0</v>
      </c>
      <c r="E502" s="392" t="str">
        <f t="shared" si="25"/>
        <v>-</v>
      </c>
      <c r="F502" s="125" t="str">
        <f t="shared" si="26"/>
        <v>否</v>
      </c>
      <c r="G502" s="153" t="str">
        <f t="shared" si="27"/>
        <v>款</v>
      </c>
    </row>
    <row r="503" ht="36" customHeight="1" spans="1:7">
      <c r="A503" s="393">
        <v>2070601</v>
      </c>
      <c r="B503" s="275" t="s">
        <v>141</v>
      </c>
      <c r="C503" s="276">
        <v>0</v>
      </c>
      <c r="D503" s="276">
        <v>0</v>
      </c>
      <c r="E503" s="394" t="str">
        <f t="shared" si="25"/>
        <v>-</v>
      </c>
      <c r="F503" s="125" t="str">
        <f t="shared" si="26"/>
        <v>否</v>
      </c>
      <c r="G503" s="153" t="str">
        <f t="shared" si="27"/>
        <v>项</v>
      </c>
    </row>
    <row r="504" ht="36" customHeight="1" spans="1:7">
      <c r="A504" s="393">
        <v>2070602</v>
      </c>
      <c r="B504" s="275" t="s">
        <v>142</v>
      </c>
      <c r="C504" s="276">
        <v>0</v>
      </c>
      <c r="D504" s="276">
        <v>0</v>
      </c>
      <c r="E504" s="394" t="str">
        <f t="shared" si="25"/>
        <v>-</v>
      </c>
      <c r="F504" s="125" t="str">
        <f t="shared" si="26"/>
        <v>否</v>
      </c>
      <c r="G504" s="153" t="str">
        <f t="shared" si="27"/>
        <v>项</v>
      </c>
    </row>
    <row r="505" ht="36" customHeight="1" spans="1:7">
      <c r="A505" s="393">
        <v>2070603</v>
      </c>
      <c r="B505" s="275" t="s">
        <v>143</v>
      </c>
      <c r="C505" s="276">
        <v>0</v>
      </c>
      <c r="D505" s="276">
        <v>0</v>
      </c>
      <c r="E505" s="394" t="str">
        <f t="shared" si="25"/>
        <v>-</v>
      </c>
      <c r="F505" s="125" t="str">
        <f t="shared" si="26"/>
        <v>否</v>
      </c>
      <c r="G505" s="153" t="str">
        <f t="shared" si="27"/>
        <v>项</v>
      </c>
    </row>
    <row r="506" ht="36" customHeight="1" spans="1:7">
      <c r="A506" s="393">
        <v>2070604</v>
      </c>
      <c r="B506" s="275" t="s">
        <v>471</v>
      </c>
      <c r="C506" s="276">
        <v>0</v>
      </c>
      <c r="D506" s="276">
        <v>0</v>
      </c>
      <c r="E506" s="394" t="str">
        <f t="shared" si="25"/>
        <v>-</v>
      </c>
      <c r="F506" s="125" t="str">
        <f t="shared" si="26"/>
        <v>否</v>
      </c>
      <c r="G506" s="153" t="str">
        <f t="shared" si="27"/>
        <v>项</v>
      </c>
    </row>
    <row r="507" ht="36" customHeight="1" spans="1:7">
      <c r="A507" s="393">
        <v>2070605</v>
      </c>
      <c r="B507" s="275" t="s">
        <v>472</v>
      </c>
      <c r="C507" s="276">
        <v>0</v>
      </c>
      <c r="D507" s="276">
        <v>0</v>
      </c>
      <c r="E507" s="394" t="str">
        <f t="shared" si="25"/>
        <v>-</v>
      </c>
      <c r="F507" s="125" t="str">
        <f t="shared" si="26"/>
        <v>否</v>
      </c>
      <c r="G507" s="153" t="str">
        <f t="shared" si="27"/>
        <v>项</v>
      </c>
    </row>
    <row r="508" ht="36" customHeight="1" spans="1:7">
      <c r="A508" s="393">
        <v>2070606</v>
      </c>
      <c r="B508" s="275" t="s">
        <v>473</v>
      </c>
      <c r="C508" s="276">
        <v>0</v>
      </c>
      <c r="D508" s="276">
        <v>0</v>
      </c>
      <c r="E508" s="394" t="str">
        <f t="shared" si="25"/>
        <v>-</v>
      </c>
      <c r="F508" s="125" t="str">
        <f t="shared" si="26"/>
        <v>否</v>
      </c>
      <c r="G508" s="153" t="str">
        <f t="shared" si="27"/>
        <v>项</v>
      </c>
    </row>
    <row r="509" ht="36" customHeight="1" spans="1:7">
      <c r="A509" s="393">
        <v>2070607</v>
      </c>
      <c r="B509" s="275" t="s">
        <v>474</v>
      </c>
      <c r="C509" s="276">
        <v>0</v>
      </c>
      <c r="D509" s="276">
        <v>0</v>
      </c>
      <c r="E509" s="394" t="str">
        <f t="shared" si="25"/>
        <v>-</v>
      </c>
      <c r="F509" s="125" t="str">
        <f t="shared" si="26"/>
        <v>否</v>
      </c>
      <c r="G509" s="153" t="str">
        <f t="shared" si="27"/>
        <v>项</v>
      </c>
    </row>
    <row r="510" ht="36" customHeight="1" spans="1:7">
      <c r="A510" s="393">
        <v>2070699</v>
      </c>
      <c r="B510" s="275" t="s">
        <v>475</v>
      </c>
      <c r="C510" s="276">
        <v>0</v>
      </c>
      <c r="D510" s="276">
        <v>0</v>
      </c>
      <c r="E510" s="394" t="str">
        <f t="shared" si="25"/>
        <v>-</v>
      </c>
      <c r="F510" s="125" t="str">
        <f t="shared" si="26"/>
        <v>否</v>
      </c>
      <c r="G510" s="153" t="str">
        <f t="shared" si="27"/>
        <v>项</v>
      </c>
    </row>
    <row r="511" ht="36" customHeight="1" spans="1:7">
      <c r="A511" s="391">
        <v>20708</v>
      </c>
      <c r="B511" s="271" t="s">
        <v>476</v>
      </c>
      <c r="C511" s="278">
        <v>476</v>
      </c>
      <c r="D511" s="278">
        <v>171</v>
      </c>
      <c r="E511" s="392">
        <f t="shared" si="25"/>
        <v>-0.641</v>
      </c>
      <c r="F511" s="125" t="str">
        <f t="shared" si="26"/>
        <v>是</v>
      </c>
      <c r="G511" s="153" t="str">
        <f t="shared" si="27"/>
        <v>款</v>
      </c>
    </row>
    <row r="512" ht="36" customHeight="1" spans="1:7">
      <c r="A512" s="393">
        <v>2070801</v>
      </c>
      <c r="B512" s="275" t="s">
        <v>141</v>
      </c>
      <c r="C512" s="276">
        <v>0</v>
      </c>
      <c r="D512" s="276">
        <v>0</v>
      </c>
      <c r="E512" s="394" t="str">
        <f t="shared" si="25"/>
        <v>-</v>
      </c>
      <c r="F512" s="125" t="str">
        <f t="shared" si="26"/>
        <v>否</v>
      </c>
      <c r="G512" s="153" t="str">
        <f t="shared" si="27"/>
        <v>项</v>
      </c>
    </row>
    <row r="513" ht="36" customHeight="1" spans="1:7">
      <c r="A513" s="393">
        <v>2070802</v>
      </c>
      <c r="B513" s="275" t="s">
        <v>142</v>
      </c>
      <c r="C513" s="276">
        <v>0</v>
      </c>
      <c r="D513" s="276">
        <v>0</v>
      </c>
      <c r="E513" s="394" t="str">
        <f t="shared" si="25"/>
        <v>-</v>
      </c>
      <c r="F513" s="125" t="str">
        <f t="shared" si="26"/>
        <v>否</v>
      </c>
      <c r="G513" s="153" t="str">
        <f t="shared" si="27"/>
        <v>项</v>
      </c>
    </row>
    <row r="514" ht="36" customHeight="1" spans="1:7">
      <c r="A514" s="393">
        <v>2070803</v>
      </c>
      <c r="B514" s="275" t="s">
        <v>143</v>
      </c>
      <c r="C514" s="276">
        <v>0</v>
      </c>
      <c r="D514" s="276">
        <v>0</v>
      </c>
      <c r="E514" s="394" t="str">
        <f t="shared" si="25"/>
        <v>-</v>
      </c>
      <c r="F514" s="125" t="str">
        <f t="shared" si="26"/>
        <v>否</v>
      </c>
      <c r="G514" s="153" t="str">
        <f t="shared" si="27"/>
        <v>项</v>
      </c>
    </row>
    <row r="515" ht="36" customHeight="1" spans="1:7">
      <c r="A515" s="393">
        <v>2070806</v>
      </c>
      <c r="B515" s="275" t="s">
        <v>477</v>
      </c>
      <c r="C515" s="276">
        <v>0</v>
      </c>
      <c r="D515" s="276">
        <v>0</v>
      </c>
      <c r="E515" s="394" t="str">
        <f t="shared" si="25"/>
        <v>-</v>
      </c>
      <c r="F515" s="125" t="str">
        <f t="shared" si="26"/>
        <v>否</v>
      </c>
      <c r="G515" s="153" t="str">
        <f t="shared" si="27"/>
        <v>项</v>
      </c>
    </row>
    <row r="516" ht="36" customHeight="1" spans="1:7">
      <c r="A516" s="393">
        <v>2070807</v>
      </c>
      <c r="B516" s="275" t="s">
        <v>478</v>
      </c>
      <c r="C516" s="276">
        <v>0</v>
      </c>
      <c r="D516" s="276">
        <v>0</v>
      </c>
      <c r="E516" s="394" t="str">
        <f t="shared" ref="E516:E579" si="28">IF(C516&lt;&gt;0,D516/C516-1,"-")</f>
        <v>-</v>
      </c>
      <c r="F516" s="125" t="str">
        <f t="shared" si="26"/>
        <v>否</v>
      </c>
      <c r="G516" s="153" t="str">
        <f t="shared" si="27"/>
        <v>项</v>
      </c>
    </row>
    <row r="517" ht="36" customHeight="1" spans="1:7">
      <c r="A517" s="393">
        <v>2070808</v>
      </c>
      <c r="B517" s="275" t="s">
        <v>479</v>
      </c>
      <c r="C517" s="276">
        <v>0</v>
      </c>
      <c r="D517" s="276">
        <v>0</v>
      </c>
      <c r="E517" s="394" t="str">
        <f t="shared" si="28"/>
        <v>-</v>
      </c>
      <c r="F517" s="125" t="str">
        <f t="shared" si="26"/>
        <v>否</v>
      </c>
      <c r="G517" s="153" t="str">
        <f t="shared" si="27"/>
        <v>项</v>
      </c>
    </row>
    <row r="518" ht="36" customHeight="1" spans="1:7">
      <c r="A518" s="393">
        <v>2070899</v>
      </c>
      <c r="B518" s="275" t="s">
        <v>480</v>
      </c>
      <c r="C518" s="276">
        <v>476</v>
      </c>
      <c r="D518" s="276">
        <v>171</v>
      </c>
      <c r="E518" s="394">
        <f t="shared" si="28"/>
        <v>-0.641</v>
      </c>
      <c r="F518" s="125" t="str">
        <f t="shared" si="26"/>
        <v>是</v>
      </c>
      <c r="G518" s="153" t="str">
        <f t="shared" si="27"/>
        <v>项</v>
      </c>
    </row>
    <row r="519" ht="36" customHeight="1" spans="1:7">
      <c r="A519" s="391">
        <v>20799</v>
      </c>
      <c r="B519" s="271" t="s">
        <v>481</v>
      </c>
      <c r="C519" s="278">
        <v>975</v>
      </c>
      <c r="D519" s="278">
        <v>40</v>
      </c>
      <c r="E519" s="392">
        <f t="shared" si="28"/>
        <v>-0.959</v>
      </c>
      <c r="F519" s="125" t="str">
        <f t="shared" si="26"/>
        <v>是</v>
      </c>
      <c r="G519" s="153" t="str">
        <f t="shared" si="27"/>
        <v>款</v>
      </c>
    </row>
    <row r="520" ht="36" customHeight="1" spans="1:7">
      <c r="A520" s="393">
        <v>2079902</v>
      </c>
      <c r="B520" s="275" t="s">
        <v>482</v>
      </c>
      <c r="C520" s="276">
        <v>0</v>
      </c>
      <c r="D520" s="276">
        <v>0</v>
      </c>
      <c r="E520" s="394" t="str">
        <f t="shared" si="28"/>
        <v>-</v>
      </c>
      <c r="F520" s="125" t="str">
        <f t="shared" si="26"/>
        <v>否</v>
      </c>
      <c r="G520" s="153" t="str">
        <f t="shared" si="27"/>
        <v>项</v>
      </c>
    </row>
    <row r="521" ht="36" customHeight="1" spans="1:7">
      <c r="A521" s="393">
        <v>2079903</v>
      </c>
      <c r="B521" s="275" t="s">
        <v>483</v>
      </c>
      <c r="C521" s="276">
        <v>0</v>
      </c>
      <c r="D521" s="276">
        <v>0</v>
      </c>
      <c r="E521" s="394" t="str">
        <f t="shared" si="28"/>
        <v>-</v>
      </c>
      <c r="F521" s="125" t="str">
        <f t="shared" si="26"/>
        <v>否</v>
      </c>
      <c r="G521" s="153" t="str">
        <f t="shared" si="27"/>
        <v>项</v>
      </c>
    </row>
    <row r="522" ht="36" customHeight="1" spans="1:7">
      <c r="A522" s="393">
        <v>2079999</v>
      </c>
      <c r="B522" s="275" t="s">
        <v>484</v>
      </c>
      <c r="C522" s="276">
        <v>975</v>
      </c>
      <c r="D522" s="276">
        <v>40</v>
      </c>
      <c r="E522" s="394">
        <f t="shared" si="28"/>
        <v>-0.959</v>
      </c>
      <c r="F522" s="125" t="str">
        <f t="shared" si="26"/>
        <v>是</v>
      </c>
      <c r="G522" s="153" t="str">
        <f t="shared" si="27"/>
        <v>项</v>
      </c>
    </row>
    <row r="523" ht="36" customHeight="1" spans="1:7">
      <c r="A523" s="391">
        <v>208</v>
      </c>
      <c r="B523" s="271" t="s">
        <v>85</v>
      </c>
      <c r="C523" s="278">
        <v>91012</v>
      </c>
      <c r="D523" s="278">
        <v>97928</v>
      </c>
      <c r="E523" s="392">
        <f t="shared" si="28"/>
        <v>0.076</v>
      </c>
      <c r="F523" s="125" t="str">
        <f t="shared" si="26"/>
        <v>是</v>
      </c>
      <c r="G523" s="153" t="str">
        <f t="shared" si="27"/>
        <v>类</v>
      </c>
    </row>
    <row r="524" ht="36" customHeight="1" spans="1:7">
      <c r="A524" s="391">
        <v>20801</v>
      </c>
      <c r="B524" s="271" t="s">
        <v>485</v>
      </c>
      <c r="C524" s="278">
        <v>1618</v>
      </c>
      <c r="D524" s="278">
        <v>1625</v>
      </c>
      <c r="E524" s="392">
        <f t="shared" si="28"/>
        <v>0.004</v>
      </c>
      <c r="F524" s="125" t="str">
        <f t="shared" si="26"/>
        <v>是</v>
      </c>
      <c r="G524" s="153" t="str">
        <f t="shared" si="27"/>
        <v>款</v>
      </c>
    </row>
    <row r="525" ht="36" customHeight="1" spans="1:7">
      <c r="A525" s="401">
        <v>2080101</v>
      </c>
      <c r="B525" s="275" t="s">
        <v>141</v>
      </c>
      <c r="C525" s="276">
        <v>434</v>
      </c>
      <c r="D525" s="276">
        <v>376</v>
      </c>
      <c r="E525" s="394">
        <f t="shared" si="28"/>
        <v>-0.134</v>
      </c>
      <c r="F525" s="125" t="str">
        <f t="shared" si="26"/>
        <v>是</v>
      </c>
      <c r="G525" s="153" t="str">
        <f t="shared" si="27"/>
        <v>项</v>
      </c>
    </row>
    <row r="526" ht="36" customHeight="1" spans="1:7">
      <c r="A526" s="401">
        <v>2080102</v>
      </c>
      <c r="B526" s="275" t="s">
        <v>142</v>
      </c>
      <c r="C526" s="276">
        <v>0</v>
      </c>
      <c r="D526" s="276">
        <v>0</v>
      </c>
      <c r="E526" s="394" t="str">
        <f t="shared" si="28"/>
        <v>-</v>
      </c>
      <c r="F526" s="125" t="str">
        <f t="shared" si="26"/>
        <v>否</v>
      </c>
      <c r="G526" s="153" t="str">
        <f t="shared" si="27"/>
        <v>项</v>
      </c>
    </row>
    <row r="527" ht="36" customHeight="1" spans="1:7">
      <c r="A527" s="393">
        <v>2080103</v>
      </c>
      <c r="B527" s="275" t="s">
        <v>143</v>
      </c>
      <c r="C527" s="276">
        <v>0</v>
      </c>
      <c r="D527" s="276">
        <v>0</v>
      </c>
      <c r="E527" s="394" t="str">
        <f t="shared" si="28"/>
        <v>-</v>
      </c>
      <c r="F527" s="125" t="str">
        <f t="shared" si="26"/>
        <v>否</v>
      </c>
      <c r="G527" s="153" t="str">
        <f t="shared" si="27"/>
        <v>项</v>
      </c>
    </row>
    <row r="528" ht="36" customHeight="1" spans="1:7">
      <c r="A528" s="393">
        <v>2080104</v>
      </c>
      <c r="B528" s="275" t="s">
        <v>486</v>
      </c>
      <c r="C528" s="276">
        <v>0</v>
      </c>
      <c r="D528" s="276">
        <v>0</v>
      </c>
      <c r="E528" s="394" t="str">
        <f t="shared" si="28"/>
        <v>-</v>
      </c>
      <c r="F528" s="125" t="str">
        <f t="shared" si="26"/>
        <v>否</v>
      </c>
      <c r="G528" s="153" t="str">
        <f t="shared" si="27"/>
        <v>项</v>
      </c>
    </row>
    <row r="529" ht="36" customHeight="1" spans="1:7">
      <c r="A529" s="393">
        <v>2080105</v>
      </c>
      <c r="B529" s="275" t="s">
        <v>487</v>
      </c>
      <c r="C529" s="276">
        <v>0</v>
      </c>
      <c r="D529" s="276">
        <v>0</v>
      </c>
      <c r="E529" s="394" t="str">
        <f t="shared" si="28"/>
        <v>-</v>
      </c>
      <c r="F529" s="125" t="str">
        <f t="shared" si="26"/>
        <v>否</v>
      </c>
      <c r="G529" s="153" t="str">
        <f t="shared" si="27"/>
        <v>项</v>
      </c>
    </row>
    <row r="530" ht="36" customHeight="1" spans="1:7">
      <c r="A530" s="393">
        <v>2080106</v>
      </c>
      <c r="B530" s="275" t="s">
        <v>488</v>
      </c>
      <c r="C530" s="276">
        <v>0</v>
      </c>
      <c r="D530" s="276">
        <v>0</v>
      </c>
      <c r="E530" s="394" t="str">
        <f t="shared" si="28"/>
        <v>-</v>
      </c>
      <c r="F530" s="125" t="str">
        <f t="shared" si="26"/>
        <v>否</v>
      </c>
      <c r="G530" s="153" t="str">
        <f t="shared" si="27"/>
        <v>项</v>
      </c>
    </row>
    <row r="531" ht="36" customHeight="1" spans="1:7">
      <c r="A531" s="393">
        <v>2080107</v>
      </c>
      <c r="B531" s="275" t="s">
        <v>489</v>
      </c>
      <c r="C531" s="276">
        <v>0</v>
      </c>
      <c r="D531" s="276">
        <v>0</v>
      </c>
      <c r="E531" s="394" t="str">
        <f t="shared" si="28"/>
        <v>-</v>
      </c>
      <c r="F531" s="125" t="str">
        <f t="shared" si="26"/>
        <v>否</v>
      </c>
      <c r="G531" s="153" t="str">
        <f t="shared" si="27"/>
        <v>项</v>
      </c>
    </row>
    <row r="532" ht="36" customHeight="1" spans="1:7">
      <c r="A532" s="393">
        <v>2080108</v>
      </c>
      <c r="B532" s="275" t="s">
        <v>182</v>
      </c>
      <c r="C532" s="276">
        <v>0</v>
      </c>
      <c r="D532" s="276">
        <v>0</v>
      </c>
      <c r="E532" s="394" t="str">
        <f t="shared" si="28"/>
        <v>-</v>
      </c>
      <c r="F532" s="125" t="str">
        <f t="shared" ref="F532:F571" si="29">IF(LEN(A532)=3,"是",IF(B532&lt;&gt;"",IF(SUM(C532:D532)&lt;&gt;0,"是","否"),"是"))</f>
        <v>否</v>
      </c>
      <c r="G532" s="153" t="str">
        <f t="shared" ref="G532:G571" si="30">IF(LEN(A532)=3,"类",IF(LEN(A532)=5,"款","项"))</f>
        <v>项</v>
      </c>
    </row>
    <row r="533" ht="36" customHeight="1" spans="1:7">
      <c r="A533" s="393">
        <v>2080109</v>
      </c>
      <c r="B533" s="275" t="s">
        <v>490</v>
      </c>
      <c r="C533" s="276">
        <v>922</v>
      </c>
      <c r="D533" s="276">
        <v>949</v>
      </c>
      <c r="E533" s="394">
        <f t="shared" si="28"/>
        <v>0.029</v>
      </c>
      <c r="F533" s="125" t="str">
        <f t="shared" si="29"/>
        <v>是</v>
      </c>
      <c r="G533" s="153" t="str">
        <f t="shared" si="30"/>
        <v>项</v>
      </c>
    </row>
    <row r="534" ht="36" customHeight="1" spans="1:7">
      <c r="A534" s="393">
        <v>2080110</v>
      </c>
      <c r="B534" s="275" t="s">
        <v>491</v>
      </c>
      <c r="C534" s="276">
        <v>0</v>
      </c>
      <c r="D534" s="276">
        <v>0</v>
      </c>
      <c r="E534" s="394" t="str">
        <f t="shared" si="28"/>
        <v>-</v>
      </c>
      <c r="F534" s="125" t="str">
        <f t="shared" si="29"/>
        <v>否</v>
      </c>
      <c r="G534" s="153" t="str">
        <f t="shared" si="30"/>
        <v>项</v>
      </c>
    </row>
    <row r="535" ht="36" customHeight="1" spans="1:7">
      <c r="A535" s="393">
        <v>2080111</v>
      </c>
      <c r="B535" s="275" t="s">
        <v>492</v>
      </c>
      <c r="C535" s="276">
        <v>162</v>
      </c>
      <c r="D535" s="276">
        <v>0</v>
      </c>
      <c r="E535" s="394">
        <f t="shared" si="28"/>
        <v>-1</v>
      </c>
      <c r="F535" s="125" t="str">
        <f t="shared" si="29"/>
        <v>是</v>
      </c>
      <c r="G535" s="153" t="str">
        <f t="shared" si="30"/>
        <v>项</v>
      </c>
    </row>
    <row r="536" ht="36" customHeight="1" spans="1:7">
      <c r="A536" s="393">
        <v>2080112</v>
      </c>
      <c r="B536" s="275" t="s">
        <v>493</v>
      </c>
      <c r="C536" s="276">
        <v>0</v>
      </c>
      <c r="D536" s="276">
        <v>0</v>
      </c>
      <c r="E536" s="394" t="str">
        <f t="shared" si="28"/>
        <v>-</v>
      </c>
      <c r="F536" s="125" t="str">
        <f t="shared" si="29"/>
        <v>否</v>
      </c>
      <c r="G536" s="153" t="str">
        <f t="shared" si="30"/>
        <v>项</v>
      </c>
    </row>
    <row r="537" ht="36" customHeight="1" spans="1:7">
      <c r="A537" s="393">
        <v>2080113</v>
      </c>
      <c r="B537" s="275" t="s">
        <v>494</v>
      </c>
      <c r="C537" s="276">
        <v>0</v>
      </c>
      <c r="D537" s="276">
        <v>0</v>
      </c>
      <c r="E537" s="394" t="str">
        <f t="shared" si="28"/>
        <v>-</v>
      </c>
      <c r="F537" s="125" t="str">
        <f t="shared" si="29"/>
        <v>否</v>
      </c>
      <c r="G537" s="153" t="str">
        <f t="shared" si="30"/>
        <v>项</v>
      </c>
    </row>
    <row r="538" ht="36" customHeight="1" spans="1:7">
      <c r="A538" s="393">
        <v>2080114</v>
      </c>
      <c r="B538" s="275" t="s">
        <v>495</v>
      </c>
      <c r="C538" s="276">
        <v>0</v>
      </c>
      <c r="D538" s="276">
        <v>0</v>
      </c>
      <c r="E538" s="394" t="str">
        <f t="shared" si="28"/>
        <v>-</v>
      </c>
      <c r="F538" s="125" t="str">
        <f t="shared" si="29"/>
        <v>否</v>
      </c>
      <c r="G538" s="153" t="str">
        <f t="shared" si="30"/>
        <v>项</v>
      </c>
    </row>
    <row r="539" ht="36" customHeight="1" spans="1:7">
      <c r="A539" s="393">
        <v>2080115</v>
      </c>
      <c r="B539" s="275" t="s">
        <v>496</v>
      </c>
      <c r="C539" s="276">
        <v>0</v>
      </c>
      <c r="D539" s="276">
        <v>0</v>
      </c>
      <c r="E539" s="394" t="str">
        <f t="shared" si="28"/>
        <v>-</v>
      </c>
      <c r="F539" s="125" t="str">
        <f t="shared" si="29"/>
        <v>否</v>
      </c>
      <c r="G539" s="153" t="str">
        <f t="shared" si="30"/>
        <v>项</v>
      </c>
    </row>
    <row r="540" ht="36" customHeight="1" spans="1:7">
      <c r="A540" s="393">
        <v>2080116</v>
      </c>
      <c r="B540" s="275" t="s">
        <v>497</v>
      </c>
      <c r="C540" s="276">
        <v>0</v>
      </c>
      <c r="D540" s="276">
        <v>0</v>
      </c>
      <c r="E540" s="394" t="str">
        <f t="shared" si="28"/>
        <v>-</v>
      </c>
      <c r="F540" s="125" t="str">
        <f t="shared" si="29"/>
        <v>否</v>
      </c>
      <c r="G540" s="153" t="str">
        <f t="shared" si="30"/>
        <v>项</v>
      </c>
    </row>
    <row r="541" ht="36" customHeight="1" spans="1:7">
      <c r="A541" s="393">
        <v>2080150</v>
      </c>
      <c r="B541" s="275" t="s">
        <v>150</v>
      </c>
      <c r="C541" s="276">
        <v>0</v>
      </c>
      <c r="D541" s="276">
        <v>0</v>
      </c>
      <c r="E541" s="394" t="str">
        <f t="shared" si="28"/>
        <v>-</v>
      </c>
      <c r="F541" s="125" t="str">
        <f t="shared" si="29"/>
        <v>否</v>
      </c>
      <c r="G541" s="153" t="str">
        <f t="shared" si="30"/>
        <v>项</v>
      </c>
    </row>
    <row r="542" ht="36" customHeight="1" spans="1:7">
      <c r="A542" s="393">
        <v>2080199</v>
      </c>
      <c r="B542" s="275" t="s">
        <v>498</v>
      </c>
      <c r="C542" s="276">
        <v>100</v>
      </c>
      <c r="D542" s="276">
        <v>300</v>
      </c>
      <c r="E542" s="394">
        <f t="shared" si="28"/>
        <v>2</v>
      </c>
      <c r="F542" s="125" t="str">
        <f t="shared" si="29"/>
        <v>是</v>
      </c>
      <c r="G542" s="153" t="str">
        <f t="shared" si="30"/>
        <v>项</v>
      </c>
    </row>
    <row r="543" ht="36" customHeight="1" spans="1:7">
      <c r="A543" s="391">
        <v>20802</v>
      </c>
      <c r="B543" s="271" t="s">
        <v>499</v>
      </c>
      <c r="C543" s="278">
        <v>3599</v>
      </c>
      <c r="D543" s="278">
        <v>850</v>
      </c>
      <c r="E543" s="392">
        <f t="shared" si="28"/>
        <v>-0.764</v>
      </c>
      <c r="F543" s="125" t="str">
        <f t="shared" si="29"/>
        <v>是</v>
      </c>
      <c r="G543" s="153" t="str">
        <f t="shared" si="30"/>
        <v>款</v>
      </c>
    </row>
    <row r="544" ht="36" customHeight="1" spans="1:7">
      <c r="A544" s="393">
        <v>2080201</v>
      </c>
      <c r="B544" s="275" t="s">
        <v>141</v>
      </c>
      <c r="C544" s="276">
        <v>305</v>
      </c>
      <c r="D544" s="276">
        <v>202</v>
      </c>
      <c r="E544" s="394">
        <f t="shared" si="28"/>
        <v>-0.338</v>
      </c>
      <c r="F544" s="125" t="str">
        <f t="shared" si="29"/>
        <v>是</v>
      </c>
      <c r="G544" s="153" t="str">
        <f t="shared" si="30"/>
        <v>项</v>
      </c>
    </row>
    <row r="545" ht="36" customHeight="1" spans="1:7">
      <c r="A545" s="393">
        <v>2080202</v>
      </c>
      <c r="B545" s="275" t="s">
        <v>142</v>
      </c>
      <c r="C545" s="276">
        <v>0</v>
      </c>
      <c r="D545" s="276">
        <v>0</v>
      </c>
      <c r="E545" s="394" t="str">
        <f t="shared" si="28"/>
        <v>-</v>
      </c>
      <c r="F545" s="125" t="str">
        <f t="shared" si="29"/>
        <v>否</v>
      </c>
      <c r="G545" s="153" t="str">
        <f t="shared" si="30"/>
        <v>项</v>
      </c>
    </row>
    <row r="546" ht="36" customHeight="1" spans="1:7">
      <c r="A546" s="396">
        <v>2080203</v>
      </c>
      <c r="B546" s="399" t="s">
        <v>143</v>
      </c>
      <c r="C546" s="276">
        <v>0</v>
      </c>
      <c r="D546" s="276">
        <v>0</v>
      </c>
      <c r="E546" s="394" t="str">
        <f t="shared" si="28"/>
        <v>-</v>
      </c>
      <c r="F546" s="125" t="str">
        <f t="shared" si="29"/>
        <v>否</v>
      </c>
      <c r="G546" s="153" t="str">
        <f t="shared" si="30"/>
        <v>项</v>
      </c>
    </row>
    <row r="547" ht="36" customHeight="1" spans="1:7">
      <c r="A547" s="396">
        <v>2080206</v>
      </c>
      <c r="B547" s="399" t="s">
        <v>500</v>
      </c>
      <c r="C547" s="276">
        <v>0</v>
      </c>
      <c r="D547" s="276">
        <v>0</v>
      </c>
      <c r="E547" s="394" t="str">
        <f t="shared" si="28"/>
        <v>-</v>
      </c>
      <c r="F547" s="125" t="str">
        <f t="shared" si="29"/>
        <v>否</v>
      </c>
      <c r="G547" s="153" t="str">
        <f t="shared" si="30"/>
        <v>项</v>
      </c>
    </row>
    <row r="548" ht="36" customHeight="1" spans="1:7">
      <c r="A548" s="396">
        <v>2080207</v>
      </c>
      <c r="B548" s="399" t="s">
        <v>501</v>
      </c>
      <c r="C548" s="276">
        <v>0</v>
      </c>
      <c r="D548" s="276">
        <v>5</v>
      </c>
      <c r="E548" s="394" t="str">
        <f t="shared" si="28"/>
        <v>-</v>
      </c>
      <c r="F548" s="125" t="str">
        <f t="shared" si="29"/>
        <v>是</v>
      </c>
      <c r="G548" s="153" t="str">
        <f t="shared" si="30"/>
        <v>项</v>
      </c>
    </row>
    <row r="549" ht="36" customHeight="1" spans="1:7">
      <c r="A549" s="396">
        <v>2080208</v>
      </c>
      <c r="B549" s="399" t="s">
        <v>502</v>
      </c>
      <c r="C549" s="276">
        <v>2620</v>
      </c>
      <c r="D549" s="276">
        <v>0</v>
      </c>
      <c r="E549" s="394">
        <f t="shared" si="28"/>
        <v>-1</v>
      </c>
      <c r="F549" s="125" t="str">
        <f t="shared" si="29"/>
        <v>是</v>
      </c>
      <c r="G549" s="153" t="str">
        <f t="shared" si="30"/>
        <v>项</v>
      </c>
    </row>
    <row r="550" ht="36" customHeight="1" spans="1:7">
      <c r="A550" s="396">
        <v>2080299</v>
      </c>
      <c r="B550" s="399" t="s">
        <v>503</v>
      </c>
      <c r="C550" s="276">
        <v>674</v>
      </c>
      <c r="D550" s="276">
        <v>643</v>
      </c>
      <c r="E550" s="394">
        <f t="shared" si="28"/>
        <v>-0.046</v>
      </c>
      <c r="F550" s="125" t="str">
        <f t="shared" si="29"/>
        <v>是</v>
      </c>
      <c r="G550" s="153" t="str">
        <f t="shared" si="30"/>
        <v>项</v>
      </c>
    </row>
    <row r="551" ht="36" customHeight="1" spans="1:7">
      <c r="A551" s="391">
        <v>20804</v>
      </c>
      <c r="B551" s="271" t="s">
        <v>504</v>
      </c>
      <c r="C551" s="278">
        <v>0</v>
      </c>
      <c r="D551" s="278">
        <v>0</v>
      </c>
      <c r="E551" s="392" t="str">
        <f t="shared" si="28"/>
        <v>-</v>
      </c>
      <c r="F551" s="125" t="str">
        <f t="shared" si="29"/>
        <v>否</v>
      </c>
      <c r="G551" s="153" t="str">
        <f t="shared" si="30"/>
        <v>款</v>
      </c>
    </row>
    <row r="552" ht="36" customHeight="1" spans="1:7">
      <c r="A552" s="393">
        <v>2080402</v>
      </c>
      <c r="B552" s="275" t="s">
        <v>505</v>
      </c>
      <c r="C552" s="276">
        <v>0</v>
      </c>
      <c r="D552" s="276">
        <v>0</v>
      </c>
      <c r="E552" s="394" t="str">
        <f t="shared" si="28"/>
        <v>-</v>
      </c>
      <c r="F552" s="125" t="str">
        <f t="shared" si="29"/>
        <v>否</v>
      </c>
      <c r="G552" s="153" t="str">
        <f t="shared" si="30"/>
        <v>项</v>
      </c>
    </row>
    <row r="553" ht="36" customHeight="1" spans="1:7">
      <c r="A553" s="391">
        <v>20805</v>
      </c>
      <c r="B553" s="271" t="s">
        <v>506</v>
      </c>
      <c r="C553" s="278">
        <v>41235</v>
      </c>
      <c r="D553" s="278">
        <v>42078</v>
      </c>
      <c r="E553" s="392">
        <f t="shared" si="28"/>
        <v>0.02</v>
      </c>
      <c r="F553" s="125" t="str">
        <f t="shared" si="29"/>
        <v>是</v>
      </c>
      <c r="G553" s="153" t="str">
        <f t="shared" si="30"/>
        <v>款</v>
      </c>
    </row>
    <row r="554" ht="36" customHeight="1" spans="1:7">
      <c r="A554" s="393">
        <v>2080501</v>
      </c>
      <c r="B554" s="275" t="s">
        <v>507</v>
      </c>
      <c r="C554" s="276">
        <v>2240</v>
      </c>
      <c r="D554" s="276">
        <v>2254</v>
      </c>
      <c r="E554" s="394">
        <f t="shared" si="28"/>
        <v>0.006</v>
      </c>
      <c r="F554" s="125" t="str">
        <f t="shared" si="29"/>
        <v>是</v>
      </c>
      <c r="G554" s="153" t="str">
        <f t="shared" si="30"/>
        <v>项</v>
      </c>
    </row>
    <row r="555" ht="36" customHeight="1" spans="1:7">
      <c r="A555" s="393">
        <v>2080502</v>
      </c>
      <c r="B555" s="275" t="s">
        <v>508</v>
      </c>
      <c r="C555" s="276">
        <v>4526</v>
      </c>
      <c r="D555" s="276">
        <v>4688</v>
      </c>
      <c r="E555" s="394">
        <f t="shared" si="28"/>
        <v>0.036</v>
      </c>
      <c r="F555" s="125" t="str">
        <f t="shared" si="29"/>
        <v>是</v>
      </c>
      <c r="G555" s="153" t="str">
        <f t="shared" si="30"/>
        <v>项</v>
      </c>
    </row>
    <row r="556" ht="36" customHeight="1" spans="1:7">
      <c r="A556" s="393">
        <v>2080503</v>
      </c>
      <c r="B556" s="275" t="s">
        <v>509</v>
      </c>
      <c r="C556" s="276">
        <v>0</v>
      </c>
      <c r="D556" s="276">
        <v>0</v>
      </c>
      <c r="E556" s="394" t="str">
        <f t="shared" si="28"/>
        <v>-</v>
      </c>
      <c r="F556" s="125" t="str">
        <f t="shared" si="29"/>
        <v>否</v>
      </c>
      <c r="G556" s="153" t="str">
        <f t="shared" si="30"/>
        <v>项</v>
      </c>
    </row>
    <row r="557" ht="36" customHeight="1" spans="1:7">
      <c r="A557" s="393">
        <v>2080505</v>
      </c>
      <c r="B557" s="275" t="s">
        <v>510</v>
      </c>
      <c r="C557" s="276">
        <v>12709</v>
      </c>
      <c r="D557" s="276">
        <v>13148</v>
      </c>
      <c r="E557" s="394">
        <f t="shared" si="28"/>
        <v>0.035</v>
      </c>
      <c r="F557" s="125" t="str">
        <f t="shared" si="29"/>
        <v>是</v>
      </c>
      <c r="G557" s="153" t="str">
        <f t="shared" si="30"/>
        <v>项</v>
      </c>
    </row>
    <row r="558" ht="36" customHeight="1" spans="1:7">
      <c r="A558" s="393">
        <v>2080506</v>
      </c>
      <c r="B558" s="275" t="s">
        <v>511</v>
      </c>
      <c r="C558" s="276">
        <v>3038</v>
      </c>
      <c r="D558" s="276">
        <v>3381</v>
      </c>
      <c r="E558" s="394">
        <f t="shared" si="28"/>
        <v>0.113</v>
      </c>
      <c r="F558" s="125" t="str">
        <f t="shared" si="29"/>
        <v>是</v>
      </c>
      <c r="G558" s="153" t="str">
        <f t="shared" si="30"/>
        <v>项</v>
      </c>
    </row>
    <row r="559" ht="36" customHeight="1" spans="1:7">
      <c r="A559" s="393">
        <v>2080507</v>
      </c>
      <c r="B559" s="275" t="s">
        <v>512</v>
      </c>
      <c r="C559" s="276">
        <v>12100</v>
      </c>
      <c r="D559" s="276">
        <v>11943</v>
      </c>
      <c r="E559" s="394">
        <f t="shared" si="28"/>
        <v>-0.013</v>
      </c>
      <c r="F559" s="125" t="str">
        <f t="shared" si="29"/>
        <v>是</v>
      </c>
      <c r="G559" s="153" t="str">
        <f t="shared" si="30"/>
        <v>项</v>
      </c>
    </row>
    <row r="560" ht="36" customHeight="1" spans="1:7">
      <c r="A560" s="393">
        <v>2080508</v>
      </c>
      <c r="B560" s="275" t="s">
        <v>513</v>
      </c>
      <c r="C560" s="276">
        <v>0</v>
      </c>
      <c r="D560" s="276">
        <v>0</v>
      </c>
      <c r="E560" s="394" t="str">
        <f t="shared" si="28"/>
        <v>-</v>
      </c>
      <c r="F560" s="125" t="str">
        <f t="shared" si="29"/>
        <v>否</v>
      </c>
      <c r="G560" s="153" t="str">
        <f t="shared" si="30"/>
        <v>项</v>
      </c>
    </row>
    <row r="561" ht="36" customHeight="1" spans="1:7">
      <c r="A561" s="393">
        <v>2080599</v>
      </c>
      <c r="B561" s="275" t="s">
        <v>514</v>
      </c>
      <c r="C561" s="276">
        <v>6622</v>
      </c>
      <c r="D561" s="276">
        <v>6664</v>
      </c>
      <c r="E561" s="394">
        <f t="shared" si="28"/>
        <v>0.006</v>
      </c>
      <c r="F561" s="125" t="str">
        <f t="shared" si="29"/>
        <v>是</v>
      </c>
      <c r="G561" s="153" t="str">
        <f t="shared" si="30"/>
        <v>项</v>
      </c>
    </row>
    <row r="562" ht="36" customHeight="1" spans="1:7">
      <c r="A562" s="391">
        <v>20806</v>
      </c>
      <c r="B562" s="271" t="s">
        <v>515</v>
      </c>
      <c r="C562" s="278">
        <v>0</v>
      </c>
      <c r="D562" s="278">
        <v>0</v>
      </c>
      <c r="E562" s="392" t="str">
        <f t="shared" si="28"/>
        <v>-</v>
      </c>
      <c r="F562" s="125" t="str">
        <f t="shared" si="29"/>
        <v>否</v>
      </c>
      <c r="G562" s="153" t="str">
        <f t="shared" si="30"/>
        <v>款</v>
      </c>
    </row>
    <row r="563" ht="36" customHeight="1" spans="1:7">
      <c r="A563" s="393">
        <v>2080601</v>
      </c>
      <c r="B563" s="275" t="s">
        <v>516</v>
      </c>
      <c r="C563" s="276">
        <v>0</v>
      </c>
      <c r="D563" s="276">
        <v>0</v>
      </c>
      <c r="E563" s="394" t="str">
        <f t="shared" si="28"/>
        <v>-</v>
      </c>
      <c r="F563" s="125" t="str">
        <f t="shared" si="29"/>
        <v>否</v>
      </c>
      <c r="G563" s="153" t="str">
        <f t="shared" si="30"/>
        <v>项</v>
      </c>
    </row>
    <row r="564" ht="36" customHeight="1" spans="1:7">
      <c r="A564" s="393">
        <v>2080602</v>
      </c>
      <c r="B564" s="275" t="s">
        <v>517</v>
      </c>
      <c r="C564" s="276">
        <v>0</v>
      </c>
      <c r="D564" s="276">
        <v>0</v>
      </c>
      <c r="E564" s="394" t="str">
        <f t="shared" si="28"/>
        <v>-</v>
      </c>
      <c r="F564" s="125" t="str">
        <f t="shared" si="29"/>
        <v>否</v>
      </c>
      <c r="G564" s="153" t="str">
        <f t="shared" si="30"/>
        <v>项</v>
      </c>
    </row>
    <row r="565" ht="36" customHeight="1" spans="1:7">
      <c r="A565" s="393">
        <v>2080699</v>
      </c>
      <c r="B565" s="275" t="s">
        <v>518</v>
      </c>
      <c r="C565" s="276">
        <v>0</v>
      </c>
      <c r="D565" s="276">
        <v>0</v>
      </c>
      <c r="E565" s="394" t="str">
        <f t="shared" si="28"/>
        <v>-</v>
      </c>
      <c r="F565" s="125" t="str">
        <f t="shared" si="29"/>
        <v>否</v>
      </c>
      <c r="G565" s="153" t="str">
        <f t="shared" si="30"/>
        <v>项</v>
      </c>
    </row>
    <row r="566" ht="36" customHeight="1" spans="1:7">
      <c r="A566" s="391">
        <v>20807</v>
      </c>
      <c r="B566" s="271" t="s">
        <v>519</v>
      </c>
      <c r="C566" s="278">
        <v>2985</v>
      </c>
      <c r="D566" s="278">
        <v>8441</v>
      </c>
      <c r="E566" s="392">
        <f t="shared" si="28"/>
        <v>1.828</v>
      </c>
      <c r="F566" s="125" t="str">
        <f t="shared" si="29"/>
        <v>是</v>
      </c>
      <c r="G566" s="153" t="str">
        <f t="shared" si="30"/>
        <v>款</v>
      </c>
    </row>
    <row r="567" ht="36" customHeight="1" spans="1:7">
      <c r="A567" s="393">
        <v>2080701</v>
      </c>
      <c r="B567" s="275" t="s">
        <v>520</v>
      </c>
      <c r="C567" s="276">
        <v>0</v>
      </c>
      <c r="D567" s="276">
        <v>0</v>
      </c>
      <c r="E567" s="394" t="str">
        <f t="shared" si="28"/>
        <v>-</v>
      </c>
      <c r="F567" s="125" t="str">
        <f t="shared" si="29"/>
        <v>否</v>
      </c>
      <c r="G567" s="153" t="str">
        <f t="shared" si="30"/>
        <v>项</v>
      </c>
    </row>
    <row r="568" ht="36" customHeight="1" spans="1:7">
      <c r="A568" s="393">
        <v>2080702</v>
      </c>
      <c r="B568" s="275" t="s">
        <v>521</v>
      </c>
      <c r="C568" s="276">
        <v>96</v>
      </c>
      <c r="D568" s="276">
        <v>91</v>
      </c>
      <c r="E568" s="394">
        <f t="shared" si="28"/>
        <v>-0.052</v>
      </c>
      <c r="F568" s="125" t="str">
        <f t="shared" si="29"/>
        <v>是</v>
      </c>
      <c r="G568" s="153" t="str">
        <f t="shared" si="30"/>
        <v>项</v>
      </c>
    </row>
    <row r="569" ht="36" customHeight="1" spans="1:7">
      <c r="A569" s="396">
        <v>2080704</v>
      </c>
      <c r="B569" s="399" t="s">
        <v>522</v>
      </c>
      <c r="C569" s="276">
        <v>0</v>
      </c>
      <c r="D569" s="276">
        <v>0</v>
      </c>
      <c r="E569" s="394" t="str">
        <f t="shared" si="28"/>
        <v>-</v>
      </c>
      <c r="F569" s="125" t="str">
        <f t="shared" si="29"/>
        <v>否</v>
      </c>
      <c r="G569" s="153" t="str">
        <f t="shared" si="30"/>
        <v>项</v>
      </c>
    </row>
    <row r="570" ht="36" customHeight="1" spans="1:7">
      <c r="A570" s="393">
        <v>2080705</v>
      </c>
      <c r="B570" s="275" t="s">
        <v>523</v>
      </c>
      <c r="C570" s="276">
        <v>3</v>
      </c>
      <c r="D570" s="276">
        <v>0</v>
      </c>
      <c r="E570" s="394">
        <f t="shared" si="28"/>
        <v>-1</v>
      </c>
      <c r="F570" s="125" t="str">
        <f t="shared" si="29"/>
        <v>是</v>
      </c>
      <c r="G570" s="153" t="str">
        <f t="shared" si="30"/>
        <v>项</v>
      </c>
    </row>
    <row r="571" ht="36" customHeight="1" spans="1:7">
      <c r="A571" s="393">
        <v>2080709</v>
      </c>
      <c r="B571" s="275" t="s">
        <v>524</v>
      </c>
      <c r="C571" s="276">
        <v>0</v>
      </c>
      <c r="D571" s="276">
        <v>0</v>
      </c>
      <c r="E571" s="394" t="str">
        <f t="shared" si="28"/>
        <v>-</v>
      </c>
      <c r="F571" s="125" t="str">
        <f t="shared" si="29"/>
        <v>否</v>
      </c>
      <c r="G571" s="153" t="str">
        <f t="shared" si="30"/>
        <v>项</v>
      </c>
    </row>
    <row r="572" ht="36" customHeight="1" spans="1:7">
      <c r="A572" s="393">
        <v>2080711</v>
      </c>
      <c r="B572" s="275" t="s">
        <v>525</v>
      </c>
      <c r="C572" s="276">
        <v>544</v>
      </c>
      <c r="D572" s="276">
        <v>158</v>
      </c>
      <c r="E572" s="394">
        <f t="shared" si="28"/>
        <v>-0.71</v>
      </c>
      <c r="F572" s="125" t="str">
        <f t="shared" ref="F572:F635" si="31">IF(LEN(A572)=3,"是",IF(B572&lt;&gt;"",IF(SUM(C572:D572)&lt;&gt;0,"是","否"),"是"))</f>
        <v>是</v>
      </c>
      <c r="G572" s="153" t="str">
        <f t="shared" ref="G572:G635" si="32">IF(LEN(A572)=3,"类",IF(LEN(A572)=5,"款","项"))</f>
        <v>项</v>
      </c>
    </row>
    <row r="573" ht="36" customHeight="1" spans="1:7">
      <c r="A573" s="393">
        <v>2080712</v>
      </c>
      <c r="B573" s="275" t="s">
        <v>526</v>
      </c>
      <c r="C573" s="276">
        <v>0</v>
      </c>
      <c r="D573" s="276">
        <v>0</v>
      </c>
      <c r="E573" s="394" t="str">
        <f t="shared" si="28"/>
        <v>-</v>
      </c>
      <c r="F573" s="125" t="str">
        <f t="shared" si="31"/>
        <v>否</v>
      </c>
      <c r="G573" s="153" t="str">
        <f t="shared" si="32"/>
        <v>项</v>
      </c>
    </row>
    <row r="574" ht="36" customHeight="1" spans="1:7">
      <c r="A574" s="393">
        <v>2080713</v>
      </c>
      <c r="B574" s="275" t="s">
        <v>527</v>
      </c>
      <c r="C574" s="276">
        <v>0</v>
      </c>
      <c r="D574" s="276">
        <v>0</v>
      </c>
      <c r="E574" s="394" t="str">
        <f t="shared" si="28"/>
        <v>-</v>
      </c>
      <c r="F574" s="125" t="str">
        <f t="shared" si="31"/>
        <v>否</v>
      </c>
      <c r="G574" s="153" t="str">
        <f t="shared" si="32"/>
        <v>项</v>
      </c>
    </row>
    <row r="575" ht="36" customHeight="1" spans="1:7">
      <c r="A575" s="393">
        <v>2080799</v>
      </c>
      <c r="B575" s="275" t="s">
        <v>528</v>
      </c>
      <c r="C575" s="276">
        <v>2342</v>
      </c>
      <c r="D575" s="276">
        <v>8192</v>
      </c>
      <c r="E575" s="394">
        <f t="shared" si="28"/>
        <v>2.498</v>
      </c>
      <c r="F575" s="125" t="str">
        <f t="shared" si="31"/>
        <v>是</v>
      </c>
      <c r="G575" s="153" t="str">
        <f t="shared" si="32"/>
        <v>项</v>
      </c>
    </row>
    <row r="576" ht="36" customHeight="1" spans="1:7">
      <c r="A576" s="391">
        <v>20808</v>
      </c>
      <c r="B576" s="271" t="s">
        <v>529</v>
      </c>
      <c r="C576" s="278">
        <v>6169</v>
      </c>
      <c r="D576" s="278">
        <v>6576</v>
      </c>
      <c r="E576" s="392">
        <f t="shared" si="28"/>
        <v>0.066</v>
      </c>
      <c r="F576" s="125" t="str">
        <f t="shared" si="31"/>
        <v>是</v>
      </c>
      <c r="G576" s="153" t="str">
        <f t="shared" si="32"/>
        <v>款</v>
      </c>
    </row>
    <row r="577" ht="36" customHeight="1" spans="1:7">
      <c r="A577" s="393">
        <v>2080801</v>
      </c>
      <c r="B577" s="275" t="s">
        <v>530</v>
      </c>
      <c r="C577" s="276">
        <v>3128</v>
      </c>
      <c r="D577" s="276">
        <v>3178</v>
      </c>
      <c r="E577" s="394">
        <f t="shared" si="28"/>
        <v>0.016</v>
      </c>
      <c r="F577" s="125" t="str">
        <f t="shared" si="31"/>
        <v>是</v>
      </c>
      <c r="G577" s="153" t="str">
        <f t="shared" si="32"/>
        <v>项</v>
      </c>
    </row>
    <row r="578" ht="36" customHeight="1" spans="1:7">
      <c r="A578" s="393">
        <v>2080802</v>
      </c>
      <c r="B578" s="275" t="s">
        <v>531</v>
      </c>
      <c r="C578" s="276">
        <v>253</v>
      </c>
      <c r="D578" s="276">
        <v>286</v>
      </c>
      <c r="E578" s="394">
        <f t="shared" si="28"/>
        <v>0.13</v>
      </c>
      <c r="F578" s="125" t="str">
        <f t="shared" si="31"/>
        <v>是</v>
      </c>
      <c r="G578" s="153" t="str">
        <f t="shared" si="32"/>
        <v>项</v>
      </c>
    </row>
    <row r="579" ht="36" customHeight="1" spans="1:7">
      <c r="A579" s="393">
        <v>2080803</v>
      </c>
      <c r="B579" s="275" t="s">
        <v>532</v>
      </c>
      <c r="C579" s="276">
        <v>0</v>
      </c>
      <c r="D579" s="276">
        <v>1</v>
      </c>
      <c r="E579" s="394" t="str">
        <f t="shared" si="28"/>
        <v>-</v>
      </c>
      <c r="F579" s="125" t="str">
        <f t="shared" si="31"/>
        <v>是</v>
      </c>
      <c r="G579" s="153" t="str">
        <f t="shared" si="32"/>
        <v>项</v>
      </c>
    </row>
    <row r="580" ht="36" customHeight="1" spans="1:7">
      <c r="A580" s="393">
        <v>2080804</v>
      </c>
      <c r="B580" s="275" t="s">
        <v>533</v>
      </c>
      <c r="C580" s="276">
        <v>0</v>
      </c>
      <c r="D580" s="276">
        <v>0</v>
      </c>
      <c r="E580" s="394" t="str">
        <f t="shared" ref="E580:E643" si="33">IF(C580&lt;&gt;0,D580/C580-1,"-")</f>
        <v>-</v>
      </c>
      <c r="F580" s="125" t="str">
        <f t="shared" si="31"/>
        <v>否</v>
      </c>
      <c r="G580" s="153" t="str">
        <f t="shared" si="32"/>
        <v>项</v>
      </c>
    </row>
    <row r="581" ht="36" customHeight="1" spans="1:7">
      <c r="A581" s="393">
        <v>2080805</v>
      </c>
      <c r="B581" s="275" t="s">
        <v>534</v>
      </c>
      <c r="C581" s="276">
        <v>206</v>
      </c>
      <c r="D581" s="276">
        <v>214</v>
      </c>
      <c r="E581" s="394">
        <f t="shared" si="33"/>
        <v>0.039</v>
      </c>
      <c r="F581" s="125" t="str">
        <f t="shared" si="31"/>
        <v>是</v>
      </c>
      <c r="G581" s="153" t="str">
        <f t="shared" si="32"/>
        <v>项</v>
      </c>
    </row>
    <row r="582" ht="36" customHeight="1" spans="1:7">
      <c r="A582" s="393">
        <v>2080806</v>
      </c>
      <c r="B582" s="275" t="s">
        <v>535</v>
      </c>
      <c r="C582" s="276">
        <v>0</v>
      </c>
      <c r="D582" s="276">
        <v>0</v>
      </c>
      <c r="E582" s="394" t="str">
        <f t="shared" si="33"/>
        <v>-</v>
      </c>
      <c r="F582" s="125" t="str">
        <f t="shared" si="31"/>
        <v>否</v>
      </c>
      <c r="G582" s="153" t="str">
        <f t="shared" si="32"/>
        <v>项</v>
      </c>
    </row>
    <row r="583" ht="36" customHeight="1" spans="1:7">
      <c r="A583" s="393">
        <v>2080807</v>
      </c>
      <c r="B583" s="275" t="s">
        <v>536</v>
      </c>
      <c r="C583" s="276">
        <v>0</v>
      </c>
      <c r="D583" s="276">
        <v>0</v>
      </c>
      <c r="E583" s="394" t="str">
        <f t="shared" si="33"/>
        <v>-</v>
      </c>
      <c r="F583" s="125" t="str">
        <f t="shared" si="31"/>
        <v>否</v>
      </c>
      <c r="G583" s="153" t="str">
        <f t="shared" si="32"/>
        <v>项</v>
      </c>
    </row>
    <row r="584" ht="36" customHeight="1" spans="1:7">
      <c r="A584" s="393">
        <v>2080808</v>
      </c>
      <c r="B584" s="275" t="s">
        <v>537</v>
      </c>
      <c r="C584" s="276">
        <v>0</v>
      </c>
      <c r="D584" s="276">
        <v>78</v>
      </c>
      <c r="E584" s="394" t="str">
        <f t="shared" si="33"/>
        <v>-</v>
      </c>
      <c r="F584" s="125" t="str">
        <f t="shared" si="31"/>
        <v>是</v>
      </c>
      <c r="G584" s="153" t="str">
        <f t="shared" si="32"/>
        <v>项</v>
      </c>
    </row>
    <row r="585" ht="36" customHeight="1" spans="1:7">
      <c r="A585" s="393">
        <v>2080899</v>
      </c>
      <c r="B585" s="275" t="s">
        <v>538</v>
      </c>
      <c r="C585" s="276">
        <v>2582</v>
      </c>
      <c r="D585" s="276">
        <v>2819</v>
      </c>
      <c r="E585" s="394">
        <f t="shared" si="33"/>
        <v>0.092</v>
      </c>
      <c r="F585" s="125" t="str">
        <f t="shared" si="31"/>
        <v>是</v>
      </c>
      <c r="G585" s="153" t="str">
        <f t="shared" si="32"/>
        <v>项</v>
      </c>
    </row>
    <row r="586" ht="36" customHeight="1" spans="1:7">
      <c r="A586" s="391">
        <v>20809</v>
      </c>
      <c r="B586" s="271" t="s">
        <v>539</v>
      </c>
      <c r="C586" s="278">
        <v>615</v>
      </c>
      <c r="D586" s="278">
        <v>414</v>
      </c>
      <c r="E586" s="392">
        <f t="shared" si="33"/>
        <v>-0.327</v>
      </c>
      <c r="F586" s="125" t="str">
        <f t="shared" si="31"/>
        <v>是</v>
      </c>
      <c r="G586" s="153" t="str">
        <f t="shared" si="32"/>
        <v>款</v>
      </c>
    </row>
    <row r="587" ht="36" customHeight="1" spans="1:7">
      <c r="A587" s="393">
        <v>2080901</v>
      </c>
      <c r="B587" s="275" t="s">
        <v>540</v>
      </c>
      <c r="C587" s="276">
        <v>387</v>
      </c>
      <c r="D587" s="276">
        <v>311</v>
      </c>
      <c r="E587" s="394">
        <f t="shared" si="33"/>
        <v>-0.196</v>
      </c>
      <c r="F587" s="125" t="str">
        <f t="shared" si="31"/>
        <v>是</v>
      </c>
      <c r="G587" s="153" t="str">
        <f t="shared" si="32"/>
        <v>项</v>
      </c>
    </row>
    <row r="588" ht="36" customHeight="1" spans="1:7">
      <c r="A588" s="393">
        <v>2080902</v>
      </c>
      <c r="B588" s="275" t="s">
        <v>541</v>
      </c>
      <c r="C588" s="276">
        <v>113</v>
      </c>
      <c r="D588" s="276">
        <v>72</v>
      </c>
      <c r="E588" s="394">
        <f t="shared" si="33"/>
        <v>-0.363</v>
      </c>
      <c r="F588" s="125" t="str">
        <f t="shared" si="31"/>
        <v>是</v>
      </c>
      <c r="G588" s="153" t="str">
        <f t="shared" si="32"/>
        <v>项</v>
      </c>
    </row>
    <row r="589" s="386" customFormat="1" ht="36" customHeight="1" spans="1:7">
      <c r="A589" s="393">
        <v>2080903</v>
      </c>
      <c r="B589" s="275" t="s">
        <v>542</v>
      </c>
      <c r="C589" s="276">
        <v>5</v>
      </c>
      <c r="D589" s="276">
        <v>2</v>
      </c>
      <c r="E589" s="394">
        <f t="shared" si="33"/>
        <v>-0.6</v>
      </c>
      <c r="F589" s="125" t="str">
        <f t="shared" si="31"/>
        <v>是</v>
      </c>
      <c r="G589" s="153" t="str">
        <f t="shared" si="32"/>
        <v>项</v>
      </c>
    </row>
    <row r="590" ht="36" customHeight="1" spans="1:7">
      <c r="A590" s="393">
        <v>2080904</v>
      </c>
      <c r="B590" s="275" t="s">
        <v>543</v>
      </c>
      <c r="C590" s="276">
        <v>1</v>
      </c>
      <c r="D590" s="276">
        <v>3</v>
      </c>
      <c r="E590" s="394">
        <f t="shared" si="33"/>
        <v>2</v>
      </c>
      <c r="F590" s="125" t="str">
        <f t="shared" si="31"/>
        <v>是</v>
      </c>
      <c r="G590" s="153" t="str">
        <f t="shared" si="32"/>
        <v>项</v>
      </c>
    </row>
    <row r="591" ht="36" customHeight="1" spans="1:7">
      <c r="A591" s="393">
        <v>2080905</v>
      </c>
      <c r="B591" s="275" t="s">
        <v>544</v>
      </c>
      <c r="C591" s="276">
        <v>43</v>
      </c>
      <c r="D591" s="276">
        <v>3</v>
      </c>
      <c r="E591" s="394">
        <f t="shared" si="33"/>
        <v>-0.93</v>
      </c>
      <c r="F591" s="125" t="str">
        <f t="shared" si="31"/>
        <v>是</v>
      </c>
      <c r="G591" s="153" t="str">
        <f t="shared" si="32"/>
        <v>项</v>
      </c>
    </row>
    <row r="592" ht="36" customHeight="1" spans="1:7">
      <c r="A592" s="393">
        <v>2080999</v>
      </c>
      <c r="B592" s="275" t="s">
        <v>545</v>
      </c>
      <c r="C592" s="276">
        <v>66</v>
      </c>
      <c r="D592" s="276">
        <v>23</v>
      </c>
      <c r="E592" s="394">
        <f t="shared" si="33"/>
        <v>-0.652</v>
      </c>
      <c r="F592" s="125" t="str">
        <f t="shared" si="31"/>
        <v>是</v>
      </c>
      <c r="G592" s="153" t="str">
        <f t="shared" si="32"/>
        <v>项</v>
      </c>
    </row>
    <row r="593" ht="36" customHeight="1" spans="1:7">
      <c r="A593" s="391">
        <v>20810</v>
      </c>
      <c r="B593" s="271" t="s">
        <v>546</v>
      </c>
      <c r="C593" s="278">
        <v>2521</v>
      </c>
      <c r="D593" s="278">
        <v>2660</v>
      </c>
      <c r="E593" s="392">
        <f t="shared" si="33"/>
        <v>0.055</v>
      </c>
      <c r="F593" s="125" t="str">
        <f t="shared" si="31"/>
        <v>是</v>
      </c>
      <c r="G593" s="153" t="str">
        <f t="shared" si="32"/>
        <v>款</v>
      </c>
    </row>
    <row r="594" s="386" customFormat="1" ht="36" customHeight="1" spans="1:7">
      <c r="A594" s="393">
        <v>2081001</v>
      </c>
      <c r="B594" s="275" t="s">
        <v>547</v>
      </c>
      <c r="C594" s="276">
        <v>200</v>
      </c>
      <c r="D594" s="276">
        <v>248</v>
      </c>
      <c r="E594" s="394">
        <f t="shared" si="33"/>
        <v>0.24</v>
      </c>
      <c r="F594" s="125" t="str">
        <f t="shared" si="31"/>
        <v>是</v>
      </c>
      <c r="G594" s="153" t="str">
        <f t="shared" si="32"/>
        <v>项</v>
      </c>
    </row>
    <row r="595" ht="36" customHeight="1" spans="1:7">
      <c r="A595" s="393">
        <v>2081002</v>
      </c>
      <c r="B595" s="275" t="s">
        <v>548</v>
      </c>
      <c r="C595" s="276">
        <v>1068</v>
      </c>
      <c r="D595" s="276">
        <v>1275</v>
      </c>
      <c r="E595" s="394">
        <f t="shared" si="33"/>
        <v>0.194</v>
      </c>
      <c r="F595" s="125" t="str">
        <f t="shared" si="31"/>
        <v>是</v>
      </c>
      <c r="G595" s="153" t="str">
        <f t="shared" si="32"/>
        <v>项</v>
      </c>
    </row>
    <row r="596" ht="36" customHeight="1" spans="1:7">
      <c r="A596" s="393">
        <v>2081003</v>
      </c>
      <c r="B596" s="275" t="s">
        <v>549</v>
      </c>
      <c r="C596" s="276">
        <v>0</v>
      </c>
      <c r="D596" s="276">
        <v>0</v>
      </c>
      <c r="E596" s="394" t="str">
        <f t="shared" si="33"/>
        <v>-</v>
      </c>
      <c r="F596" s="125" t="str">
        <f t="shared" si="31"/>
        <v>否</v>
      </c>
      <c r="G596" s="153" t="str">
        <f t="shared" si="32"/>
        <v>项</v>
      </c>
    </row>
    <row r="597" ht="36" customHeight="1" spans="1:7">
      <c r="A597" s="393">
        <v>2081004</v>
      </c>
      <c r="B597" s="275" t="s">
        <v>550</v>
      </c>
      <c r="C597" s="276">
        <v>636</v>
      </c>
      <c r="D597" s="276">
        <v>525</v>
      </c>
      <c r="E597" s="394">
        <f t="shared" si="33"/>
        <v>-0.175</v>
      </c>
      <c r="F597" s="125" t="str">
        <f t="shared" si="31"/>
        <v>是</v>
      </c>
      <c r="G597" s="153" t="str">
        <f t="shared" si="32"/>
        <v>项</v>
      </c>
    </row>
    <row r="598" ht="36" customHeight="1" spans="1:7">
      <c r="A598" s="393">
        <v>2081005</v>
      </c>
      <c r="B598" s="275" t="s">
        <v>551</v>
      </c>
      <c r="C598" s="276">
        <v>296</v>
      </c>
      <c r="D598" s="276">
        <v>287</v>
      </c>
      <c r="E598" s="394">
        <f t="shared" si="33"/>
        <v>-0.03</v>
      </c>
      <c r="F598" s="125" t="str">
        <f t="shared" si="31"/>
        <v>是</v>
      </c>
      <c r="G598" s="153" t="str">
        <f t="shared" si="32"/>
        <v>项</v>
      </c>
    </row>
    <row r="599" ht="36" customHeight="1" spans="1:7">
      <c r="A599" s="393">
        <v>2081006</v>
      </c>
      <c r="B599" s="275" t="s">
        <v>552</v>
      </c>
      <c r="C599" s="276">
        <v>321</v>
      </c>
      <c r="D599" s="276">
        <v>325</v>
      </c>
      <c r="E599" s="394">
        <f t="shared" si="33"/>
        <v>0.012</v>
      </c>
      <c r="F599" s="125" t="str">
        <f t="shared" si="31"/>
        <v>是</v>
      </c>
      <c r="G599" s="153" t="str">
        <f t="shared" si="32"/>
        <v>项</v>
      </c>
    </row>
    <row r="600" ht="36" customHeight="1" spans="1:7">
      <c r="A600" s="393">
        <v>2081099</v>
      </c>
      <c r="B600" s="275" t="s">
        <v>553</v>
      </c>
      <c r="C600" s="276">
        <v>0</v>
      </c>
      <c r="D600" s="276">
        <v>0</v>
      </c>
      <c r="E600" s="394" t="str">
        <f t="shared" si="33"/>
        <v>-</v>
      </c>
      <c r="F600" s="125" t="str">
        <f t="shared" si="31"/>
        <v>否</v>
      </c>
      <c r="G600" s="153" t="str">
        <f t="shared" si="32"/>
        <v>项</v>
      </c>
    </row>
    <row r="601" ht="36" customHeight="1" spans="1:7">
      <c r="A601" s="391">
        <v>20811</v>
      </c>
      <c r="B601" s="271" t="s">
        <v>554</v>
      </c>
      <c r="C601" s="278">
        <v>2647</v>
      </c>
      <c r="D601" s="278">
        <v>2916</v>
      </c>
      <c r="E601" s="392">
        <f t="shared" si="33"/>
        <v>0.102</v>
      </c>
      <c r="F601" s="125" t="str">
        <f t="shared" si="31"/>
        <v>是</v>
      </c>
      <c r="G601" s="153" t="str">
        <f t="shared" si="32"/>
        <v>款</v>
      </c>
    </row>
    <row r="602" ht="36" customHeight="1" spans="1:7">
      <c r="A602" s="393">
        <v>2081101</v>
      </c>
      <c r="B602" s="275" t="s">
        <v>141</v>
      </c>
      <c r="C602" s="276">
        <v>110</v>
      </c>
      <c r="D602" s="276">
        <v>123</v>
      </c>
      <c r="E602" s="394">
        <f t="shared" si="33"/>
        <v>0.118</v>
      </c>
      <c r="F602" s="125" t="str">
        <f t="shared" si="31"/>
        <v>是</v>
      </c>
      <c r="G602" s="153" t="str">
        <f t="shared" si="32"/>
        <v>项</v>
      </c>
    </row>
    <row r="603" ht="36" customHeight="1" spans="1:7">
      <c r="A603" s="393">
        <v>2081102</v>
      </c>
      <c r="B603" s="275" t="s">
        <v>142</v>
      </c>
      <c r="C603" s="276">
        <v>0</v>
      </c>
      <c r="D603" s="276">
        <v>0</v>
      </c>
      <c r="E603" s="394" t="str">
        <f t="shared" si="33"/>
        <v>-</v>
      </c>
      <c r="F603" s="125" t="str">
        <f t="shared" si="31"/>
        <v>否</v>
      </c>
      <c r="G603" s="153" t="str">
        <f t="shared" si="32"/>
        <v>项</v>
      </c>
    </row>
    <row r="604" ht="36" customHeight="1" spans="1:7">
      <c r="A604" s="393">
        <v>2081103</v>
      </c>
      <c r="B604" s="275" t="s">
        <v>143</v>
      </c>
      <c r="C604" s="276">
        <v>0</v>
      </c>
      <c r="D604" s="276">
        <v>0</v>
      </c>
      <c r="E604" s="394" t="str">
        <f t="shared" si="33"/>
        <v>-</v>
      </c>
      <c r="F604" s="125" t="str">
        <f t="shared" si="31"/>
        <v>否</v>
      </c>
      <c r="G604" s="153" t="str">
        <f t="shared" si="32"/>
        <v>项</v>
      </c>
    </row>
    <row r="605" ht="36" customHeight="1" spans="1:7">
      <c r="A605" s="393">
        <v>2081104</v>
      </c>
      <c r="B605" s="275" t="s">
        <v>555</v>
      </c>
      <c r="C605" s="276">
        <v>13</v>
      </c>
      <c r="D605" s="276">
        <v>69</v>
      </c>
      <c r="E605" s="394">
        <f t="shared" si="33"/>
        <v>4.308</v>
      </c>
      <c r="F605" s="125" t="str">
        <f t="shared" si="31"/>
        <v>是</v>
      </c>
      <c r="G605" s="153" t="str">
        <f t="shared" si="32"/>
        <v>项</v>
      </c>
    </row>
    <row r="606" ht="36" customHeight="1" spans="1:7">
      <c r="A606" s="393">
        <v>2081105</v>
      </c>
      <c r="B606" s="275" t="s">
        <v>556</v>
      </c>
      <c r="C606" s="276">
        <v>166</v>
      </c>
      <c r="D606" s="276">
        <v>125</v>
      </c>
      <c r="E606" s="394">
        <f t="shared" si="33"/>
        <v>-0.247</v>
      </c>
      <c r="F606" s="125" t="str">
        <f t="shared" si="31"/>
        <v>是</v>
      </c>
      <c r="G606" s="153" t="str">
        <f t="shared" si="32"/>
        <v>项</v>
      </c>
    </row>
    <row r="607" ht="36" customHeight="1" spans="1:7">
      <c r="A607" s="393">
        <v>2081106</v>
      </c>
      <c r="B607" s="275" t="s">
        <v>557</v>
      </c>
      <c r="C607" s="276">
        <v>0</v>
      </c>
      <c r="D607" s="276">
        <v>0</v>
      </c>
      <c r="E607" s="394" t="str">
        <f t="shared" si="33"/>
        <v>-</v>
      </c>
      <c r="F607" s="125" t="str">
        <f t="shared" si="31"/>
        <v>否</v>
      </c>
      <c r="G607" s="153" t="str">
        <f t="shared" si="32"/>
        <v>项</v>
      </c>
    </row>
    <row r="608" ht="36" customHeight="1" spans="1:7">
      <c r="A608" s="393">
        <v>2081107</v>
      </c>
      <c r="B608" s="275" t="s">
        <v>558</v>
      </c>
      <c r="C608" s="276">
        <v>1604</v>
      </c>
      <c r="D608" s="276">
        <v>1751</v>
      </c>
      <c r="E608" s="394">
        <f t="shared" si="33"/>
        <v>0.092</v>
      </c>
      <c r="F608" s="125" t="str">
        <f t="shared" si="31"/>
        <v>是</v>
      </c>
      <c r="G608" s="153" t="str">
        <f t="shared" si="32"/>
        <v>项</v>
      </c>
    </row>
    <row r="609" ht="36" customHeight="1" spans="1:7">
      <c r="A609" s="393">
        <v>2081199</v>
      </c>
      <c r="B609" s="275" t="s">
        <v>559</v>
      </c>
      <c r="C609" s="276">
        <v>754</v>
      </c>
      <c r="D609" s="276">
        <v>848</v>
      </c>
      <c r="E609" s="394">
        <f t="shared" si="33"/>
        <v>0.125</v>
      </c>
      <c r="F609" s="125" t="str">
        <f t="shared" si="31"/>
        <v>是</v>
      </c>
      <c r="G609" s="153" t="str">
        <f t="shared" si="32"/>
        <v>项</v>
      </c>
    </row>
    <row r="610" ht="36" customHeight="1" spans="1:7">
      <c r="A610" s="391">
        <v>20816</v>
      </c>
      <c r="B610" s="271" t="s">
        <v>560</v>
      </c>
      <c r="C610" s="278">
        <v>93</v>
      </c>
      <c r="D610" s="278">
        <v>110</v>
      </c>
      <c r="E610" s="392">
        <f t="shared" si="33"/>
        <v>0.183</v>
      </c>
      <c r="F610" s="125" t="str">
        <f t="shared" si="31"/>
        <v>是</v>
      </c>
      <c r="G610" s="153" t="str">
        <f t="shared" si="32"/>
        <v>款</v>
      </c>
    </row>
    <row r="611" ht="36" customHeight="1" spans="1:7">
      <c r="A611" s="393">
        <v>2081601</v>
      </c>
      <c r="B611" s="275" t="s">
        <v>141</v>
      </c>
      <c r="C611" s="276">
        <v>90</v>
      </c>
      <c r="D611" s="276">
        <v>106</v>
      </c>
      <c r="E611" s="394">
        <f t="shared" si="33"/>
        <v>0.178</v>
      </c>
      <c r="F611" s="125" t="str">
        <f t="shared" si="31"/>
        <v>是</v>
      </c>
      <c r="G611" s="153" t="str">
        <f t="shared" si="32"/>
        <v>项</v>
      </c>
    </row>
    <row r="612" ht="36" customHeight="1" spans="1:7">
      <c r="A612" s="393">
        <v>2081602</v>
      </c>
      <c r="B612" s="275" t="s">
        <v>142</v>
      </c>
      <c r="C612" s="276">
        <v>0</v>
      </c>
      <c r="D612" s="276">
        <v>0</v>
      </c>
      <c r="E612" s="394" t="str">
        <f t="shared" si="33"/>
        <v>-</v>
      </c>
      <c r="F612" s="125" t="str">
        <f t="shared" si="31"/>
        <v>否</v>
      </c>
      <c r="G612" s="153" t="str">
        <f t="shared" si="32"/>
        <v>项</v>
      </c>
    </row>
    <row r="613" ht="36" customHeight="1" spans="1:7">
      <c r="A613" s="393">
        <v>2081603</v>
      </c>
      <c r="B613" s="275" t="s">
        <v>143</v>
      </c>
      <c r="C613" s="276">
        <v>0</v>
      </c>
      <c r="D613" s="276">
        <v>0</v>
      </c>
      <c r="E613" s="394" t="str">
        <f t="shared" si="33"/>
        <v>-</v>
      </c>
      <c r="F613" s="125" t="str">
        <f t="shared" si="31"/>
        <v>否</v>
      </c>
      <c r="G613" s="153" t="str">
        <f t="shared" si="32"/>
        <v>项</v>
      </c>
    </row>
    <row r="614" ht="36" customHeight="1" spans="1:7">
      <c r="A614" s="393">
        <v>2081699</v>
      </c>
      <c r="B614" s="275" t="s">
        <v>561</v>
      </c>
      <c r="C614" s="276">
        <v>3</v>
      </c>
      <c r="D614" s="276">
        <v>4</v>
      </c>
      <c r="E614" s="394">
        <f t="shared" si="33"/>
        <v>0.333</v>
      </c>
      <c r="F614" s="125" t="str">
        <f t="shared" si="31"/>
        <v>是</v>
      </c>
      <c r="G614" s="153" t="str">
        <f t="shared" si="32"/>
        <v>项</v>
      </c>
    </row>
    <row r="615" ht="36" customHeight="1" spans="1:7">
      <c r="A615" s="391">
        <v>20819</v>
      </c>
      <c r="B615" s="271" t="s">
        <v>562</v>
      </c>
      <c r="C615" s="278">
        <v>22148</v>
      </c>
      <c r="D615" s="278">
        <v>25068</v>
      </c>
      <c r="E615" s="392">
        <f t="shared" si="33"/>
        <v>0.132</v>
      </c>
      <c r="F615" s="125" t="str">
        <f t="shared" si="31"/>
        <v>是</v>
      </c>
      <c r="G615" s="153" t="str">
        <f t="shared" si="32"/>
        <v>款</v>
      </c>
    </row>
    <row r="616" ht="36" customHeight="1" spans="1:7">
      <c r="A616" s="393">
        <v>2081901</v>
      </c>
      <c r="B616" s="275" t="s">
        <v>563</v>
      </c>
      <c r="C616" s="276">
        <v>11989</v>
      </c>
      <c r="D616" s="276">
        <v>13177</v>
      </c>
      <c r="E616" s="394">
        <f t="shared" si="33"/>
        <v>0.099</v>
      </c>
      <c r="F616" s="125" t="str">
        <f t="shared" si="31"/>
        <v>是</v>
      </c>
      <c r="G616" s="153" t="str">
        <f t="shared" si="32"/>
        <v>项</v>
      </c>
    </row>
    <row r="617" ht="36" customHeight="1" spans="1:7">
      <c r="A617" s="393">
        <v>2081902</v>
      </c>
      <c r="B617" s="275" t="s">
        <v>564</v>
      </c>
      <c r="C617" s="276">
        <v>10159</v>
      </c>
      <c r="D617" s="276">
        <v>11891</v>
      </c>
      <c r="E617" s="394">
        <f t="shared" si="33"/>
        <v>0.17</v>
      </c>
      <c r="F617" s="125" t="str">
        <f t="shared" si="31"/>
        <v>是</v>
      </c>
      <c r="G617" s="153" t="str">
        <f t="shared" si="32"/>
        <v>项</v>
      </c>
    </row>
    <row r="618" ht="36" customHeight="1" spans="1:7">
      <c r="A618" s="391">
        <v>20820</v>
      </c>
      <c r="B618" s="271" t="s">
        <v>565</v>
      </c>
      <c r="C618" s="278">
        <v>1680</v>
      </c>
      <c r="D618" s="278">
        <v>1702</v>
      </c>
      <c r="E618" s="392">
        <f t="shared" si="33"/>
        <v>0.013</v>
      </c>
      <c r="F618" s="125" t="str">
        <f t="shared" si="31"/>
        <v>是</v>
      </c>
      <c r="G618" s="153" t="str">
        <f t="shared" si="32"/>
        <v>款</v>
      </c>
    </row>
    <row r="619" ht="36" customHeight="1" spans="1:7">
      <c r="A619" s="393">
        <v>2082001</v>
      </c>
      <c r="B619" s="275" t="s">
        <v>566</v>
      </c>
      <c r="C619" s="276">
        <v>1598</v>
      </c>
      <c r="D619" s="276">
        <v>1625</v>
      </c>
      <c r="E619" s="394">
        <f t="shared" si="33"/>
        <v>0.017</v>
      </c>
      <c r="F619" s="125" t="str">
        <f t="shared" si="31"/>
        <v>是</v>
      </c>
      <c r="G619" s="153" t="str">
        <f t="shared" si="32"/>
        <v>项</v>
      </c>
    </row>
    <row r="620" ht="36" customHeight="1" spans="1:7">
      <c r="A620" s="393">
        <v>2082002</v>
      </c>
      <c r="B620" s="275" t="s">
        <v>567</v>
      </c>
      <c r="C620" s="276">
        <v>82</v>
      </c>
      <c r="D620" s="276">
        <v>77</v>
      </c>
      <c r="E620" s="394">
        <f t="shared" si="33"/>
        <v>-0.061</v>
      </c>
      <c r="F620" s="125" t="str">
        <f t="shared" si="31"/>
        <v>是</v>
      </c>
      <c r="G620" s="153" t="str">
        <f t="shared" si="32"/>
        <v>项</v>
      </c>
    </row>
    <row r="621" ht="36" customHeight="1" spans="1:7">
      <c r="A621" s="391">
        <v>20821</v>
      </c>
      <c r="B621" s="271" t="s">
        <v>568</v>
      </c>
      <c r="C621" s="278">
        <v>2224</v>
      </c>
      <c r="D621" s="278">
        <v>2641</v>
      </c>
      <c r="E621" s="392">
        <f t="shared" si="33"/>
        <v>0.188</v>
      </c>
      <c r="F621" s="125" t="str">
        <f t="shared" si="31"/>
        <v>是</v>
      </c>
      <c r="G621" s="153" t="str">
        <f t="shared" si="32"/>
        <v>款</v>
      </c>
    </row>
    <row r="622" ht="36" customHeight="1" spans="1:7">
      <c r="A622" s="393">
        <v>2082101</v>
      </c>
      <c r="B622" s="275" t="s">
        <v>569</v>
      </c>
      <c r="C622" s="276">
        <v>2224</v>
      </c>
      <c r="D622" s="276">
        <v>2641</v>
      </c>
      <c r="E622" s="394">
        <f t="shared" si="33"/>
        <v>0.188</v>
      </c>
      <c r="F622" s="125" t="str">
        <f t="shared" si="31"/>
        <v>是</v>
      </c>
      <c r="G622" s="153" t="str">
        <f t="shared" si="32"/>
        <v>项</v>
      </c>
    </row>
    <row r="623" ht="36" customHeight="1" spans="1:7">
      <c r="A623" s="393">
        <v>2082102</v>
      </c>
      <c r="B623" s="275" t="s">
        <v>570</v>
      </c>
      <c r="C623" s="276">
        <v>0</v>
      </c>
      <c r="D623" s="276">
        <v>0</v>
      </c>
      <c r="E623" s="394" t="str">
        <f t="shared" si="33"/>
        <v>-</v>
      </c>
      <c r="F623" s="125" t="str">
        <f t="shared" si="31"/>
        <v>否</v>
      </c>
      <c r="G623" s="153" t="str">
        <f t="shared" si="32"/>
        <v>项</v>
      </c>
    </row>
    <row r="624" ht="36" customHeight="1" spans="1:7">
      <c r="A624" s="391">
        <v>20824</v>
      </c>
      <c r="B624" s="271" t="s">
        <v>571</v>
      </c>
      <c r="C624" s="278">
        <v>0</v>
      </c>
      <c r="D624" s="278">
        <v>0</v>
      </c>
      <c r="E624" s="392" t="str">
        <f t="shared" si="33"/>
        <v>-</v>
      </c>
      <c r="F624" s="125" t="str">
        <f t="shared" si="31"/>
        <v>否</v>
      </c>
      <c r="G624" s="153" t="str">
        <f t="shared" si="32"/>
        <v>款</v>
      </c>
    </row>
    <row r="625" ht="36" customHeight="1" spans="1:7">
      <c r="A625" s="393">
        <v>2082401</v>
      </c>
      <c r="B625" s="275" t="s">
        <v>572</v>
      </c>
      <c r="C625" s="276">
        <v>0</v>
      </c>
      <c r="D625" s="276">
        <v>0</v>
      </c>
      <c r="E625" s="394" t="str">
        <f t="shared" si="33"/>
        <v>-</v>
      </c>
      <c r="F625" s="125" t="str">
        <f t="shared" si="31"/>
        <v>否</v>
      </c>
      <c r="G625" s="153" t="str">
        <f t="shared" si="32"/>
        <v>项</v>
      </c>
    </row>
    <row r="626" ht="36" customHeight="1" spans="1:7">
      <c r="A626" s="393">
        <v>2082402</v>
      </c>
      <c r="B626" s="275" t="s">
        <v>573</v>
      </c>
      <c r="C626" s="276">
        <v>0</v>
      </c>
      <c r="D626" s="276">
        <v>0</v>
      </c>
      <c r="E626" s="394" t="str">
        <f t="shared" si="33"/>
        <v>-</v>
      </c>
      <c r="F626" s="125" t="str">
        <f t="shared" si="31"/>
        <v>否</v>
      </c>
      <c r="G626" s="153" t="str">
        <f t="shared" si="32"/>
        <v>项</v>
      </c>
    </row>
    <row r="627" ht="36" customHeight="1" spans="1:7">
      <c r="A627" s="391">
        <v>20825</v>
      </c>
      <c r="B627" s="271" t="s">
        <v>574</v>
      </c>
      <c r="C627" s="278">
        <v>298</v>
      </c>
      <c r="D627" s="278">
        <v>3</v>
      </c>
      <c r="E627" s="392">
        <f t="shared" si="33"/>
        <v>-0.99</v>
      </c>
      <c r="F627" s="125" t="str">
        <f t="shared" si="31"/>
        <v>是</v>
      </c>
      <c r="G627" s="153" t="str">
        <f t="shared" si="32"/>
        <v>款</v>
      </c>
    </row>
    <row r="628" ht="36" customHeight="1" spans="1:7">
      <c r="A628" s="393">
        <v>2082501</v>
      </c>
      <c r="B628" s="275" t="s">
        <v>575</v>
      </c>
      <c r="C628" s="276">
        <v>0</v>
      </c>
      <c r="D628" s="276">
        <v>0</v>
      </c>
      <c r="E628" s="394" t="str">
        <f t="shared" si="33"/>
        <v>-</v>
      </c>
      <c r="F628" s="125" t="str">
        <f t="shared" si="31"/>
        <v>否</v>
      </c>
      <c r="G628" s="153" t="str">
        <f t="shared" si="32"/>
        <v>项</v>
      </c>
    </row>
    <row r="629" ht="36" customHeight="1" spans="1:7">
      <c r="A629" s="393">
        <v>2082502</v>
      </c>
      <c r="B629" s="275" t="s">
        <v>576</v>
      </c>
      <c r="C629" s="276">
        <v>298</v>
      </c>
      <c r="D629" s="276">
        <v>3</v>
      </c>
      <c r="E629" s="394">
        <f t="shared" si="33"/>
        <v>-0.99</v>
      </c>
      <c r="F629" s="125" t="str">
        <f t="shared" si="31"/>
        <v>是</v>
      </c>
      <c r="G629" s="153" t="str">
        <f t="shared" si="32"/>
        <v>项</v>
      </c>
    </row>
    <row r="630" ht="36" customHeight="1" spans="1:7">
      <c r="A630" s="391">
        <v>20826</v>
      </c>
      <c r="B630" s="271" t="s">
        <v>577</v>
      </c>
      <c r="C630" s="278">
        <v>709</v>
      </c>
      <c r="D630" s="278">
        <v>761</v>
      </c>
      <c r="E630" s="392">
        <f t="shared" si="33"/>
        <v>0.073</v>
      </c>
      <c r="F630" s="125" t="str">
        <f t="shared" si="31"/>
        <v>是</v>
      </c>
      <c r="G630" s="153" t="str">
        <f t="shared" si="32"/>
        <v>款</v>
      </c>
    </row>
    <row r="631" ht="36" customHeight="1" spans="1:7">
      <c r="A631" s="393">
        <v>2082601</v>
      </c>
      <c r="B631" s="275" t="s">
        <v>578</v>
      </c>
      <c r="C631" s="276">
        <v>0</v>
      </c>
      <c r="D631" s="276">
        <v>0</v>
      </c>
      <c r="E631" s="394" t="str">
        <f t="shared" si="33"/>
        <v>-</v>
      </c>
      <c r="F631" s="125" t="str">
        <f t="shared" si="31"/>
        <v>否</v>
      </c>
      <c r="G631" s="153" t="str">
        <f t="shared" si="32"/>
        <v>项</v>
      </c>
    </row>
    <row r="632" ht="36" customHeight="1" spans="1:7">
      <c r="A632" s="393">
        <v>2082602</v>
      </c>
      <c r="B632" s="275" t="s">
        <v>579</v>
      </c>
      <c r="C632" s="276">
        <v>709</v>
      </c>
      <c r="D632" s="276">
        <v>761</v>
      </c>
      <c r="E632" s="394">
        <f t="shared" si="33"/>
        <v>0.073</v>
      </c>
      <c r="F632" s="125" t="str">
        <f t="shared" si="31"/>
        <v>是</v>
      </c>
      <c r="G632" s="153" t="str">
        <f t="shared" si="32"/>
        <v>项</v>
      </c>
    </row>
    <row r="633" ht="36" customHeight="1" spans="1:7">
      <c r="A633" s="393">
        <v>2082699</v>
      </c>
      <c r="B633" s="275" t="s">
        <v>580</v>
      </c>
      <c r="C633" s="276">
        <v>0</v>
      </c>
      <c r="D633" s="276">
        <v>0</v>
      </c>
      <c r="E633" s="394" t="str">
        <f t="shared" si="33"/>
        <v>-</v>
      </c>
      <c r="F633" s="125" t="str">
        <f t="shared" si="31"/>
        <v>否</v>
      </c>
      <c r="G633" s="153" t="str">
        <f t="shared" si="32"/>
        <v>项</v>
      </c>
    </row>
    <row r="634" ht="36" customHeight="1" spans="1:7">
      <c r="A634" s="391">
        <v>20827</v>
      </c>
      <c r="B634" s="271" t="s">
        <v>581</v>
      </c>
      <c r="C634" s="278">
        <v>5</v>
      </c>
      <c r="D634" s="278">
        <v>0</v>
      </c>
      <c r="E634" s="392">
        <f t="shared" si="33"/>
        <v>-1</v>
      </c>
      <c r="F634" s="125" t="str">
        <f t="shared" si="31"/>
        <v>是</v>
      </c>
      <c r="G634" s="153" t="str">
        <f t="shared" si="32"/>
        <v>款</v>
      </c>
    </row>
    <row r="635" ht="36" customHeight="1" spans="1:7">
      <c r="A635" s="393">
        <v>2082701</v>
      </c>
      <c r="B635" s="275" t="s">
        <v>582</v>
      </c>
      <c r="C635" s="276">
        <v>0</v>
      </c>
      <c r="D635" s="276">
        <v>0</v>
      </c>
      <c r="E635" s="394" t="str">
        <f t="shared" si="33"/>
        <v>-</v>
      </c>
      <c r="F635" s="125" t="str">
        <f t="shared" si="31"/>
        <v>否</v>
      </c>
      <c r="G635" s="153" t="str">
        <f t="shared" si="32"/>
        <v>项</v>
      </c>
    </row>
    <row r="636" ht="36" customHeight="1" spans="1:7">
      <c r="A636" s="393">
        <v>2082702</v>
      </c>
      <c r="B636" s="275" t="s">
        <v>583</v>
      </c>
      <c r="C636" s="276">
        <v>0</v>
      </c>
      <c r="D636" s="276">
        <v>0</v>
      </c>
      <c r="E636" s="394" t="str">
        <f t="shared" si="33"/>
        <v>-</v>
      </c>
      <c r="F636" s="125" t="str">
        <f t="shared" ref="F636:F658" si="34">IF(LEN(A636)=3,"是",IF(B636&lt;&gt;"",IF(SUM(C636:D636)&lt;&gt;0,"是","否"),"是"))</f>
        <v>否</v>
      </c>
      <c r="G636" s="153" t="str">
        <f t="shared" ref="G636:G658" si="35">IF(LEN(A636)=3,"类",IF(LEN(A636)=5,"款","项"))</f>
        <v>项</v>
      </c>
    </row>
    <row r="637" ht="36" customHeight="1" spans="1:7">
      <c r="A637" s="393">
        <v>2082799</v>
      </c>
      <c r="B637" s="275" t="s">
        <v>584</v>
      </c>
      <c r="C637" s="276">
        <v>5</v>
      </c>
      <c r="D637" s="276">
        <v>0</v>
      </c>
      <c r="E637" s="394">
        <f t="shared" si="33"/>
        <v>-1</v>
      </c>
      <c r="F637" s="125" t="str">
        <f t="shared" si="34"/>
        <v>是</v>
      </c>
      <c r="G637" s="153" t="str">
        <f t="shared" si="35"/>
        <v>项</v>
      </c>
    </row>
    <row r="638" ht="36" customHeight="1" spans="1:7">
      <c r="A638" s="391">
        <v>20828</v>
      </c>
      <c r="B638" s="271" t="s">
        <v>585</v>
      </c>
      <c r="C638" s="278">
        <v>612</v>
      </c>
      <c r="D638" s="278">
        <v>530</v>
      </c>
      <c r="E638" s="392">
        <f t="shared" si="33"/>
        <v>-0.134</v>
      </c>
      <c r="F638" s="125" t="str">
        <f t="shared" si="34"/>
        <v>是</v>
      </c>
      <c r="G638" s="153" t="str">
        <f t="shared" si="35"/>
        <v>款</v>
      </c>
    </row>
    <row r="639" ht="36" customHeight="1" spans="1:7">
      <c r="A639" s="393">
        <v>2082801</v>
      </c>
      <c r="B639" s="275" t="s">
        <v>141</v>
      </c>
      <c r="C639" s="276">
        <v>106</v>
      </c>
      <c r="D639" s="276">
        <v>109</v>
      </c>
      <c r="E639" s="394">
        <f t="shared" si="33"/>
        <v>0.028</v>
      </c>
      <c r="F639" s="125" t="str">
        <f t="shared" si="34"/>
        <v>是</v>
      </c>
      <c r="G639" s="153" t="str">
        <f t="shared" si="35"/>
        <v>项</v>
      </c>
    </row>
    <row r="640" ht="36" customHeight="1" spans="1:7">
      <c r="A640" s="393">
        <v>2082802</v>
      </c>
      <c r="B640" s="275" t="s">
        <v>142</v>
      </c>
      <c r="C640" s="276">
        <v>0</v>
      </c>
      <c r="D640" s="276">
        <v>0</v>
      </c>
      <c r="E640" s="394" t="str">
        <f t="shared" si="33"/>
        <v>-</v>
      </c>
      <c r="F640" s="125" t="str">
        <f t="shared" si="34"/>
        <v>否</v>
      </c>
      <c r="G640" s="153" t="str">
        <f t="shared" si="35"/>
        <v>项</v>
      </c>
    </row>
    <row r="641" ht="36" customHeight="1" spans="1:7">
      <c r="A641" s="393">
        <v>2082803</v>
      </c>
      <c r="B641" s="275" t="s">
        <v>143</v>
      </c>
      <c r="C641" s="276">
        <v>0</v>
      </c>
      <c r="D641" s="276">
        <v>0</v>
      </c>
      <c r="E641" s="394" t="str">
        <f t="shared" si="33"/>
        <v>-</v>
      </c>
      <c r="F641" s="125" t="str">
        <f t="shared" si="34"/>
        <v>否</v>
      </c>
      <c r="G641" s="153" t="str">
        <f t="shared" si="35"/>
        <v>项</v>
      </c>
    </row>
    <row r="642" ht="36" customHeight="1" spans="1:7">
      <c r="A642" s="393">
        <v>2082804</v>
      </c>
      <c r="B642" s="275" t="s">
        <v>586</v>
      </c>
      <c r="C642" s="276">
        <v>135</v>
      </c>
      <c r="D642" s="276">
        <v>138</v>
      </c>
      <c r="E642" s="394">
        <f t="shared" si="33"/>
        <v>0.022</v>
      </c>
      <c r="F642" s="125" t="str">
        <f t="shared" si="34"/>
        <v>是</v>
      </c>
      <c r="G642" s="153" t="str">
        <f t="shared" si="35"/>
        <v>项</v>
      </c>
    </row>
    <row r="643" ht="36" customHeight="1" spans="1:7">
      <c r="A643" s="393">
        <v>2082805</v>
      </c>
      <c r="B643" s="275" t="s">
        <v>587</v>
      </c>
      <c r="C643" s="276">
        <v>0</v>
      </c>
      <c r="D643" s="276">
        <v>0</v>
      </c>
      <c r="E643" s="394" t="str">
        <f t="shared" si="33"/>
        <v>-</v>
      </c>
      <c r="F643" s="125" t="str">
        <f t="shared" si="34"/>
        <v>否</v>
      </c>
      <c r="G643" s="153" t="str">
        <f t="shared" si="35"/>
        <v>项</v>
      </c>
    </row>
    <row r="644" ht="36" customHeight="1" spans="1:7">
      <c r="A644" s="393">
        <v>2082806</v>
      </c>
      <c r="B644" s="275" t="s">
        <v>182</v>
      </c>
      <c r="C644" s="276">
        <v>0</v>
      </c>
      <c r="D644" s="276">
        <v>0</v>
      </c>
      <c r="E644" s="394" t="str">
        <f t="shared" ref="E644:E707" si="36">IF(C644&lt;&gt;0,D644/C644-1,"-")</f>
        <v>-</v>
      </c>
      <c r="F644" s="125" t="str">
        <f t="shared" si="34"/>
        <v>否</v>
      </c>
      <c r="G644" s="153" t="str">
        <f t="shared" si="35"/>
        <v>项</v>
      </c>
    </row>
    <row r="645" ht="36" customHeight="1" spans="1:7">
      <c r="A645" s="393">
        <v>2082850</v>
      </c>
      <c r="B645" s="275" t="s">
        <v>150</v>
      </c>
      <c r="C645" s="276">
        <v>80</v>
      </c>
      <c r="D645" s="276">
        <v>81</v>
      </c>
      <c r="E645" s="394">
        <f t="shared" si="36"/>
        <v>0.013</v>
      </c>
      <c r="F645" s="125" t="str">
        <f t="shared" si="34"/>
        <v>是</v>
      </c>
      <c r="G645" s="153" t="str">
        <f t="shared" si="35"/>
        <v>项</v>
      </c>
    </row>
    <row r="646" ht="36" customHeight="1" spans="1:7">
      <c r="A646" s="393">
        <v>2082899</v>
      </c>
      <c r="B646" s="275" t="s">
        <v>588</v>
      </c>
      <c r="C646" s="276">
        <v>291</v>
      </c>
      <c r="D646" s="276">
        <v>202</v>
      </c>
      <c r="E646" s="394">
        <f t="shared" si="36"/>
        <v>-0.306</v>
      </c>
      <c r="F646" s="125" t="str">
        <f t="shared" si="34"/>
        <v>是</v>
      </c>
      <c r="G646" s="153" t="str">
        <f t="shared" si="35"/>
        <v>项</v>
      </c>
    </row>
    <row r="647" ht="36" customHeight="1" spans="1:7">
      <c r="A647" s="391">
        <v>20830</v>
      </c>
      <c r="B647" s="271" t="s">
        <v>589</v>
      </c>
      <c r="C647" s="278">
        <v>334</v>
      </c>
      <c r="D647" s="278">
        <v>197</v>
      </c>
      <c r="E647" s="392">
        <f t="shared" si="36"/>
        <v>-0.41</v>
      </c>
      <c r="F647" s="125" t="str">
        <f t="shared" si="34"/>
        <v>是</v>
      </c>
      <c r="G647" s="153" t="str">
        <f t="shared" si="35"/>
        <v>款</v>
      </c>
    </row>
    <row r="648" ht="36" customHeight="1" spans="1:7">
      <c r="A648" s="393">
        <v>2083001</v>
      </c>
      <c r="B648" s="275" t="s">
        <v>590</v>
      </c>
      <c r="C648" s="276">
        <v>334</v>
      </c>
      <c r="D648" s="276">
        <v>197</v>
      </c>
      <c r="E648" s="394">
        <f t="shared" si="36"/>
        <v>-0.41</v>
      </c>
      <c r="F648" s="125" t="str">
        <f t="shared" si="34"/>
        <v>是</v>
      </c>
      <c r="G648" s="153" t="str">
        <f t="shared" si="35"/>
        <v>项</v>
      </c>
    </row>
    <row r="649" ht="36" customHeight="1" spans="1:7">
      <c r="A649" s="393">
        <v>2083099</v>
      </c>
      <c r="B649" s="275" t="s">
        <v>591</v>
      </c>
      <c r="C649" s="276">
        <v>0</v>
      </c>
      <c r="D649" s="276">
        <v>0</v>
      </c>
      <c r="E649" s="394" t="str">
        <f t="shared" si="36"/>
        <v>-</v>
      </c>
      <c r="F649" s="125" t="str">
        <f t="shared" si="34"/>
        <v>否</v>
      </c>
      <c r="G649" s="153" t="str">
        <f t="shared" si="35"/>
        <v>项</v>
      </c>
    </row>
    <row r="650" ht="36" customHeight="1" spans="1:7">
      <c r="A650" s="391">
        <v>20899</v>
      </c>
      <c r="B650" s="271" t="s">
        <v>592</v>
      </c>
      <c r="C650" s="278">
        <v>1520</v>
      </c>
      <c r="D650" s="278">
        <v>1356</v>
      </c>
      <c r="E650" s="392">
        <f t="shared" si="36"/>
        <v>-0.108</v>
      </c>
      <c r="F650" s="125" t="str">
        <f t="shared" si="34"/>
        <v>是</v>
      </c>
      <c r="G650" s="153" t="str">
        <f t="shared" si="35"/>
        <v>款</v>
      </c>
    </row>
    <row r="651" ht="36" customHeight="1" spans="1:7">
      <c r="A651" s="393" t="s">
        <v>593</v>
      </c>
      <c r="B651" s="275" t="s">
        <v>594</v>
      </c>
      <c r="C651" s="276">
        <v>1520</v>
      </c>
      <c r="D651" s="276">
        <v>1356</v>
      </c>
      <c r="E651" s="394">
        <f t="shared" si="36"/>
        <v>-0.108</v>
      </c>
      <c r="F651" s="125" t="str">
        <f t="shared" si="34"/>
        <v>是</v>
      </c>
      <c r="G651" s="153" t="str">
        <f t="shared" si="35"/>
        <v>项</v>
      </c>
    </row>
    <row r="652" ht="36" customHeight="1" spans="1:7">
      <c r="A652" s="391">
        <v>210</v>
      </c>
      <c r="B652" s="271" t="s">
        <v>87</v>
      </c>
      <c r="C652" s="278">
        <v>30379</v>
      </c>
      <c r="D652" s="278">
        <v>33578</v>
      </c>
      <c r="E652" s="392">
        <f t="shared" si="36"/>
        <v>0.105</v>
      </c>
      <c r="F652" s="125" t="str">
        <f t="shared" si="34"/>
        <v>是</v>
      </c>
      <c r="G652" s="153" t="str">
        <f t="shared" si="35"/>
        <v>类</v>
      </c>
    </row>
    <row r="653" ht="36" customHeight="1" spans="1:7">
      <c r="A653" s="391">
        <v>21001</v>
      </c>
      <c r="B653" s="271" t="s">
        <v>595</v>
      </c>
      <c r="C653" s="278">
        <v>562</v>
      </c>
      <c r="D653" s="278">
        <v>478</v>
      </c>
      <c r="E653" s="392">
        <f t="shared" si="36"/>
        <v>-0.149</v>
      </c>
      <c r="F653" s="125" t="str">
        <f t="shared" si="34"/>
        <v>是</v>
      </c>
      <c r="G653" s="153" t="str">
        <f t="shared" si="35"/>
        <v>款</v>
      </c>
    </row>
    <row r="654" ht="36" customHeight="1" spans="1:7">
      <c r="A654" s="393">
        <v>2100101</v>
      </c>
      <c r="B654" s="275" t="s">
        <v>141</v>
      </c>
      <c r="C654" s="276">
        <v>308</v>
      </c>
      <c r="D654" s="276">
        <v>258</v>
      </c>
      <c r="E654" s="394">
        <f t="shared" si="36"/>
        <v>-0.162</v>
      </c>
      <c r="F654" s="125" t="str">
        <f t="shared" si="34"/>
        <v>是</v>
      </c>
      <c r="G654" s="153" t="str">
        <f t="shared" si="35"/>
        <v>项</v>
      </c>
    </row>
    <row r="655" ht="36" customHeight="1" spans="1:7">
      <c r="A655" s="393">
        <v>2100102</v>
      </c>
      <c r="B655" s="275" t="s">
        <v>142</v>
      </c>
      <c r="C655" s="276">
        <v>0</v>
      </c>
      <c r="D655" s="276">
        <v>0</v>
      </c>
      <c r="E655" s="394" t="str">
        <f t="shared" si="36"/>
        <v>-</v>
      </c>
      <c r="F655" s="125" t="str">
        <f t="shared" si="34"/>
        <v>否</v>
      </c>
      <c r="G655" s="153" t="str">
        <f t="shared" si="35"/>
        <v>项</v>
      </c>
    </row>
    <row r="656" ht="36" customHeight="1" spans="1:7">
      <c r="A656" s="393">
        <v>2100103</v>
      </c>
      <c r="B656" s="275" t="s">
        <v>143</v>
      </c>
      <c r="C656" s="276">
        <v>0</v>
      </c>
      <c r="D656" s="276">
        <v>0</v>
      </c>
      <c r="E656" s="394" t="str">
        <f t="shared" si="36"/>
        <v>-</v>
      </c>
      <c r="F656" s="125" t="str">
        <f t="shared" si="34"/>
        <v>否</v>
      </c>
      <c r="G656" s="153" t="str">
        <f t="shared" si="35"/>
        <v>项</v>
      </c>
    </row>
    <row r="657" ht="36" customHeight="1" spans="1:7">
      <c r="A657" s="393">
        <v>2100199</v>
      </c>
      <c r="B657" s="275" t="s">
        <v>596</v>
      </c>
      <c r="C657" s="276">
        <v>254</v>
      </c>
      <c r="D657" s="276">
        <v>220</v>
      </c>
      <c r="E657" s="394">
        <f t="shared" si="36"/>
        <v>-0.134</v>
      </c>
      <c r="F657" s="125" t="str">
        <f t="shared" si="34"/>
        <v>是</v>
      </c>
      <c r="G657" s="153" t="str">
        <f t="shared" si="35"/>
        <v>项</v>
      </c>
    </row>
    <row r="658" ht="36" customHeight="1" spans="1:7">
      <c r="A658" s="271">
        <v>21002</v>
      </c>
      <c r="B658" s="271" t="s">
        <v>597</v>
      </c>
      <c r="C658" s="278">
        <v>3806</v>
      </c>
      <c r="D658" s="278">
        <v>4017</v>
      </c>
      <c r="E658" s="392">
        <f t="shared" si="36"/>
        <v>0.055</v>
      </c>
      <c r="F658" s="125" t="str">
        <f t="shared" si="34"/>
        <v>是</v>
      </c>
      <c r="G658" s="153" t="str">
        <f t="shared" si="35"/>
        <v>款</v>
      </c>
    </row>
    <row r="659" ht="36" customHeight="1" spans="1:7">
      <c r="A659" s="393">
        <v>2100201</v>
      </c>
      <c r="B659" s="275" t="s">
        <v>598</v>
      </c>
      <c r="C659" s="276">
        <v>1967</v>
      </c>
      <c r="D659" s="276">
        <v>2480</v>
      </c>
      <c r="E659" s="394">
        <f t="shared" si="36"/>
        <v>0.261</v>
      </c>
      <c r="F659" s="125" t="str">
        <f t="shared" ref="F659:F697" si="37">IF(LEN(A659)=3,"是",IF(B659&lt;&gt;"",IF(SUM(C659:D659)&lt;&gt;0,"是","否"),"是"))</f>
        <v>是</v>
      </c>
      <c r="G659" s="153" t="str">
        <f t="shared" ref="G659:G697" si="38">IF(LEN(A659)=3,"类",IF(LEN(A659)=5,"款","项"))</f>
        <v>项</v>
      </c>
    </row>
    <row r="660" ht="36" customHeight="1" spans="1:7">
      <c r="A660" s="393">
        <v>2100202</v>
      </c>
      <c r="B660" s="275" t="s">
        <v>599</v>
      </c>
      <c r="C660" s="276">
        <v>609</v>
      </c>
      <c r="D660" s="276">
        <v>637</v>
      </c>
      <c r="E660" s="394">
        <f t="shared" si="36"/>
        <v>0.046</v>
      </c>
      <c r="F660" s="125" t="str">
        <f t="shared" si="37"/>
        <v>是</v>
      </c>
      <c r="G660" s="153" t="str">
        <f t="shared" si="38"/>
        <v>项</v>
      </c>
    </row>
    <row r="661" ht="36" customHeight="1" spans="1:7">
      <c r="A661" s="393">
        <v>2100203</v>
      </c>
      <c r="B661" s="275" t="s">
        <v>600</v>
      </c>
      <c r="C661" s="276">
        <v>0</v>
      </c>
      <c r="D661" s="276">
        <v>0</v>
      </c>
      <c r="E661" s="394" t="str">
        <f t="shared" si="36"/>
        <v>-</v>
      </c>
      <c r="F661" s="125" t="str">
        <f t="shared" si="37"/>
        <v>否</v>
      </c>
      <c r="G661" s="153" t="str">
        <f t="shared" si="38"/>
        <v>项</v>
      </c>
    </row>
    <row r="662" ht="36" customHeight="1" spans="1:7">
      <c r="A662" s="393">
        <v>2100204</v>
      </c>
      <c r="B662" s="275" t="s">
        <v>601</v>
      </c>
      <c r="C662" s="276">
        <v>0</v>
      </c>
      <c r="D662" s="276">
        <v>0</v>
      </c>
      <c r="E662" s="394" t="str">
        <f t="shared" si="36"/>
        <v>-</v>
      </c>
      <c r="F662" s="125" t="str">
        <f t="shared" si="37"/>
        <v>否</v>
      </c>
      <c r="G662" s="153" t="str">
        <f t="shared" si="38"/>
        <v>项</v>
      </c>
    </row>
    <row r="663" ht="36" customHeight="1" spans="1:7">
      <c r="A663" s="393">
        <v>2100205</v>
      </c>
      <c r="B663" s="275" t="s">
        <v>602</v>
      </c>
      <c r="C663" s="276">
        <v>307</v>
      </c>
      <c r="D663" s="276">
        <v>283</v>
      </c>
      <c r="E663" s="394">
        <f t="shared" si="36"/>
        <v>-0.078</v>
      </c>
      <c r="F663" s="125" t="str">
        <f t="shared" si="37"/>
        <v>是</v>
      </c>
      <c r="G663" s="153" t="str">
        <f t="shared" si="38"/>
        <v>项</v>
      </c>
    </row>
    <row r="664" ht="36" customHeight="1" spans="1:7">
      <c r="A664" s="393">
        <v>2100206</v>
      </c>
      <c r="B664" s="275" t="s">
        <v>603</v>
      </c>
      <c r="C664" s="276">
        <v>0</v>
      </c>
      <c r="D664" s="276">
        <v>0</v>
      </c>
      <c r="E664" s="394" t="str">
        <f t="shared" si="36"/>
        <v>-</v>
      </c>
      <c r="F664" s="125" t="str">
        <f t="shared" si="37"/>
        <v>否</v>
      </c>
      <c r="G664" s="153" t="str">
        <f t="shared" si="38"/>
        <v>项</v>
      </c>
    </row>
    <row r="665" ht="36" customHeight="1" spans="1:7">
      <c r="A665" s="393">
        <v>2100207</v>
      </c>
      <c r="B665" s="275" t="s">
        <v>604</v>
      </c>
      <c r="C665" s="276">
        <v>0</v>
      </c>
      <c r="D665" s="276">
        <v>0</v>
      </c>
      <c r="E665" s="394" t="str">
        <f t="shared" si="36"/>
        <v>-</v>
      </c>
      <c r="F665" s="125" t="str">
        <f t="shared" si="37"/>
        <v>否</v>
      </c>
      <c r="G665" s="153" t="str">
        <f t="shared" si="38"/>
        <v>项</v>
      </c>
    </row>
    <row r="666" ht="36" customHeight="1" spans="1:7">
      <c r="A666" s="393">
        <v>2100208</v>
      </c>
      <c r="B666" s="275" t="s">
        <v>605</v>
      </c>
      <c r="C666" s="276">
        <v>0</v>
      </c>
      <c r="D666" s="276">
        <v>0</v>
      </c>
      <c r="E666" s="394" t="str">
        <f t="shared" si="36"/>
        <v>-</v>
      </c>
      <c r="F666" s="125" t="str">
        <f t="shared" si="37"/>
        <v>否</v>
      </c>
      <c r="G666" s="153" t="str">
        <f t="shared" si="38"/>
        <v>项</v>
      </c>
    </row>
    <row r="667" ht="36" customHeight="1" spans="1:7">
      <c r="A667" s="393">
        <v>2100209</v>
      </c>
      <c r="B667" s="275" t="s">
        <v>606</v>
      </c>
      <c r="C667" s="276">
        <v>0</v>
      </c>
      <c r="D667" s="276">
        <v>0</v>
      </c>
      <c r="E667" s="394" t="str">
        <f t="shared" si="36"/>
        <v>-</v>
      </c>
      <c r="F667" s="125" t="str">
        <f t="shared" si="37"/>
        <v>否</v>
      </c>
      <c r="G667" s="153" t="str">
        <f t="shared" si="38"/>
        <v>项</v>
      </c>
    </row>
    <row r="668" ht="36" customHeight="1" spans="1:7">
      <c r="A668" s="393">
        <v>2100210</v>
      </c>
      <c r="B668" s="275" t="s">
        <v>607</v>
      </c>
      <c r="C668" s="276">
        <v>0</v>
      </c>
      <c r="D668" s="276">
        <v>0</v>
      </c>
      <c r="E668" s="394" t="str">
        <f t="shared" si="36"/>
        <v>-</v>
      </c>
      <c r="F668" s="125" t="str">
        <f t="shared" si="37"/>
        <v>否</v>
      </c>
      <c r="G668" s="153" t="str">
        <f t="shared" si="38"/>
        <v>项</v>
      </c>
    </row>
    <row r="669" ht="36" customHeight="1" spans="1:7">
      <c r="A669" s="393">
        <v>2100211</v>
      </c>
      <c r="B669" s="275" t="s">
        <v>608</v>
      </c>
      <c r="C669" s="276">
        <v>0</v>
      </c>
      <c r="D669" s="276">
        <v>0</v>
      </c>
      <c r="E669" s="394" t="str">
        <f t="shared" si="36"/>
        <v>-</v>
      </c>
      <c r="F669" s="125" t="str">
        <f t="shared" si="37"/>
        <v>否</v>
      </c>
      <c r="G669" s="153" t="str">
        <f t="shared" si="38"/>
        <v>项</v>
      </c>
    </row>
    <row r="670" ht="36" customHeight="1" spans="1:7">
      <c r="A670" s="393">
        <v>2100212</v>
      </c>
      <c r="B670" s="275" t="s">
        <v>609</v>
      </c>
      <c r="C670" s="276">
        <v>0</v>
      </c>
      <c r="D670" s="276">
        <v>0</v>
      </c>
      <c r="E670" s="394" t="str">
        <f t="shared" si="36"/>
        <v>-</v>
      </c>
      <c r="F670" s="125" t="str">
        <f t="shared" si="37"/>
        <v>否</v>
      </c>
      <c r="G670" s="153" t="str">
        <f t="shared" si="38"/>
        <v>项</v>
      </c>
    </row>
    <row r="671" ht="36" customHeight="1" spans="1:7">
      <c r="A671" s="393">
        <v>2100213</v>
      </c>
      <c r="B671" s="275" t="s">
        <v>610</v>
      </c>
      <c r="C671" s="276">
        <v>0</v>
      </c>
      <c r="D671" s="276">
        <v>0</v>
      </c>
      <c r="E671" s="394" t="str">
        <f t="shared" si="36"/>
        <v>-</v>
      </c>
      <c r="F671" s="125" t="str">
        <f t="shared" si="37"/>
        <v>否</v>
      </c>
      <c r="G671" s="153" t="str">
        <f t="shared" si="38"/>
        <v>项</v>
      </c>
    </row>
    <row r="672" ht="36" customHeight="1" spans="1:7">
      <c r="A672" s="393">
        <v>2100299</v>
      </c>
      <c r="B672" s="275" t="s">
        <v>611</v>
      </c>
      <c r="C672" s="276">
        <v>923</v>
      </c>
      <c r="D672" s="276">
        <v>617</v>
      </c>
      <c r="E672" s="394">
        <f t="shared" si="36"/>
        <v>-0.332</v>
      </c>
      <c r="F672" s="125" t="str">
        <f t="shared" si="37"/>
        <v>是</v>
      </c>
      <c r="G672" s="153" t="str">
        <f t="shared" si="38"/>
        <v>项</v>
      </c>
    </row>
    <row r="673" ht="36" customHeight="1" spans="1:7">
      <c r="A673" s="391">
        <v>21003</v>
      </c>
      <c r="B673" s="271" t="s">
        <v>612</v>
      </c>
      <c r="C673" s="278">
        <v>3238</v>
      </c>
      <c r="D673" s="278">
        <v>3715</v>
      </c>
      <c r="E673" s="392">
        <f t="shared" si="36"/>
        <v>0.147</v>
      </c>
      <c r="F673" s="125" t="str">
        <f t="shared" si="37"/>
        <v>是</v>
      </c>
      <c r="G673" s="153" t="str">
        <f t="shared" si="38"/>
        <v>款</v>
      </c>
    </row>
    <row r="674" ht="36" customHeight="1" spans="1:7">
      <c r="A674" s="393">
        <v>2100301</v>
      </c>
      <c r="B674" s="275" t="s">
        <v>613</v>
      </c>
      <c r="C674" s="276">
        <v>0</v>
      </c>
      <c r="D674" s="276">
        <v>0</v>
      </c>
      <c r="E674" s="394" t="str">
        <f t="shared" si="36"/>
        <v>-</v>
      </c>
      <c r="F674" s="125" t="str">
        <f t="shared" si="37"/>
        <v>否</v>
      </c>
      <c r="G674" s="153" t="str">
        <f t="shared" si="38"/>
        <v>项</v>
      </c>
    </row>
    <row r="675" ht="36" customHeight="1" spans="1:7">
      <c r="A675" s="393">
        <v>2100302</v>
      </c>
      <c r="B675" s="275" t="s">
        <v>614</v>
      </c>
      <c r="C675" s="276">
        <v>2744</v>
      </c>
      <c r="D675" s="276">
        <v>2739</v>
      </c>
      <c r="E675" s="394">
        <f t="shared" si="36"/>
        <v>-0.002</v>
      </c>
      <c r="F675" s="125" t="str">
        <f t="shared" si="37"/>
        <v>是</v>
      </c>
      <c r="G675" s="153" t="str">
        <f t="shared" si="38"/>
        <v>项</v>
      </c>
    </row>
    <row r="676" ht="36" customHeight="1" spans="1:7">
      <c r="A676" s="393">
        <v>2100399</v>
      </c>
      <c r="B676" s="275" t="s">
        <v>615</v>
      </c>
      <c r="C676" s="276">
        <v>494</v>
      </c>
      <c r="D676" s="276">
        <v>976</v>
      </c>
      <c r="E676" s="394">
        <f t="shared" si="36"/>
        <v>0.976</v>
      </c>
      <c r="F676" s="125" t="str">
        <f t="shared" si="37"/>
        <v>是</v>
      </c>
      <c r="G676" s="153" t="str">
        <f t="shared" si="38"/>
        <v>项</v>
      </c>
    </row>
    <row r="677" ht="36" customHeight="1" spans="1:7">
      <c r="A677" s="391">
        <v>21004</v>
      </c>
      <c r="B677" s="271" t="s">
        <v>616</v>
      </c>
      <c r="C677" s="278">
        <v>6401</v>
      </c>
      <c r="D677" s="278">
        <v>7760</v>
      </c>
      <c r="E677" s="392">
        <f t="shared" si="36"/>
        <v>0.212</v>
      </c>
      <c r="F677" s="125" t="str">
        <f t="shared" si="37"/>
        <v>是</v>
      </c>
      <c r="G677" s="153" t="str">
        <f t="shared" si="38"/>
        <v>款</v>
      </c>
    </row>
    <row r="678" ht="36" customHeight="1" spans="1:7">
      <c r="A678" s="393">
        <v>2100401</v>
      </c>
      <c r="B678" s="275" t="s">
        <v>617</v>
      </c>
      <c r="C678" s="276">
        <v>1061</v>
      </c>
      <c r="D678" s="276">
        <v>1015</v>
      </c>
      <c r="E678" s="394">
        <f t="shared" si="36"/>
        <v>-0.043</v>
      </c>
      <c r="F678" s="125" t="str">
        <f t="shared" si="37"/>
        <v>是</v>
      </c>
      <c r="G678" s="153" t="str">
        <f t="shared" si="38"/>
        <v>项</v>
      </c>
    </row>
    <row r="679" ht="36" customHeight="1" spans="1:7">
      <c r="A679" s="393">
        <v>2100402</v>
      </c>
      <c r="B679" s="275" t="s">
        <v>618</v>
      </c>
      <c r="C679" s="276">
        <v>114</v>
      </c>
      <c r="D679" s="276">
        <v>161</v>
      </c>
      <c r="E679" s="394">
        <f t="shared" si="36"/>
        <v>0.412</v>
      </c>
      <c r="F679" s="125" t="str">
        <f t="shared" si="37"/>
        <v>是</v>
      </c>
      <c r="G679" s="153" t="str">
        <f t="shared" si="38"/>
        <v>项</v>
      </c>
    </row>
    <row r="680" ht="36" customHeight="1" spans="1:7">
      <c r="A680" s="393">
        <v>2100403</v>
      </c>
      <c r="B680" s="275" t="s">
        <v>619</v>
      </c>
      <c r="C680" s="276">
        <v>671</v>
      </c>
      <c r="D680" s="276">
        <v>691</v>
      </c>
      <c r="E680" s="394">
        <f t="shared" si="36"/>
        <v>0.03</v>
      </c>
      <c r="F680" s="125" t="str">
        <f t="shared" si="37"/>
        <v>是</v>
      </c>
      <c r="G680" s="153" t="str">
        <f t="shared" si="38"/>
        <v>项</v>
      </c>
    </row>
    <row r="681" ht="36" customHeight="1" spans="1:7">
      <c r="A681" s="393">
        <v>2100404</v>
      </c>
      <c r="B681" s="275" t="s">
        <v>620</v>
      </c>
      <c r="C681" s="276">
        <v>0</v>
      </c>
      <c r="D681" s="276">
        <v>0</v>
      </c>
      <c r="E681" s="394" t="str">
        <f t="shared" si="36"/>
        <v>-</v>
      </c>
      <c r="F681" s="125" t="str">
        <f t="shared" si="37"/>
        <v>否</v>
      </c>
      <c r="G681" s="153" t="str">
        <f t="shared" si="38"/>
        <v>项</v>
      </c>
    </row>
    <row r="682" ht="36" customHeight="1" spans="1:7">
      <c r="A682" s="393">
        <v>2100405</v>
      </c>
      <c r="B682" s="275" t="s">
        <v>621</v>
      </c>
      <c r="C682" s="276">
        <v>0</v>
      </c>
      <c r="D682" s="276">
        <v>0</v>
      </c>
      <c r="E682" s="394" t="str">
        <f t="shared" si="36"/>
        <v>-</v>
      </c>
      <c r="F682" s="125" t="str">
        <f t="shared" si="37"/>
        <v>否</v>
      </c>
      <c r="G682" s="153" t="str">
        <f t="shared" si="38"/>
        <v>项</v>
      </c>
    </row>
    <row r="683" ht="36" customHeight="1" spans="1:7">
      <c r="A683" s="393">
        <v>2100406</v>
      </c>
      <c r="B683" s="275" t="s">
        <v>622</v>
      </c>
      <c r="C683" s="276">
        <v>0</v>
      </c>
      <c r="D683" s="276">
        <v>0</v>
      </c>
      <c r="E683" s="394" t="str">
        <f t="shared" si="36"/>
        <v>-</v>
      </c>
      <c r="F683" s="125" t="str">
        <f t="shared" si="37"/>
        <v>否</v>
      </c>
      <c r="G683" s="153" t="str">
        <f t="shared" si="38"/>
        <v>项</v>
      </c>
    </row>
    <row r="684" ht="36" customHeight="1" spans="1:7">
      <c r="A684" s="393">
        <v>2100407</v>
      </c>
      <c r="B684" s="275" t="s">
        <v>623</v>
      </c>
      <c r="C684" s="276">
        <v>0</v>
      </c>
      <c r="D684" s="276">
        <v>0</v>
      </c>
      <c r="E684" s="394" t="str">
        <f t="shared" si="36"/>
        <v>-</v>
      </c>
      <c r="F684" s="125" t="str">
        <f t="shared" si="37"/>
        <v>否</v>
      </c>
      <c r="G684" s="153" t="str">
        <f t="shared" si="38"/>
        <v>项</v>
      </c>
    </row>
    <row r="685" ht="36" customHeight="1" spans="1:7">
      <c r="A685" s="393">
        <v>2100408</v>
      </c>
      <c r="B685" s="275" t="s">
        <v>624</v>
      </c>
      <c r="C685" s="276">
        <v>3475</v>
      </c>
      <c r="D685" s="276">
        <v>4809</v>
      </c>
      <c r="E685" s="394">
        <f t="shared" si="36"/>
        <v>0.384</v>
      </c>
      <c r="F685" s="125" t="str">
        <f t="shared" si="37"/>
        <v>是</v>
      </c>
      <c r="G685" s="153" t="str">
        <f t="shared" si="38"/>
        <v>项</v>
      </c>
    </row>
    <row r="686" ht="36" customHeight="1" spans="1:7">
      <c r="A686" s="393">
        <v>2100409</v>
      </c>
      <c r="B686" s="275" t="s">
        <v>625</v>
      </c>
      <c r="C686" s="276">
        <v>624</v>
      </c>
      <c r="D686" s="276">
        <v>647</v>
      </c>
      <c r="E686" s="394">
        <f t="shared" si="36"/>
        <v>0.037</v>
      </c>
      <c r="F686" s="125" t="str">
        <f t="shared" si="37"/>
        <v>是</v>
      </c>
      <c r="G686" s="153" t="str">
        <f t="shared" si="38"/>
        <v>项</v>
      </c>
    </row>
    <row r="687" ht="36" customHeight="1" spans="1:7">
      <c r="A687" s="393">
        <v>2100410</v>
      </c>
      <c r="B687" s="275" t="s">
        <v>626</v>
      </c>
      <c r="C687" s="276">
        <v>289</v>
      </c>
      <c r="D687" s="276">
        <v>136</v>
      </c>
      <c r="E687" s="394">
        <f t="shared" si="36"/>
        <v>-0.529</v>
      </c>
      <c r="F687" s="125" t="str">
        <f t="shared" si="37"/>
        <v>是</v>
      </c>
      <c r="G687" s="153" t="str">
        <f t="shared" si="38"/>
        <v>项</v>
      </c>
    </row>
    <row r="688" ht="36" customHeight="1" spans="1:7">
      <c r="A688" s="393">
        <v>2100499</v>
      </c>
      <c r="B688" s="275" t="s">
        <v>627</v>
      </c>
      <c r="C688" s="276">
        <v>167</v>
      </c>
      <c r="D688" s="276">
        <v>301</v>
      </c>
      <c r="E688" s="394">
        <f t="shared" si="36"/>
        <v>0.802</v>
      </c>
      <c r="F688" s="125" t="str">
        <f t="shared" si="37"/>
        <v>是</v>
      </c>
      <c r="G688" s="153" t="str">
        <f t="shared" si="38"/>
        <v>项</v>
      </c>
    </row>
    <row r="689" ht="36" customHeight="1" spans="1:7">
      <c r="A689" s="391">
        <v>21006</v>
      </c>
      <c r="B689" s="271" t="s">
        <v>628</v>
      </c>
      <c r="C689" s="278">
        <v>0</v>
      </c>
      <c r="D689" s="278">
        <v>0</v>
      </c>
      <c r="E689" s="392" t="str">
        <f t="shared" si="36"/>
        <v>-</v>
      </c>
      <c r="F689" s="125" t="str">
        <f t="shared" si="37"/>
        <v>否</v>
      </c>
      <c r="G689" s="153" t="str">
        <f t="shared" si="38"/>
        <v>款</v>
      </c>
    </row>
    <row r="690" ht="36" customHeight="1" spans="1:7">
      <c r="A690" s="393">
        <v>2100601</v>
      </c>
      <c r="B690" s="275" t="s">
        <v>629</v>
      </c>
      <c r="C690" s="276">
        <v>0</v>
      </c>
      <c r="D690" s="276">
        <v>0</v>
      </c>
      <c r="E690" s="394" t="str">
        <f t="shared" si="36"/>
        <v>-</v>
      </c>
      <c r="F690" s="125" t="str">
        <f t="shared" si="37"/>
        <v>否</v>
      </c>
      <c r="G690" s="153" t="str">
        <f t="shared" si="38"/>
        <v>项</v>
      </c>
    </row>
    <row r="691" ht="36" customHeight="1" spans="1:7">
      <c r="A691" s="393">
        <v>2100699</v>
      </c>
      <c r="B691" s="275" t="s">
        <v>630</v>
      </c>
      <c r="C691" s="276">
        <v>0</v>
      </c>
      <c r="D691" s="276">
        <v>0</v>
      </c>
      <c r="E691" s="394" t="str">
        <f t="shared" si="36"/>
        <v>-</v>
      </c>
      <c r="F691" s="125" t="str">
        <f t="shared" si="37"/>
        <v>否</v>
      </c>
      <c r="G691" s="153" t="str">
        <f t="shared" si="38"/>
        <v>项</v>
      </c>
    </row>
    <row r="692" ht="36" customHeight="1" spans="1:7">
      <c r="A692" s="391">
        <v>21007</v>
      </c>
      <c r="B692" s="271" t="s">
        <v>631</v>
      </c>
      <c r="C692" s="278">
        <v>1512</v>
      </c>
      <c r="D692" s="278">
        <v>1901</v>
      </c>
      <c r="E692" s="392">
        <f t="shared" si="36"/>
        <v>0.257</v>
      </c>
      <c r="F692" s="125" t="str">
        <f t="shared" si="37"/>
        <v>是</v>
      </c>
      <c r="G692" s="153" t="str">
        <f t="shared" si="38"/>
        <v>款</v>
      </c>
    </row>
    <row r="693" ht="36" customHeight="1" spans="1:7">
      <c r="A693" s="393">
        <v>2100716</v>
      </c>
      <c r="B693" s="275" t="s">
        <v>632</v>
      </c>
      <c r="C693" s="276">
        <v>57</v>
      </c>
      <c r="D693" s="276">
        <v>34</v>
      </c>
      <c r="E693" s="394">
        <f t="shared" si="36"/>
        <v>-0.404</v>
      </c>
      <c r="F693" s="125" t="str">
        <f t="shared" si="37"/>
        <v>是</v>
      </c>
      <c r="G693" s="153" t="str">
        <f t="shared" si="38"/>
        <v>项</v>
      </c>
    </row>
    <row r="694" ht="36" customHeight="1" spans="1:7">
      <c r="A694" s="393">
        <v>2100717</v>
      </c>
      <c r="B694" s="275" t="s">
        <v>633</v>
      </c>
      <c r="C694" s="276">
        <v>0</v>
      </c>
      <c r="D694" s="276">
        <v>0</v>
      </c>
      <c r="E694" s="394" t="str">
        <f t="shared" si="36"/>
        <v>-</v>
      </c>
      <c r="F694" s="125" t="str">
        <f t="shared" si="37"/>
        <v>否</v>
      </c>
      <c r="G694" s="153" t="str">
        <f t="shared" si="38"/>
        <v>项</v>
      </c>
    </row>
    <row r="695" ht="36" customHeight="1" spans="1:7">
      <c r="A695" s="393">
        <v>2100799</v>
      </c>
      <c r="B695" s="275" t="s">
        <v>634</v>
      </c>
      <c r="C695" s="276">
        <v>1455</v>
      </c>
      <c r="D695" s="276">
        <v>1867</v>
      </c>
      <c r="E695" s="394">
        <f t="shared" si="36"/>
        <v>0.283</v>
      </c>
      <c r="F695" s="125" t="str">
        <f t="shared" si="37"/>
        <v>是</v>
      </c>
      <c r="G695" s="153" t="str">
        <f t="shared" si="38"/>
        <v>项</v>
      </c>
    </row>
    <row r="696" ht="36" customHeight="1" spans="1:7">
      <c r="A696" s="391">
        <v>21011</v>
      </c>
      <c r="B696" s="271" t="s">
        <v>635</v>
      </c>
      <c r="C696" s="278">
        <v>12465</v>
      </c>
      <c r="D696" s="278">
        <v>13076</v>
      </c>
      <c r="E696" s="392">
        <f t="shared" si="36"/>
        <v>0.049</v>
      </c>
      <c r="F696" s="125" t="str">
        <f t="shared" si="37"/>
        <v>是</v>
      </c>
      <c r="G696" s="153" t="str">
        <f t="shared" si="38"/>
        <v>款</v>
      </c>
    </row>
    <row r="697" ht="36" customHeight="1" spans="1:7">
      <c r="A697" s="393">
        <v>2101101</v>
      </c>
      <c r="B697" s="275" t="s">
        <v>636</v>
      </c>
      <c r="C697" s="276">
        <v>2218</v>
      </c>
      <c r="D697" s="276">
        <v>2253</v>
      </c>
      <c r="E697" s="394">
        <f t="shared" si="36"/>
        <v>0.016</v>
      </c>
      <c r="F697" s="125" t="str">
        <f t="shared" si="37"/>
        <v>是</v>
      </c>
      <c r="G697" s="153" t="str">
        <f t="shared" si="38"/>
        <v>项</v>
      </c>
    </row>
    <row r="698" ht="36" customHeight="1" spans="1:7">
      <c r="A698" s="393">
        <v>2101102</v>
      </c>
      <c r="B698" s="275" t="s">
        <v>637</v>
      </c>
      <c r="C698" s="276">
        <v>4703</v>
      </c>
      <c r="D698" s="276">
        <v>4916</v>
      </c>
      <c r="E698" s="394">
        <f t="shared" si="36"/>
        <v>0.045</v>
      </c>
      <c r="F698" s="125" t="str">
        <f t="shared" ref="F698:F759" si="39">IF(LEN(A698)=3,"是",IF(B698&lt;&gt;"",IF(SUM(C698:D698)&lt;&gt;0,"是","否"),"是"))</f>
        <v>是</v>
      </c>
      <c r="G698" s="153" t="str">
        <f t="shared" ref="G698:G759" si="40">IF(LEN(A698)=3,"类",IF(LEN(A698)=5,"款","项"))</f>
        <v>项</v>
      </c>
    </row>
    <row r="699" ht="36" customHeight="1" spans="1:7">
      <c r="A699" s="393">
        <v>2101103</v>
      </c>
      <c r="B699" s="275" t="s">
        <v>638</v>
      </c>
      <c r="C699" s="276">
        <v>5338</v>
      </c>
      <c r="D699" s="276">
        <v>5678</v>
      </c>
      <c r="E699" s="394">
        <f t="shared" si="36"/>
        <v>0.064</v>
      </c>
      <c r="F699" s="125" t="str">
        <f t="shared" si="39"/>
        <v>是</v>
      </c>
      <c r="G699" s="153" t="str">
        <f t="shared" si="40"/>
        <v>项</v>
      </c>
    </row>
    <row r="700" ht="36" customHeight="1" spans="1:7">
      <c r="A700" s="393">
        <v>2101199</v>
      </c>
      <c r="B700" s="275" t="s">
        <v>639</v>
      </c>
      <c r="C700" s="276">
        <v>206</v>
      </c>
      <c r="D700" s="276">
        <v>229</v>
      </c>
      <c r="E700" s="394">
        <f t="shared" si="36"/>
        <v>0.112</v>
      </c>
      <c r="F700" s="125" t="str">
        <f t="shared" si="39"/>
        <v>是</v>
      </c>
      <c r="G700" s="153" t="str">
        <f t="shared" si="40"/>
        <v>项</v>
      </c>
    </row>
    <row r="701" ht="36" customHeight="1" spans="1:7">
      <c r="A701" s="391">
        <v>21012</v>
      </c>
      <c r="B701" s="271" t="s">
        <v>640</v>
      </c>
      <c r="C701" s="278">
        <v>435</v>
      </c>
      <c r="D701" s="278">
        <v>286</v>
      </c>
      <c r="E701" s="392">
        <f t="shared" si="36"/>
        <v>-0.343</v>
      </c>
      <c r="F701" s="125" t="str">
        <f t="shared" si="39"/>
        <v>是</v>
      </c>
      <c r="G701" s="153" t="str">
        <f t="shared" si="40"/>
        <v>款</v>
      </c>
    </row>
    <row r="702" ht="36" customHeight="1" spans="1:7">
      <c r="A702" s="393">
        <v>2101201</v>
      </c>
      <c r="B702" s="275" t="s">
        <v>641</v>
      </c>
      <c r="C702" s="276">
        <v>8</v>
      </c>
      <c r="D702" s="276">
        <v>6</v>
      </c>
      <c r="E702" s="394">
        <f t="shared" si="36"/>
        <v>-0.25</v>
      </c>
      <c r="F702" s="125" t="str">
        <f t="shared" si="39"/>
        <v>是</v>
      </c>
      <c r="G702" s="153" t="str">
        <f t="shared" si="40"/>
        <v>项</v>
      </c>
    </row>
    <row r="703" ht="36" customHeight="1" spans="1:7">
      <c r="A703" s="393">
        <v>2101202</v>
      </c>
      <c r="B703" s="275" t="s">
        <v>642</v>
      </c>
      <c r="C703" s="276">
        <v>427</v>
      </c>
      <c r="D703" s="276">
        <v>280</v>
      </c>
      <c r="E703" s="394">
        <f t="shared" si="36"/>
        <v>-0.344</v>
      </c>
      <c r="F703" s="125" t="str">
        <f t="shared" si="39"/>
        <v>是</v>
      </c>
      <c r="G703" s="153" t="str">
        <f t="shared" si="40"/>
        <v>项</v>
      </c>
    </row>
    <row r="704" ht="36" customHeight="1" spans="1:7">
      <c r="A704" s="393">
        <v>2101299</v>
      </c>
      <c r="B704" s="275" t="s">
        <v>643</v>
      </c>
      <c r="C704" s="276">
        <v>0</v>
      </c>
      <c r="D704" s="276">
        <v>0</v>
      </c>
      <c r="E704" s="394" t="str">
        <f t="shared" si="36"/>
        <v>-</v>
      </c>
      <c r="F704" s="125" t="str">
        <f t="shared" si="39"/>
        <v>否</v>
      </c>
      <c r="G704" s="153" t="str">
        <f t="shared" si="40"/>
        <v>项</v>
      </c>
    </row>
    <row r="705" ht="36" customHeight="1" spans="1:7">
      <c r="A705" s="391">
        <v>21013</v>
      </c>
      <c r="B705" s="271" t="s">
        <v>644</v>
      </c>
      <c r="C705" s="278">
        <v>408</v>
      </c>
      <c r="D705" s="278">
        <v>275</v>
      </c>
      <c r="E705" s="392">
        <f t="shared" si="36"/>
        <v>-0.326</v>
      </c>
      <c r="F705" s="125" t="str">
        <f t="shared" si="39"/>
        <v>是</v>
      </c>
      <c r="G705" s="153" t="str">
        <f t="shared" si="40"/>
        <v>款</v>
      </c>
    </row>
    <row r="706" ht="36" customHeight="1" spans="1:7">
      <c r="A706" s="393">
        <v>2101301</v>
      </c>
      <c r="B706" s="275" t="s">
        <v>645</v>
      </c>
      <c r="C706" s="276">
        <v>408</v>
      </c>
      <c r="D706" s="276">
        <v>275</v>
      </c>
      <c r="E706" s="394">
        <f t="shared" si="36"/>
        <v>-0.326</v>
      </c>
      <c r="F706" s="125" t="str">
        <f t="shared" si="39"/>
        <v>是</v>
      </c>
      <c r="G706" s="153" t="str">
        <f t="shared" si="40"/>
        <v>项</v>
      </c>
    </row>
    <row r="707" ht="36" customHeight="1" spans="1:7">
      <c r="A707" s="393">
        <v>2101302</v>
      </c>
      <c r="B707" s="275" t="s">
        <v>646</v>
      </c>
      <c r="C707" s="276">
        <v>0</v>
      </c>
      <c r="D707" s="276">
        <v>0</v>
      </c>
      <c r="E707" s="394" t="str">
        <f t="shared" si="36"/>
        <v>-</v>
      </c>
      <c r="F707" s="125" t="str">
        <f t="shared" si="39"/>
        <v>否</v>
      </c>
      <c r="G707" s="153" t="str">
        <f t="shared" si="40"/>
        <v>项</v>
      </c>
    </row>
    <row r="708" ht="36" customHeight="1" spans="1:7">
      <c r="A708" s="393">
        <v>2101399</v>
      </c>
      <c r="B708" s="275" t="s">
        <v>647</v>
      </c>
      <c r="C708" s="276">
        <v>0</v>
      </c>
      <c r="D708" s="276">
        <v>0</v>
      </c>
      <c r="E708" s="394" t="str">
        <f t="shared" ref="E708:E771" si="41">IF(C708&lt;&gt;0,D708/C708-1,"-")</f>
        <v>-</v>
      </c>
      <c r="F708" s="125" t="str">
        <f t="shared" si="39"/>
        <v>否</v>
      </c>
      <c r="G708" s="153" t="str">
        <f t="shared" si="40"/>
        <v>项</v>
      </c>
    </row>
    <row r="709" ht="36" customHeight="1" spans="1:7">
      <c r="A709" s="391">
        <v>21014</v>
      </c>
      <c r="B709" s="271" t="s">
        <v>648</v>
      </c>
      <c r="C709" s="278">
        <v>142</v>
      </c>
      <c r="D709" s="278">
        <v>145</v>
      </c>
      <c r="E709" s="392">
        <f t="shared" si="41"/>
        <v>0.021</v>
      </c>
      <c r="F709" s="125" t="str">
        <f t="shared" si="39"/>
        <v>是</v>
      </c>
      <c r="G709" s="153" t="str">
        <f t="shared" si="40"/>
        <v>款</v>
      </c>
    </row>
    <row r="710" ht="36" customHeight="1" spans="1:7">
      <c r="A710" s="393">
        <v>2101401</v>
      </c>
      <c r="B710" s="275" t="s">
        <v>649</v>
      </c>
      <c r="C710" s="276">
        <v>142</v>
      </c>
      <c r="D710" s="276">
        <v>145</v>
      </c>
      <c r="E710" s="394">
        <f t="shared" si="41"/>
        <v>0.021</v>
      </c>
      <c r="F710" s="125" t="str">
        <f t="shared" si="39"/>
        <v>是</v>
      </c>
      <c r="G710" s="153" t="str">
        <f t="shared" si="40"/>
        <v>项</v>
      </c>
    </row>
    <row r="711" ht="36" customHeight="1" spans="1:7">
      <c r="A711" s="393">
        <v>2101499</v>
      </c>
      <c r="B711" s="275" t="s">
        <v>650</v>
      </c>
      <c r="C711" s="276">
        <v>0</v>
      </c>
      <c r="D711" s="276">
        <v>0</v>
      </c>
      <c r="E711" s="394" t="str">
        <f t="shared" si="41"/>
        <v>-</v>
      </c>
      <c r="F711" s="125" t="str">
        <f t="shared" si="39"/>
        <v>否</v>
      </c>
      <c r="G711" s="153" t="str">
        <f t="shared" si="40"/>
        <v>项</v>
      </c>
    </row>
    <row r="712" ht="36" customHeight="1" spans="1:7">
      <c r="A712" s="391">
        <v>21015</v>
      </c>
      <c r="B712" s="271" t="s">
        <v>651</v>
      </c>
      <c r="C712" s="278">
        <v>459</v>
      </c>
      <c r="D712" s="278">
        <v>411</v>
      </c>
      <c r="E712" s="392">
        <f t="shared" si="41"/>
        <v>-0.105</v>
      </c>
      <c r="F712" s="125" t="str">
        <f t="shared" si="39"/>
        <v>是</v>
      </c>
      <c r="G712" s="153" t="str">
        <f t="shared" si="40"/>
        <v>款</v>
      </c>
    </row>
    <row r="713" ht="36" customHeight="1" spans="1:7">
      <c r="A713" s="393">
        <v>2101501</v>
      </c>
      <c r="B713" s="275" t="s">
        <v>141</v>
      </c>
      <c r="C713" s="276">
        <v>426</v>
      </c>
      <c r="D713" s="276">
        <v>406</v>
      </c>
      <c r="E713" s="394">
        <f t="shared" si="41"/>
        <v>-0.047</v>
      </c>
      <c r="F713" s="125" t="str">
        <f t="shared" si="39"/>
        <v>是</v>
      </c>
      <c r="G713" s="153" t="str">
        <f t="shared" si="40"/>
        <v>项</v>
      </c>
    </row>
    <row r="714" ht="36" customHeight="1" spans="1:7">
      <c r="A714" s="393">
        <v>2101502</v>
      </c>
      <c r="B714" s="275" t="s">
        <v>142</v>
      </c>
      <c r="C714" s="276">
        <v>0</v>
      </c>
      <c r="D714" s="276">
        <v>0</v>
      </c>
      <c r="E714" s="394" t="str">
        <f t="shared" si="41"/>
        <v>-</v>
      </c>
      <c r="F714" s="125" t="str">
        <f t="shared" si="39"/>
        <v>否</v>
      </c>
      <c r="G714" s="153" t="str">
        <f t="shared" si="40"/>
        <v>项</v>
      </c>
    </row>
    <row r="715" ht="36" customHeight="1" spans="1:7">
      <c r="A715" s="393">
        <v>2101503</v>
      </c>
      <c r="B715" s="275" t="s">
        <v>143</v>
      </c>
      <c r="C715" s="276">
        <v>0</v>
      </c>
      <c r="D715" s="276">
        <v>0</v>
      </c>
      <c r="E715" s="394" t="str">
        <f t="shared" si="41"/>
        <v>-</v>
      </c>
      <c r="F715" s="125" t="str">
        <f t="shared" si="39"/>
        <v>否</v>
      </c>
      <c r="G715" s="153" t="str">
        <f t="shared" si="40"/>
        <v>项</v>
      </c>
    </row>
    <row r="716" ht="36" customHeight="1" spans="1:7">
      <c r="A716" s="393">
        <v>2101504</v>
      </c>
      <c r="B716" s="275" t="s">
        <v>182</v>
      </c>
      <c r="C716" s="276">
        <v>0</v>
      </c>
      <c r="D716" s="276">
        <v>0</v>
      </c>
      <c r="E716" s="394" t="str">
        <f t="shared" si="41"/>
        <v>-</v>
      </c>
      <c r="F716" s="125" t="str">
        <f t="shared" si="39"/>
        <v>否</v>
      </c>
      <c r="G716" s="153" t="str">
        <f t="shared" si="40"/>
        <v>项</v>
      </c>
    </row>
    <row r="717" ht="36" customHeight="1" spans="1:7">
      <c r="A717" s="393">
        <v>2101505</v>
      </c>
      <c r="B717" s="275" t="s">
        <v>652</v>
      </c>
      <c r="C717" s="276">
        <v>0</v>
      </c>
      <c r="D717" s="276">
        <v>0</v>
      </c>
      <c r="E717" s="394" t="str">
        <f t="shared" si="41"/>
        <v>-</v>
      </c>
      <c r="F717" s="125" t="str">
        <f t="shared" si="39"/>
        <v>否</v>
      </c>
      <c r="G717" s="153" t="str">
        <f t="shared" si="40"/>
        <v>项</v>
      </c>
    </row>
    <row r="718" ht="36" customHeight="1" spans="1:7">
      <c r="A718" s="393">
        <v>2101506</v>
      </c>
      <c r="B718" s="275" t="s">
        <v>653</v>
      </c>
      <c r="C718" s="276">
        <v>0</v>
      </c>
      <c r="D718" s="276">
        <v>0</v>
      </c>
      <c r="E718" s="394" t="str">
        <f t="shared" si="41"/>
        <v>-</v>
      </c>
      <c r="F718" s="125" t="str">
        <f t="shared" si="39"/>
        <v>否</v>
      </c>
      <c r="G718" s="153" t="str">
        <f t="shared" si="40"/>
        <v>项</v>
      </c>
    </row>
    <row r="719" ht="36" customHeight="1" spans="1:7">
      <c r="A719" s="393">
        <v>2101550</v>
      </c>
      <c r="B719" s="275" t="s">
        <v>150</v>
      </c>
      <c r="C719" s="276">
        <v>0</v>
      </c>
      <c r="D719" s="276">
        <v>0</v>
      </c>
      <c r="E719" s="394" t="str">
        <f t="shared" si="41"/>
        <v>-</v>
      </c>
      <c r="F719" s="125" t="str">
        <f t="shared" si="39"/>
        <v>否</v>
      </c>
      <c r="G719" s="153" t="str">
        <f t="shared" si="40"/>
        <v>项</v>
      </c>
    </row>
    <row r="720" ht="36" customHeight="1" spans="1:7">
      <c r="A720" s="393">
        <v>2101599</v>
      </c>
      <c r="B720" s="275" t="s">
        <v>654</v>
      </c>
      <c r="C720" s="276">
        <v>33</v>
      </c>
      <c r="D720" s="276">
        <v>5</v>
      </c>
      <c r="E720" s="394">
        <f t="shared" si="41"/>
        <v>-0.848</v>
      </c>
      <c r="F720" s="125" t="str">
        <f t="shared" si="39"/>
        <v>是</v>
      </c>
      <c r="G720" s="153" t="str">
        <f t="shared" si="40"/>
        <v>项</v>
      </c>
    </row>
    <row r="721" ht="36" customHeight="1" spans="1:7">
      <c r="A721" s="391">
        <v>21016</v>
      </c>
      <c r="B721" s="271" t="s">
        <v>655</v>
      </c>
      <c r="C721" s="278">
        <v>0</v>
      </c>
      <c r="D721" s="278">
        <v>0</v>
      </c>
      <c r="E721" s="392" t="str">
        <f t="shared" si="41"/>
        <v>-</v>
      </c>
      <c r="F721" s="125" t="str">
        <f t="shared" si="39"/>
        <v>否</v>
      </c>
      <c r="G721" s="153" t="str">
        <f t="shared" si="40"/>
        <v>款</v>
      </c>
    </row>
    <row r="722" ht="36" customHeight="1" spans="1:7">
      <c r="A722" s="393">
        <v>2101601</v>
      </c>
      <c r="B722" s="275" t="s">
        <v>656</v>
      </c>
      <c r="C722" s="276">
        <v>0</v>
      </c>
      <c r="D722" s="276">
        <v>0</v>
      </c>
      <c r="E722" s="394" t="str">
        <f t="shared" si="41"/>
        <v>-</v>
      </c>
      <c r="F722" s="125" t="str">
        <f t="shared" si="39"/>
        <v>否</v>
      </c>
      <c r="G722" s="153" t="str">
        <f t="shared" si="40"/>
        <v>项</v>
      </c>
    </row>
    <row r="723" ht="36" customHeight="1" spans="1:7">
      <c r="A723" s="391">
        <v>21017</v>
      </c>
      <c r="B723" s="271" t="s">
        <v>657</v>
      </c>
      <c r="C723" s="278">
        <v>234</v>
      </c>
      <c r="D723" s="278">
        <v>116</v>
      </c>
      <c r="E723" s="392">
        <f t="shared" si="41"/>
        <v>-0.504</v>
      </c>
      <c r="F723" s="125" t="str">
        <f t="shared" si="39"/>
        <v>是</v>
      </c>
      <c r="G723" s="153" t="str">
        <f t="shared" si="40"/>
        <v>款</v>
      </c>
    </row>
    <row r="724" ht="36" customHeight="1" spans="1:7">
      <c r="A724" s="393">
        <v>2101701</v>
      </c>
      <c r="B724" s="275" t="s">
        <v>141</v>
      </c>
      <c r="C724" s="276">
        <v>0</v>
      </c>
      <c r="D724" s="276">
        <v>0</v>
      </c>
      <c r="E724" s="394" t="str">
        <f t="shared" si="41"/>
        <v>-</v>
      </c>
      <c r="F724" s="125" t="str">
        <f t="shared" si="39"/>
        <v>否</v>
      </c>
      <c r="G724" s="153" t="str">
        <f t="shared" si="40"/>
        <v>项</v>
      </c>
    </row>
    <row r="725" ht="36" customHeight="1" spans="1:7">
      <c r="A725" s="393">
        <v>2101702</v>
      </c>
      <c r="B725" s="275" t="s">
        <v>142</v>
      </c>
      <c r="C725" s="276">
        <v>0</v>
      </c>
      <c r="D725" s="276">
        <v>0</v>
      </c>
      <c r="E725" s="394" t="str">
        <f t="shared" si="41"/>
        <v>-</v>
      </c>
      <c r="F725" s="125" t="str">
        <f t="shared" si="39"/>
        <v>否</v>
      </c>
      <c r="G725" s="153" t="str">
        <f t="shared" si="40"/>
        <v>项</v>
      </c>
    </row>
    <row r="726" ht="36" customHeight="1" spans="1:7">
      <c r="A726" s="393">
        <v>2101703</v>
      </c>
      <c r="B726" s="275" t="s">
        <v>143</v>
      </c>
      <c r="C726" s="276">
        <v>0</v>
      </c>
      <c r="D726" s="276">
        <v>0</v>
      </c>
      <c r="E726" s="394" t="str">
        <f t="shared" si="41"/>
        <v>-</v>
      </c>
      <c r="F726" s="125" t="str">
        <f t="shared" si="39"/>
        <v>否</v>
      </c>
      <c r="G726" s="153" t="str">
        <f t="shared" si="40"/>
        <v>项</v>
      </c>
    </row>
    <row r="727" ht="36" customHeight="1" spans="1:7">
      <c r="A727" s="393">
        <v>2101704</v>
      </c>
      <c r="B727" s="275" t="s">
        <v>629</v>
      </c>
      <c r="C727" s="276">
        <v>234</v>
      </c>
      <c r="D727" s="276">
        <v>116</v>
      </c>
      <c r="E727" s="394">
        <f t="shared" si="41"/>
        <v>-0.504</v>
      </c>
      <c r="F727" s="125" t="str">
        <f t="shared" si="39"/>
        <v>是</v>
      </c>
      <c r="G727" s="153" t="str">
        <f t="shared" si="40"/>
        <v>项</v>
      </c>
    </row>
    <row r="728" ht="36" customHeight="1" spans="1:7">
      <c r="A728" s="393">
        <v>2101799</v>
      </c>
      <c r="B728" s="275" t="s">
        <v>658</v>
      </c>
      <c r="C728" s="276">
        <v>0</v>
      </c>
      <c r="D728" s="276">
        <v>0</v>
      </c>
      <c r="E728" s="394" t="str">
        <f t="shared" si="41"/>
        <v>-</v>
      </c>
      <c r="F728" s="125" t="str">
        <f t="shared" si="39"/>
        <v>否</v>
      </c>
      <c r="G728" s="153" t="str">
        <f t="shared" si="40"/>
        <v>项</v>
      </c>
    </row>
    <row r="729" ht="36" customHeight="1" spans="1:7">
      <c r="A729" s="391">
        <v>21018</v>
      </c>
      <c r="B729" s="271" t="s">
        <v>659</v>
      </c>
      <c r="C729" s="278">
        <v>107</v>
      </c>
      <c r="D729" s="278">
        <v>1</v>
      </c>
      <c r="E729" s="392">
        <f t="shared" si="41"/>
        <v>-0.991</v>
      </c>
      <c r="F729" s="125" t="str">
        <f t="shared" si="39"/>
        <v>是</v>
      </c>
      <c r="G729" s="153" t="str">
        <f t="shared" si="40"/>
        <v>款</v>
      </c>
    </row>
    <row r="730" ht="36" customHeight="1" spans="1:7">
      <c r="A730" s="393">
        <v>2101801</v>
      </c>
      <c r="B730" s="275" t="s">
        <v>141</v>
      </c>
      <c r="C730" s="276">
        <v>0</v>
      </c>
      <c r="D730" s="276">
        <v>0</v>
      </c>
      <c r="E730" s="394" t="str">
        <f t="shared" si="41"/>
        <v>-</v>
      </c>
      <c r="F730" s="125" t="str">
        <f t="shared" si="39"/>
        <v>否</v>
      </c>
      <c r="G730" s="153" t="str">
        <f t="shared" si="40"/>
        <v>项</v>
      </c>
    </row>
    <row r="731" ht="36" customHeight="1" spans="1:7">
      <c r="A731" s="393">
        <v>2101802</v>
      </c>
      <c r="B731" s="275" t="s">
        <v>142</v>
      </c>
      <c r="C731" s="276">
        <v>0</v>
      </c>
      <c r="D731" s="276">
        <v>0</v>
      </c>
      <c r="E731" s="394" t="str">
        <f t="shared" si="41"/>
        <v>-</v>
      </c>
      <c r="F731" s="125" t="str">
        <f t="shared" si="39"/>
        <v>否</v>
      </c>
      <c r="G731" s="153" t="str">
        <f t="shared" si="40"/>
        <v>项</v>
      </c>
    </row>
    <row r="732" ht="36" customHeight="1" spans="1:7">
      <c r="A732" s="393">
        <v>2101803</v>
      </c>
      <c r="B732" s="275" t="s">
        <v>143</v>
      </c>
      <c r="C732" s="276">
        <v>0</v>
      </c>
      <c r="D732" s="276">
        <v>0</v>
      </c>
      <c r="E732" s="394" t="str">
        <f t="shared" si="41"/>
        <v>-</v>
      </c>
      <c r="F732" s="125" t="str">
        <f t="shared" si="39"/>
        <v>否</v>
      </c>
      <c r="G732" s="153" t="str">
        <f t="shared" si="40"/>
        <v>项</v>
      </c>
    </row>
    <row r="733" ht="36" customHeight="1" spans="1:7">
      <c r="A733" s="393">
        <v>2101899</v>
      </c>
      <c r="B733" s="275" t="s">
        <v>660</v>
      </c>
      <c r="C733" s="276">
        <v>107</v>
      </c>
      <c r="D733" s="276">
        <v>1</v>
      </c>
      <c r="E733" s="394">
        <f t="shared" si="41"/>
        <v>-0.991</v>
      </c>
      <c r="F733" s="125" t="str">
        <f t="shared" si="39"/>
        <v>是</v>
      </c>
      <c r="G733" s="153" t="str">
        <f t="shared" si="40"/>
        <v>项</v>
      </c>
    </row>
    <row r="734" ht="36" customHeight="1" spans="1:7">
      <c r="A734" s="391">
        <v>21099</v>
      </c>
      <c r="B734" s="271" t="s">
        <v>661</v>
      </c>
      <c r="C734" s="278">
        <v>610</v>
      </c>
      <c r="D734" s="278">
        <v>1397</v>
      </c>
      <c r="E734" s="392">
        <f t="shared" si="41"/>
        <v>1.29</v>
      </c>
      <c r="F734" s="125" t="str">
        <f t="shared" si="39"/>
        <v>是</v>
      </c>
      <c r="G734" s="153" t="str">
        <f t="shared" si="40"/>
        <v>款</v>
      </c>
    </row>
    <row r="735" ht="36" customHeight="1" spans="1:7">
      <c r="A735" s="393">
        <v>2109999</v>
      </c>
      <c r="B735" s="275" t="s">
        <v>662</v>
      </c>
      <c r="C735" s="276">
        <v>610</v>
      </c>
      <c r="D735" s="276">
        <v>1397</v>
      </c>
      <c r="E735" s="394">
        <f t="shared" si="41"/>
        <v>1.29</v>
      </c>
      <c r="F735" s="125" t="str">
        <f t="shared" si="39"/>
        <v>是</v>
      </c>
      <c r="G735" s="153" t="str">
        <f t="shared" si="40"/>
        <v>项</v>
      </c>
    </row>
    <row r="736" ht="36" customHeight="1" spans="1:7">
      <c r="A736" s="391">
        <v>211</v>
      </c>
      <c r="B736" s="271" t="s">
        <v>89</v>
      </c>
      <c r="C736" s="278">
        <v>8596</v>
      </c>
      <c r="D736" s="278">
        <v>9589</v>
      </c>
      <c r="E736" s="392">
        <f t="shared" si="41"/>
        <v>0.116</v>
      </c>
      <c r="F736" s="125" t="str">
        <f t="shared" si="39"/>
        <v>是</v>
      </c>
      <c r="G736" s="153" t="str">
        <f t="shared" si="40"/>
        <v>类</v>
      </c>
    </row>
    <row r="737" ht="36" customHeight="1" spans="1:7">
      <c r="A737" s="391">
        <v>21101</v>
      </c>
      <c r="B737" s="271" t="s">
        <v>663</v>
      </c>
      <c r="C737" s="278">
        <v>822</v>
      </c>
      <c r="D737" s="278">
        <v>70</v>
      </c>
      <c r="E737" s="392">
        <f t="shared" si="41"/>
        <v>-0.915</v>
      </c>
      <c r="F737" s="125" t="str">
        <f t="shared" si="39"/>
        <v>是</v>
      </c>
      <c r="G737" s="153" t="str">
        <f t="shared" si="40"/>
        <v>款</v>
      </c>
    </row>
    <row r="738" ht="36" customHeight="1" spans="1:7">
      <c r="A738" s="393">
        <v>2110101</v>
      </c>
      <c r="B738" s="275" t="s">
        <v>141</v>
      </c>
      <c r="C738" s="276">
        <v>0</v>
      </c>
      <c r="D738" s="276">
        <v>0</v>
      </c>
      <c r="E738" s="394" t="str">
        <f t="shared" si="41"/>
        <v>-</v>
      </c>
      <c r="F738" s="125" t="str">
        <f t="shared" si="39"/>
        <v>否</v>
      </c>
      <c r="G738" s="153" t="str">
        <f t="shared" si="40"/>
        <v>项</v>
      </c>
    </row>
    <row r="739" ht="36" customHeight="1" spans="1:7">
      <c r="A739" s="393">
        <v>2110102</v>
      </c>
      <c r="B739" s="275" t="s">
        <v>142</v>
      </c>
      <c r="C739" s="276">
        <v>0</v>
      </c>
      <c r="D739" s="276">
        <v>0</v>
      </c>
      <c r="E739" s="394" t="str">
        <f t="shared" si="41"/>
        <v>-</v>
      </c>
      <c r="F739" s="125" t="str">
        <f t="shared" si="39"/>
        <v>否</v>
      </c>
      <c r="G739" s="153" t="str">
        <f t="shared" si="40"/>
        <v>项</v>
      </c>
    </row>
    <row r="740" ht="36" customHeight="1" spans="1:7">
      <c r="A740" s="393">
        <v>2110103</v>
      </c>
      <c r="B740" s="275" t="s">
        <v>143</v>
      </c>
      <c r="C740" s="276">
        <v>0</v>
      </c>
      <c r="D740" s="276">
        <v>0</v>
      </c>
      <c r="E740" s="394" t="str">
        <f t="shared" si="41"/>
        <v>-</v>
      </c>
      <c r="F740" s="125" t="str">
        <f t="shared" si="39"/>
        <v>否</v>
      </c>
      <c r="G740" s="153" t="str">
        <f t="shared" si="40"/>
        <v>项</v>
      </c>
    </row>
    <row r="741" ht="36" customHeight="1" spans="1:7">
      <c r="A741" s="393">
        <v>2110104</v>
      </c>
      <c r="B741" s="275" t="s">
        <v>664</v>
      </c>
      <c r="C741" s="276">
        <v>0</v>
      </c>
      <c r="D741" s="276">
        <v>0</v>
      </c>
      <c r="E741" s="394" t="str">
        <f t="shared" si="41"/>
        <v>-</v>
      </c>
      <c r="F741" s="125" t="str">
        <f t="shared" si="39"/>
        <v>否</v>
      </c>
      <c r="G741" s="153" t="str">
        <f t="shared" si="40"/>
        <v>项</v>
      </c>
    </row>
    <row r="742" ht="36" customHeight="1" spans="1:7">
      <c r="A742" s="393">
        <v>2110105</v>
      </c>
      <c r="B742" s="275" t="s">
        <v>665</v>
      </c>
      <c r="C742" s="276">
        <v>0</v>
      </c>
      <c r="D742" s="276">
        <v>0</v>
      </c>
      <c r="E742" s="394" t="str">
        <f t="shared" si="41"/>
        <v>-</v>
      </c>
      <c r="F742" s="125" t="str">
        <f t="shared" si="39"/>
        <v>否</v>
      </c>
      <c r="G742" s="153" t="str">
        <f t="shared" si="40"/>
        <v>项</v>
      </c>
    </row>
    <row r="743" ht="36" customHeight="1" spans="1:7">
      <c r="A743" s="393">
        <v>2110106</v>
      </c>
      <c r="B743" s="275" t="s">
        <v>666</v>
      </c>
      <c r="C743" s="276">
        <v>0</v>
      </c>
      <c r="D743" s="276">
        <v>0</v>
      </c>
      <c r="E743" s="394" t="str">
        <f t="shared" si="41"/>
        <v>-</v>
      </c>
      <c r="F743" s="125" t="str">
        <f t="shared" si="39"/>
        <v>否</v>
      </c>
      <c r="G743" s="153" t="str">
        <f t="shared" si="40"/>
        <v>项</v>
      </c>
    </row>
    <row r="744" ht="36" customHeight="1" spans="1:7">
      <c r="A744" s="393">
        <v>2110107</v>
      </c>
      <c r="B744" s="275" t="s">
        <v>667</v>
      </c>
      <c r="C744" s="276">
        <v>0</v>
      </c>
      <c r="D744" s="276">
        <v>0</v>
      </c>
      <c r="E744" s="394" t="str">
        <f t="shared" si="41"/>
        <v>-</v>
      </c>
      <c r="F744" s="125" t="str">
        <f t="shared" si="39"/>
        <v>否</v>
      </c>
      <c r="G744" s="153" t="str">
        <f t="shared" si="40"/>
        <v>项</v>
      </c>
    </row>
    <row r="745" ht="36" customHeight="1" spans="1:7">
      <c r="A745" s="393">
        <v>2110108</v>
      </c>
      <c r="B745" s="275" t="s">
        <v>668</v>
      </c>
      <c r="C745" s="276">
        <v>0</v>
      </c>
      <c r="D745" s="276">
        <v>0</v>
      </c>
      <c r="E745" s="394" t="str">
        <f t="shared" si="41"/>
        <v>-</v>
      </c>
      <c r="F745" s="125" t="str">
        <f t="shared" si="39"/>
        <v>否</v>
      </c>
      <c r="G745" s="153" t="str">
        <f t="shared" si="40"/>
        <v>项</v>
      </c>
    </row>
    <row r="746" ht="36" customHeight="1" spans="1:7">
      <c r="A746" s="393">
        <v>2110199</v>
      </c>
      <c r="B746" s="275" t="s">
        <v>669</v>
      </c>
      <c r="C746" s="276">
        <v>822</v>
      </c>
      <c r="D746" s="276">
        <v>70</v>
      </c>
      <c r="E746" s="394">
        <f t="shared" si="41"/>
        <v>-0.915</v>
      </c>
      <c r="F746" s="125" t="str">
        <f t="shared" si="39"/>
        <v>是</v>
      </c>
      <c r="G746" s="153" t="str">
        <f t="shared" si="40"/>
        <v>项</v>
      </c>
    </row>
    <row r="747" ht="36" customHeight="1" spans="1:7">
      <c r="A747" s="391">
        <v>21102</v>
      </c>
      <c r="B747" s="271" t="s">
        <v>670</v>
      </c>
      <c r="C747" s="278">
        <v>0</v>
      </c>
      <c r="D747" s="278">
        <v>45</v>
      </c>
      <c r="E747" s="392" t="str">
        <f t="shared" si="41"/>
        <v>-</v>
      </c>
      <c r="F747" s="125" t="str">
        <f t="shared" si="39"/>
        <v>是</v>
      </c>
      <c r="G747" s="153" t="str">
        <f t="shared" si="40"/>
        <v>款</v>
      </c>
    </row>
    <row r="748" ht="36" customHeight="1" spans="1:7">
      <c r="A748" s="393">
        <v>2110203</v>
      </c>
      <c r="B748" s="275" t="s">
        <v>671</v>
      </c>
      <c r="C748" s="276">
        <v>0</v>
      </c>
      <c r="D748" s="276">
        <v>0</v>
      </c>
      <c r="E748" s="394" t="str">
        <f t="shared" si="41"/>
        <v>-</v>
      </c>
      <c r="F748" s="125" t="str">
        <f t="shared" si="39"/>
        <v>否</v>
      </c>
      <c r="G748" s="153" t="str">
        <f t="shared" si="40"/>
        <v>项</v>
      </c>
    </row>
    <row r="749" ht="36" customHeight="1" spans="1:7">
      <c r="A749" s="393">
        <v>2110204</v>
      </c>
      <c r="B749" s="275" t="s">
        <v>672</v>
      </c>
      <c r="C749" s="276">
        <v>0</v>
      </c>
      <c r="D749" s="276">
        <v>0</v>
      </c>
      <c r="E749" s="394" t="str">
        <f t="shared" si="41"/>
        <v>-</v>
      </c>
      <c r="F749" s="125" t="str">
        <f t="shared" si="39"/>
        <v>否</v>
      </c>
      <c r="G749" s="153" t="str">
        <f t="shared" si="40"/>
        <v>项</v>
      </c>
    </row>
    <row r="750" ht="36" customHeight="1" spans="1:7">
      <c r="A750" s="393">
        <v>2110299</v>
      </c>
      <c r="B750" s="275" t="s">
        <v>673</v>
      </c>
      <c r="C750" s="276">
        <v>0</v>
      </c>
      <c r="D750" s="276">
        <v>45</v>
      </c>
      <c r="E750" s="394" t="str">
        <f t="shared" si="41"/>
        <v>-</v>
      </c>
      <c r="F750" s="125" t="str">
        <f t="shared" si="39"/>
        <v>是</v>
      </c>
      <c r="G750" s="153" t="str">
        <f t="shared" si="40"/>
        <v>项</v>
      </c>
    </row>
    <row r="751" ht="36" customHeight="1" spans="1:7">
      <c r="A751" s="391">
        <v>21103</v>
      </c>
      <c r="B751" s="271" t="s">
        <v>674</v>
      </c>
      <c r="C751" s="278">
        <v>2200</v>
      </c>
      <c r="D751" s="278">
        <v>6235</v>
      </c>
      <c r="E751" s="392">
        <f t="shared" si="41"/>
        <v>1.834</v>
      </c>
      <c r="F751" s="125" t="str">
        <f t="shared" si="39"/>
        <v>是</v>
      </c>
      <c r="G751" s="153" t="str">
        <f t="shared" si="40"/>
        <v>款</v>
      </c>
    </row>
    <row r="752" ht="36" customHeight="1" spans="1:7">
      <c r="A752" s="393">
        <v>2110301</v>
      </c>
      <c r="B752" s="275" t="s">
        <v>675</v>
      </c>
      <c r="C752" s="276">
        <v>0</v>
      </c>
      <c r="D752" s="276">
        <v>0</v>
      </c>
      <c r="E752" s="394" t="str">
        <f t="shared" si="41"/>
        <v>-</v>
      </c>
      <c r="F752" s="125" t="str">
        <f t="shared" si="39"/>
        <v>否</v>
      </c>
      <c r="G752" s="153" t="str">
        <f t="shared" si="40"/>
        <v>项</v>
      </c>
    </row>
    <row r="753" ht="36" customHeight="1" spans="1:7">
      <c r="A753" s="275">
        <v>2110302</v>
      </c>
      <c r="B753" s="275" t="s">
        <v>676</v>
      </c>
      <c r="C753" s="276">
        <v>2200</v>
      </c>
      <c r="D753" s="276">
        <v>2649</v>
      </c>
      <c r="E753" s="394">
        <f t="shared" si="41"/>
        <v>0.204</v>
      </c>
      <c r="F753" s="125" t="str">
        <f t="shared" si="39"/>
        <v>是</v>
      </c>
      <c r="G753" s="153" t="str">
        <f t="shared" si="40"/>
        <v>项</v>
      </c>
    </row>
    <row r="754" ht="36" customHeight="1" spans="1:7">
      <c r="A754" s="393">
        <v>2110303</v>
      </c>
      <c r="B754" s="275" t="s">
        <v>677</v>
      </c>
      <c r="C754" s="276">
        <v>0</v>
      </c>
      <c r="D754" s="276">
        <v>0</v>
      </c>
      <c r="E754" s="394" t="str">
        <f t="shared" si="41"/>
        <v>-</v>
      </c>
      <c r="F754" s="125" t="str">
        <f t="shared" si="39"/>
        <v>否</v>
      </c>
      <c r="G754" s="153" t="str">
        <f t="shared" si="40"/>
        <v>项</v>
      </c>
    </row>
    <row r="755" ht="36" customHeight="1" spans="1:7">
      <c r="A755" s="393">
        <v>2110304</v>
      </c>
      <c r="B755" s="275" t="s">
        <v>678</v>
      </c>
      <c r="C755" s="276">
        <v>0</v>
      </c>
      <c r="D755" s="276">
        <v>3586</v>
      </c>
      <c r="E755" s="394" t="str">
        <f t="shared" si="41"/>
        <v>-</v>
      </c>
      <c r="F755" s="125" t="str">
        <f t="shared" si="39"/>
        <v>是</v>
      </c>
      <c r="G755" s="153" t="str">
        <f t="shared" si="40"/>
        <v>项</v>
      </c>
    </row>
    <row r="756" ht="36" customHeight="1" spans="1:7">
      <c r="A756" s="393">
        <v>2110305</v>
      </c>
      <c r="B756" s="275" t="s">
        <v>679</v>
      </c>
      <c r="C756" s="276">
        <v>0</v>
      </c>
      <c r="D756" s="276">
        <v>0</v>
      </c>
      <c r="E756" s="394" t="str">
        <f t="shared" si="41"/>
        <v>-</v>
      </c>
      <c r="F756" s="125" t="str">
        <f t="shared" si="39"/>
        <v>否</v>
      </c>
      <c r="G756" s="153" t="str">
        <f t="shared" si="40"/>
        <v>项</v>
      </c>
    </row>
    <row r="757" ht="36" customHeight="1" spans="1:7">
      <c r="A757" s="393">
        <v>2110306</v>
      </c>
      <c r="B757" s="275" t="s">
        <v>680</v>
      </c>
      <c r="C757" s="276">
        <v>0</v>
      </c>
      <c r="D757" s="276">
        <v>0</v>
      </c>
      <c r="E757" s="394" t="str">
        <f t="shared" si="41"/>
        <v>-</v>
      </c>
      <c r="F757" s="125" t="str">
        <f t="shared" si="39"/>
        <v>否</v>
      </c>
      <c r="G757" s="153" t="str">
        <f t="shared" si="40"/>
        <v>项</v>
      </c>
    </row>
    <row r="758" ht="36" customHeight="1" spans="1:7">
      <c r="A758" s="393">
        <v>2110307</v>
      </c>
      <c r="B758" s="275" t="s">
        <v>681</v>
      </c>
      <c r="C758" s="276">
        <v>0</v>
      </c>
      <c r="D758" s="276">
        <v>0</v>
      </c>
      <c r="E758" s="394" t="str">
        <f t="shared" si="41"/>
        <v>-</v>
      </c>
      <c r="F758" s="125" t="str">
        <f t="shared" si="39"/>
        <v>否</v>
      </c>
      <c r="G758" s="153" t="str">
        <f t="shared" si="40"/>
        <v>项</v>
      </c>
    </row>
    <row r="759" ht="36" customHeight="1" spans="1:7">
      <c r="A759" s="393">
        <v>2110399</v>
      </c>
      <c r="B759" s="275" t="s">
        <v>682</v>
      </c>
      <c r="C759" s="276">
        <v>0</v>
      </c>
      <c r="D759" s="276">
        <v>0</v>
      </c>
      <c r="E759" s="394" t="str">
        <f t="shared" si="41"/>
        <v>-</v>
      </c>
      <c r="F759" s="125" t="str">
        <f t="shared" si="39"/>
        <v>否</v>
      </c>
      <c r="G759" s="153" t="str">
        <f t="shared" si="40"/>
        <v>项</v>
      </c>
    </row>
    <row r="760" ht="36" customHeight="1" spans="1:7">
      <c r="A760" s="391">
        <v>21104</v>
      </c>
      <c r="B760" s="271" t="s">
        <v>683</v>
      </c>
      <c r="C760" s="278">
        <v>2250</v>
      </c>
      <c r="D760" s="278">
        <v>428</v>
      </c>
      <c r="E760" s="392">
        <f t="shared" si="41"/>
        <v>-0.81</v>
      </c>
      <c r="F760" s="125" t="str">
        <f t="shared" ref="F760:F823" si="42">IF(LEN(A760)=3,"是",IF(B760&lt;&gt;"",IF(SUM(C760:D760)&lt;&gt;0,"是","否"),"是"))</f>
        <v>是</v>
      </c>
      <c r="G760" s="153" t="str">
        <f t="shared" ref="G760:G823" si="43">IF(LEN(A760)=3,"类",IF(LEN(A760)=5,"款","项"))</f>
        <v>款</v>
      </c>
    </row>
    <row r="761" ht="36" customHeight="1" spans="1:7">
      <c r="A761" s="393">
        <v>2110401</v>
      </c>
      <c r="B761" s="275" t="s">
        <v>684</v>
      </c>
      <c r="C761" s="276">
        <v>954</v>
      </c>
      <c r="D761" s="276">
        <v>101</v>
      </c>
      <c r="E761" s="394">
        <f t="shared" si="41"/>
        <v>-0.894</v>
      </c>
      <c r="F761" s="125" t="str">
        <f t="shared" si="42"/>
        <v>是</v>
      </c>
      <c r="G761" s="153" t="str">
        <f t="shared" si="43"/>
        <v>项</v>
      </c>
    </row>
    <row r="762" ht="36" customHeight="1" spans="1:7">
      <c r="A762" s="393">
        <v>2110402</v>
      </c>
      <c r="B762" s="275" t="s">
        <v>685</v>
      </c>
      <c r="C762" s="276">
        <v>1000</v>
      </c>
      <c r="D762" s="276">
        <v>310</v>
      </c>
      <c r="E762" s="394">
        <f t="shared" si="41"/>
        <v>-0.69</v>
      </c>
      <c r="F762" s="125" t="str">
        <f t="shared" si="42"/>
        <v>是</v>
      </c>
      <c r="G762" s="153" t="str">
        <f t="shared" si="43"/>
        <v>项</v>
      </c>
    </row>
    <row r="763" ht="36" customHeight="1" spans="1:7">
      <c r="A763" s="393">
        <v>2110404</v>
      </c>
      <c r="B763" s="275" t="s">
        <v>686</v>
      </c>
      <c r="C763" s="276">
        <v>0</v>
      </c>
      <c r="D763" s="276">
        <v>0</v>
      </c>
      <c r="E763" s="394" t="str">
        <f t="shared" si="41"/>
        <v>-</v>
      </c>
      <c r="F763" s="125" t="str">
        <f t="shared" si="42"/>
        <v>否</v>
      </c>
      <c r="G763" s="153" t="str">
        <f t="shared" si="43"/>
        <v>项</v>
      </c>
    </row>
    <row r="764" ht="36" customHeight="1" spans="1:7">
      <c r="A764" s="393">
        <v>2110405</v>
      </c>
      <c r="B764" s="275" t="s">
        <v>687</v>
      </c>
      <c r="C764" s="276">
        <v>293</v>
      </c>
      <c r="D764" s="276">
        <v>15</v>
      </c>
      <c r="E764" s="394">
        <f t="shared" si="41"/>
        <v>-0.949</v>
      </c>
      <c r="F764" s="125" t="str">
        <f t="shared" si="42"/>
        <v>是</v>
      </c>
      <c r="G764" s="153" t="str">
        <f t="shared" si="43"/>
        <v>项</v>
      </c>
    </row>
    <row r="765" ht="36" customHeight="1" spans="1:7">
      <c r="A765" s="393">
        <v>2110406</v>
      </c>
      <c r="B765" s="275" t="s">
        <v>688</v>
      </c>
      <c r="C765" s="276">
        <v>0</v>
      </c>
      <c r="D765" s="276">
        <v>0</v>
      </c>
      <c r="E765" s="394" t="str">
        <f t="shared" si="41"/>
        <v>-</v>
      </c>
      <c r="F765" s="125" t="str">
        <f t="shared" si="42"/>
        <v>否</v>
      </c>
      <c r="G765" s="153" t="str">
        <f t="shared" si="43"/>
        <v>项</v>
      </c>
    </row>
    <row r="766" ht="36" customHeight="1" spans="1:7">
      <c r="A766" s="393">
        <v>2110499</v>
      </c>
      <c r="B766" s="275" t="s">
        <v>689</v>
      </c>
      <c r="C766" s="276">
        <v>3</v>
      </c>
      <c r="D766" s="276">
        <v>2</v>
      </c>
      <c r="E766" s="394">
        <f t="shared" si="41"/>
        <v>-0.333</v>
      </c>
      <c r="F766" s="125" t="str">
        <f t="shared" si="42"/>
        <v>是</v>
      </c>
      <c r="G766" s="153" t="str">
        <f t="shared" si="43"/>
        <v>项</v>
      </c>
    </row>
    <row r="767" ht="36" customHeight="1" spans="1:7">
      <c r="A767" s="391">
        <v>21105</v>
      </c>
      <c r="B767" s="271" t="s">
        <v>690</v>
      </c>
      <c r="C767" s="278">
        <v>1308</v>
      </c>
      <c r="D767" s="278">
        <v>841</v>
      </c>
      <c r="E767" s="392">
        <f t="shared" si="41"/>
        <v>-0.357</v>
      </c>
      <c r="F767" s="125" t="str">
        <f t="shared" si="42"/>
        <v>是</v>
      </c>
      <c r="G767" s="153" t="str">
        <f t="shared" si="43"/>
        <v>款</v>
      </c>
    </row>
    <row r="768" ht="36" customHeight="1" spans="1:7">
      <c r="A768" s="393">
        <v>2110501</v>
      </c>
      <c r="B768" s="275" t="s">
        <v>691</v>
      </c>
      <c r="C768" s="276">
        <v>1308</v>
      </c>
      <c r="D768" s="276">
        <v>841</v>
      </c>
      <c r="E768" s="394">
        <f t="shared" si="41"/>
        <v>-0.357</v>
      </c>
      <c r="F768" s="125" t="str">
        <f t="shared" si="42"/>
        <v>是</v>
      </c>
      <c r="G768" s="153" t="str">
        <f t="shared" si="43"/>
        <v>项</v>
      </c>
    </row>
    <row r="769" ht="36" customHeight="1" spans="1:7">
      <c r="A769" s="393">
        <v>2110502</v>
      </c>
      <c r="B769" s="275" t="s">
        <v>692</v>
      </c>
      <c r="C769" s="276">
        <v>0</v>
      </c>
      <c r="D769" s="276">
        <v>0</v>
      </c>
      <c r="E769" s="394" t="str">
        <f t="shared" si="41"/>
        <v>-</v>
      </c>
      <c r="F769" s="125" t="str">
        <f t="shared" si="42"/>
        <v>否</v>
      </c>
      <c r="G769" s="153" t="str">
        <f t="shared" si="43"/>
        <v>项</v>
      </c>
    </row>
    <row r="770" ht="36" customHeight="1" spans="1:7">
      <c r="A770" s="393">
        <v>2110503</v>
      </c>
      <c r="B770" s="275" t="s">
        <v>693</v>
      </c>
      <c r="C770" s="276">
        <v>0</v>
      </c>
      <c r="D770" s="276">
        <v>0</v>
      </c>
      <c r="E770" s="394" t="str">
        <f t="shared" si="41"/>
        <v>-</v>
      </c>
      <c r="F770" s="125" t="str">
        <f t="shared" si="42"/>
        <v>否</v>
      </c>
      <c r="G770" s="153" t="str">
        <f t="shared" si="43"/>
        <v>项</v>
      </c>
    </row>
    <row r="771" ht="36" customHeight="1" spans="1:7">
      <c r="A771" s="393">
        <v>2110506</v>
      </c>
      <c r="B771" s="275" t="s">
        <v>694</v>
      </c>
      <c r="C771" s="276">
        <v>0</v>
      </c>
      <c r="D771" s="276">
        <v>0</v>
      </c>
      <c r="E771" s="394" t="str">
        <f t="shared" si="41"/>
        <v>-</v>
      </c>
      <c r="F771" s="125" t="str">
        <f t="shared" si="42"/>
        <v>否</v>
      </c>
      <c r="G771" s="153" t="str">
        <f t="shared" si="43"/>
        <v>项</v>
      </c>
    </row>
    <row r="772" ht="36" customHeight="1" spans="1:7">
      <c r="A772" s="393">
        <v>2110507</v>
      </c>
      <c r="B772" s="275" t="s">
        <v>695</v>
      </c>
      <c r="C772" s="276">
        <v>0</v>
      </c>
      <c r="D772" s="276">
        <v>0</v>
      </c>
      <c r="E772" s="394" t="str">
        <f t="shared" ref="E772:E835" si="44">IF(C772&lt;&gt;0,D772/C772-1,"-")</f>
        <v>-</v>
      </c>
      <c r="F772" s="125" t="str">
        <f t="shared" si="42"/>
        <v>否</v>
      </c>
      <c r="G772" s="153" t="str">
        <f t="shared" si="43"/>
        <v>项</v>
      </c>
    </row>
    <row r="773" ht="36" customHeight="1" spans="1:7">
      <c r="A773" s="393">
        <v>2110599</v>
      </c>
      <c r="B773" s="275" t="s">
        <v>696</v>
      </c>
      <c r="C773" s="276">
        <v>0</v>
      </c>
      <c r="D773" s="276">
        <v>0</v>
      </c>
      <c r="E773" s="394" t="str">
        <f t="shared" si="44"/>
        <v>-</v>
      </c>
      <c r="F773" s="125" t="str">
        <f t="shared" si="42"/>
        <v>否</v>
      </c>
      <c r="G773" s="153" t="str">
        <f t="shared" si="43"/>
        <v>项</v>
      </c>
    </row>
    <row r="774" ht="36" customHeight="1" spans="1:7">
      <c r="A774" s="391">
        <v>21106</v>
      </c>
      <c r="B774" s="271" t="s">
        <v>697</v>
      </c>
      <c r="C774" s="278">
        <v>0</v>
      </c>
      <c r="D774" s="278">
        <v>0</v>
      </c>
      <c r="E774" s="392" t="str">
        <f t="shared" si="44"/>
        <v>-</v>
      </c>
      <c r="F774" s="125" t="str">
        <f t="shared" si="42"/>
        <v>否</v>
      </c>
      <c r="G774" s="153" t="str">
        <f t="shared" si="43"/>
        <v>款</v>
      </c>
    </row>
    <row r="775" ht="36" customHeight="1" spans="1:7">
      <c r="A775" s="393">
        <v>2110602</v>
      </c>
      <c r="B775" s="275" t="s">
        <v>698</v>
      </c>
      <c r="C775" s="276">
        <v>0</v>
      </c>
      <c r="D775" s="276">
        <v>0</v>
      </c>
      <c r="E775" s="394" t="str">
        <f t="shared" si="44"/>
        <v>-</v>
      </c>
      <c r="F775" s="125" t="str">
        <f t="shared" si="42"/>
        <v>否</v>
      </c>
      <c r="G775" s="153" t="str">
        <f t="shared" si="43"/>
        <v>项</v>
      </c>
    </row>
    <row r="776" ht="36" customHeight="1" spans="1:7">
      <c r="A776" s="393">
        <v>2110603</v>
      </c>
      <c r="B776" s="275" t="s">
        <v>699</v>
      </c>
      <c r="C776" s="276">
        <v>0</v>
      </c>
      <c r="D776" s="276">
        <v>0</v>
      </c>
      <c r="E776" s="394" t="str">
        <f t="shared" si="44"/>
        <v>-</v>
      </c>
      <c r="F776" s="125" t="str">
        <f t="shared" si="42"/>
        <v>否</v>
      </c>
      <c r="G776" s="153" t="str">
        <f t="shared" si="43"/>
        <v>项</v>
      </c>
    </row>
    <row r="777" ht="36" customHeight="1" spans="1:7">
      <c r="A777" s="393">
        <v>2110604</v>
      </c>
      <c r="B777" s="275" t="s">
        <v>700</v>
      </c>
      <c r="C777" s="276">
        <v>0</v>
      </c>
      <c r="D777" s="276">
        <v>0</v>
      </c>
      <c r="E777" s="394" t="str">
        <f t="shared" si="44"/>
        <v>-</v>
      </c>
      <c r="F777" s="125" t="str">
        <f t="shared" si="42"/>
        <v>否</v>
      </c>
      <c r="G777" s="153" t="str">
        <f t="shared" si="43"/>
        <v>项</v>
      </c>
    </row>
    <row r="778" ht="36" customHeight="1" spans="1:7">
      <c r="A778" s="393">
        <v>2110605</v>
      </c>
      <c r="B778" s="275" t="s">
        <v>701</v>
      </c>
      <c r="C778" s="276">
        <v>0</v>
      </c>
      <c r="D778" s="276">
        <v>0</v>
      </c>
      <c r="E778" s="394" t="str">
        <f t="shared" si="44"/>
        <v>-</v>
      </c>
      <c r="F778" s="125" t="str">
        <f t="shared" si="42"/>
        <v>否</v>
      </c>
      <c r="G778" s="153" t="str">
        <f t="shared" si="43"/>
        <v>项</v>
      </c>
    </row>
    <row r="779" ht="36" customHeight="1" spans="1:7">
      <c r="A779" s="393">
        <v>2110699</v>
      </c>
      <c r="B779" s="275" t="s">
        <v>702</v>
      </c>
      <c r="C779" s="276">
        <v>0</v>
      </c>
      <c r="D779" s="276">
        <v>0</v>
      </c>
      <c r="E779" s="394" t="str">
        <f t="shared" si="44"/>
        <v>-</v>
      </c>
      <c r="F779" s="125" t="str">
        <f t="shared" si="42"/>
        <v>否</v>
      </c>
      <c r="G779" s="153" t="str">
        <f t="shared" si="43"/>
        <v>项</v>
      </c>
    </row>
    <row r="780" ht="36" customHeight="1" spans="1:7">
      <c r="A780" s="391">
        <v>21107</v>
      </c>
      <c r="B780" s="402" t="s">
        <v>703</v>
      </c>
      <c r="C780" s="278">
        <v>0</v>
      </c>
      <c r="D780" s="278">
        <v>166</v>
      </c>
      <c r="E780" s="392" t="str">
        <f t="shared" si="44"/>
        <v>-</v>
      </c>
      <c r="F780" s="125" t="str">
        <f t="shared" si="42"/>
        <v>是</v>
      </c>
      <c r="G780" s="153" t="str">
        <f t="shared" si="43"/>
        <v>款</v>
      </c>
    </row>
    <row r="781" ht="36" customHeight="1" spans="1:7">
      <c r="A781" s="393">
        <v>2110704</v>
      </c>
      <c r="B781" s="275" t="s">
        <v>704</v>
      </c>
      <c r="C781" s="276">
        <v>0</v>
      </c>
      <c r="D781" s="276">
        <v>0</v>
      </c>
      <c r="E781" s="394" t="str">
        <f t="shared" si="44"/>
        <v>-</v>
      </c>
      <c r="F781" s="125" t="str">
        <f t="shared" si="42"/>
        <v>否</v>
      </c>
      <c r="G781" s="153" t="str">
        <f t="shared" si="43"/>
        <v>项</v>
      </c>
    </row>
    <row r="782" ht="36" customHeight="1" spans="1:7">
      <c r="A782" s="393">
        <v>2110799</v>
      </c>
      <c r="B782" s="399" t="s">
        <v>705</v>
      </c>
      <c r="C782" s="276">
        <v>0</v>
      </c>
      <c r="D782" s="276">
        <v>166</v>
      </c>
      <c r="E782" s="394" t="str">
        <f t="shared" si="44"/>
        <v>-</v>
      </c>
      <c r="F782" s="125" t="str">
        <f t="shared" si="42"/>
        <v>是</v>
      </c>
      <c r="G782" s="153" t="str">
        <f t="shared" si="43"/>
        <v>项</v>
      </c>
    </row>
    <row r="783" ht="36" customHeight="1" spans="1:7">
      <c r="A783" s="391">
        <v>21108</v>
      </c>
      <c r="B783" s="271" t="s">
        <v>706</v>
      </c>
      <c r="C783" s="278">
        <v>0</v>
      </c>
      <c r="D783" s="278">
        <v>0</v>
      </c>
      <c r="E783" s="392" t="str">
        <f t="shared" si="44"/>
        <v>-</v>
      </c>
      <c r="F783" s="125" t="str">
        <f t="shared" si="42"/>
        <v>否</v>
      </c>
      <c r="G783" s="153" t="str">
        <f t="shared" si="43"/>
        <v>款</v>
      </c>
    </row>
    <row r="784" ht="36" customHeight="1" spans="1:7">
      <c r="A784" s="393">
        <v>2110804</v>
      </c>
      <c r="B784" s="275" t="s">
        <v>707</v>
      </c>
      <c r="C784" s="276">
        <v>0</v>
      </c>
      <c r="D784" s="276">
        <v>0</v>
      </c>
      <c r="E784" s="394" t="str">
        <f t="shared" si="44"/>
        <v>-</v>
      </c>
      <c r="F784" s="125" t="str">
        <f t="shared" si="42"/>
        <v>否</v>
      </c>
      <c r="G784" s="153" t="str">
        <f t="shared" si="43"/>
        <v>项</v>
      </c>
    </row>
    <row r="785" ht="36" customHeight="1" spans="1:7">
      <c r="A785" s="393">
        <v>2110899</v>
      </c>
      <c r="B785" s="275" t="s">
        <v>708</v>
      </c>
      <c r="C785" s="276">
        <v>0</v>
      </c>
      <c r="D785" s="276">
        <v>0</v>
      </c>
      <c r="E785" s="394" t="str">
        <f t="shared" si="44"/>
        <v>-</v>
      </c>
      <c r="F785" s="125" t="str">
        <f t="shared" si="42"/>
        <v>否</v>
      </c>
      <c r="G785" s="153" t="str">
        <f t="shared" si="43"/>
        <v>项</v>
      </c>
    </row>
    <row r="786" ht="36" customHeight="1" spans="1:7">
      <c r="A786" s="391">
        <v>21109</v>
      </c>
      <c r="B786" s="271" t="s">
        <v>709</v>
      </c>
      <c r="C786" s="278">
        <v>0</v>
      </c>
      <c r="D786" s="278">
        <v>0</v>
      </c>
      <c r="E786" s="392" t="str">
        <f t="shared" si="44"/>
        <v>-</v>
      </c>
      <c r="F786" s="125" t="str">
        <f t="shared" si="42"/>
        <v>否</v>
      </c>
      <c r="G786" s="153" t="str">
        <f t="shared" si="43"/>
        <v>款</v>
      </c>
    </row>
    <row r="787" ht="36" customHeight="1" spans="1:7">
      <c r="A787" s="393">
        <v>2110901</v>
      </c>
      <c r="B787" s="275" t="s">
        <v>710</v>
      </c>
      <c r="C787" s="276">
        <v>0</v>
      </c>
      <c r="D787" s="276">
        <v>0</v>
      </c>
      <c r="E787" s="394" t="str">
        <f t="shared" si="44"/>
        <v>-</v>
      </c>
      <c r="F787" s="125" t="str">
        <f t="shared" si="42"/>
        <v>否</v>
      </c>
      <c r="G787" s="153" t="str">
        <f t="shared" si="43"/>
        <v>项</v>
      </c>
    </row>
    <row r="788" ht="36" customHeight="1" spans="1:7">
      <c r="A788" s="391">
        <v>21110</v>
      </c>
      <c r="B788" s="271" t="s">
        <v>711</v>
      </c>
      <c r="C788" s="278">
        <v>6</v>
      </c>
      <c r="D788" s="278">
        <v>1300</v>
      </c>
      <c r="E788" s="392">
        <f t="shared" si="44"/>
        <v>215.667</v>
      </c>
      <c r="F788" s="125" t="str">
        <f t="shared" si="42"/>
        <v>是</v>
      </c>
      <c r="G788" s="153" t="str">
        <f t="shared" si="43"/>
        <v>款</v>
      </c>
    </row>
    <row r="789" ht="36" customHeight="1" spans="1:7">
      <c r="A789" s="393">
        <v>2111001</v>
      </c>
      <c r="B789" s="275" t="s">
        <v>712</v>
      </c>
      <c r="C789" s="276">
        <v>6</v>
      </c>
      <c r="D789" s="276">
        <v>1300</v>
      </c>
      <c r="E789" s="394">
        <f t="shared" si="44"/>
        <v>215.667</v>
      </c>
      <c r="F789" s="125" t="str">
        <f t="shared" si="42"/>
        <v>是</v>
      </c>
      <c r="G789" s="153" t="str">
        <f t="shared" si="43"/>
        <v>项</v>
      </c>
    </row>
    <row r="790" ht="36" customHeight="1" spans="1:7">
      <c r="A790" s="271">
        <v>21111</v>
      </c>
      <c r="B790" s="271" t="s">
        <v>713</v>
      </c>
      <c r="C790" s="278">
        <v>0</v>
      </c>
      <c r="D790" s="278">
        <v>0</v>
      </c>
      <c r="E790" s="392" t="str">
        <f t="shared" si="44"/>
        <v>-</v>
      </c>
      <c r="F790" s="125" t="str">
        <f t="shared" si="42"/>
        <v>否</v>
      </c>
      <c r="G790" s="153" t="str">
        <f t="shared" si="43"/>
        <v>款</v>
      </c>
    </row>
    <row r="791" ht="36" customHeight="1" spans="1:7">
      <c r="A791" s="393">
        <v>2111101</v>
      </c>
      <c r="B791" s="275" t="s">
        <v>714</v>
      </c>
      <c r="C791" s="276">
        <v>0</v>
      </c>
      <c r="D791" s="276">
        <v>0</v>
      </c>
      <c r="E791" s="394" t="str">
        <f t="shared" si="44"/>
        <v>-</v>
      </c>
      <c r="F791" s="125" t="str">
        <f t="shared" si="42"/>
        <v>否</v>
      </c>
      <c r="G791" s="153" t="str">
        <f t="shared" si="43"/>
        <v>项</v>
      </c>
    </row>
    <row r="792" ht="36" customHeight="1" spans="1:7">
      <c r="A792" s="275">
        <v>2111102</v>
      </c>
      <c r="B792" s="275" t="s">
        <v>715</v>
      </c>
      <c r="C792" s="276">
        <v>0</v>
      </c>
      <c r="D792" s="276">
        <v>0</v>
      </c>
      <c r="E792" s="394" t="str">
        <f t="shared" si="44"/>
        <v>-</v>
      </c>
      <c r="F792" s="125" t="str">
        <f t="shared" si="42"/>
        <v>否</v>
      </c>
      <c r="G792" s="153" t="str">
        <f t="shared" si="43"/>
        <v>项</v>
      </c>
    </row>
    <row r="793" ht="36" customHeight="1" spans="1:7">
      <c r="A793" s="393">
        <v>2111103</v>
      </c>
      <c r="B793" s="275" t="s">
        <v>716</v>
      </c>
      <c r="C793" s="276">
        <v>0</v>
      </c>
      <c r="D793" s="276">
        <v>0</v>
      </c>
      <c r="E793" s="394" t="str">
        <f t="shared" si="44"/>
        <v>-</v>
      </c>
      <c r="F793" s="125" t="str">
        <f t="shared" si="42"/>
        <v>否</v>
      </c>
      <c r="G793" s="153" t="str">
        <f t="shared" si="43"/>
        <v>项</v>
      </c>
    </row>
    <row r="794" ht="36" customHeight="1" spans="1:7">
      <c r="A794" s="393">
        <v>2111104</v>
      </c>
      <c r="B794" s="275" t="s">
        <v>717</v>
      </c>
      <c r="C794" s="276">
        <v>0</v>
      </c>
      <c r="D794" s="276">
        <v>0</v>
      </c>
      <c r="E794" s="394" t="str">
        <f t="shared" si="44"/>
        <v>-</v>
      </c>
      <c r="F794" s="125" t="str">
        <f t="shared" si="42"/>
        <v>否</v>
      </c>
      <c r="G794" s="153" t="str">
        <f t="shared" si="43"/>
        <v>项</v>
      </c>
    </row>
    <row r="795" ht="36" customHeight="1" spans="1:7">
      <c r="A795" s="393">
        <v>2111199</v>
      </c>
      <c r="B795" s="275" t="s">
        <v>718</v>
      </c>
      <c r="C795" s="276">
        <v>0</v>
      </c>
      <c r="D795" s="276">
        <v>0</v>
      </c>
      <c r="E795" s="394" t="str">
        <f t="shared" si="44"/>
        <v>-</v>
      </c>
      <c r="F795" s="125" t="str">
        <f t="shared" si="42"/>
        <v>否</v>
      </c>
      <c r="G795" s="153" t="str">
        <f t="shared" si="43"/>
        <v>项</v>
      </c>
    </row>
    <row r="796" ht="36" customHeight="1" spans="1:7">
      <c r="A796" s="391">
        <v>21112</v>
      </c>
      <c r="B796" s="271" t="s">
        <v>719</v>
      </c>
      <c r="C796" s="278">
        <v>0</v>
      </c>
      <c r="D796" s="278">
        <v>0</v>
      </c>
      <c r="E796" s="392" t="str">
        <f t="shared" si="44"/>
        <v>-</v>
      </c>
      <c r="F796" s="125" t="str">
        <f t="shared" si="42"/>
        <v>否</v>
      </c>
      <c r="G796" s="153" t="str">
        <f t="shared" si="43"/>
        <v>款</v>
      </c>
    </row>
    <row r="797" ht="36" customHeight="1" spans="1:7">
      <c r="A797" s="393">
        <v>2111201</v>
      </c>
      <c r="B797" s="275" t="s">
        <v>720</v>
      </c>
      <c r="C797" s="276">
        <v>0</v>
      </c>
      <c r="D797" s="276">
        <v>0</v>
      </c>
      <c r="E797" s="394" t="str">
        <f t="shared" si="44"/>
        <v>-</v>
      </c>
      <c r="F797" s="125" t="str">
        <f t="shared" si="42"/>
        <v>否</v>
      </c>
      <c r="G797" s="153" t="str">
        <f t="shared" si="43"/>
        <v>项</v>
      </c>
    </row>
    <row r="798" ht="36" customHeight="1" spans="1:7">
      <c r="A798" s="391">
        <v>21113</v>
      </c>
      <c r="B798" s="271" t="s">
        <v>721</v>
      </c>
      <c r="C798" s="278">
        <v>0</v>
      </c>
      <c r="D798" s="278">
        <v>0</v>
      </c>
      <c r="E798" s="392" t="str">
        <f t="shared" si="44"/>
        <v>-</v>
      </c>
      <c r="F798" s="125" t="str">
        <f t="shared" si="42"/>
        <v>否</v>
      </c>
      <c r="G798" s="153" t="str">
        <f t="shared" si="43"/>
        <v>款</v>
      </c>
    </row>
    <row r="799" ht="36" customHeight="1" spans="1:7">
      <c r="A799" s="393">
        <v>2111301</v>
      </c>
      <c r="B799" s="275" t="s">
        <v>722</v>
      </c>
      <c r="C799" s="276">
        <v>0</v>
      </c>
      <c r="D799" s="276">
        <v>0</v>
      </c>
      <c r="E799" s="394" t="str">
        <f t="shared" si="44"/>
        <v>-</v>
      </c>
      <c r="F799" s="125" t="str">
        <f t="shared" si="42"/>
        <v>否</v>
      </c>
      <c r="G799" s="153" t="str">
        <f t="shared" si="43"/>
        <v>项</v>
      </c>
    </row>
    <row r="800" ht="36" customHeight="1" spans="1:7">
      <c r="A800" s="391">
        <v>21114</v>
      </c>
      <c r="B800" s="271" t="s">
        <v>723</v>
      </c>
      <c r="C800" s="278">
        <v>0</v>
      </c>
      <c r="D800" s="278">
        <v>0</v>
      </c>
      <c r="E800" s="392" t="str">
        <f t="shared" si="44"/>
        <v>-</v>
      </c>
      <c r="F800" s="125" t="str">
        <f t="shared" si="42"/>
        <v>否</v>
      </c>
      <c r="G800" s="153" t="str">
        <f t="shared" si="43"/>
        <v>款</v>
      </c>
    </row>
    <row r="801" ht="36" customHeight="1" spans="1:7">
      <c r="A801" s="393">
        <v>2111401</v>
      </c>
      <c r="B801" s="275" t="s">
        <v>141</v>
      </c>
      <c r="C801" s="276">
        <v>0</v>
      </c>
      <c r="D801" s="276">
        <v>0</v>
      </c>
      <c r="E801" s="394" t="str">
        <f t="shared" si="44"/>
        <v>-</v>
      </c>
      <c r="F801" s="125" t="str">
        <f t="shared" si="42"/>
        <v>否</v>
      </c>
      <c r="G801" s="153" t="str">
        <f t="shared" si="43"/>
        <v>项</v>
      </c>
    </row>
    <row r="802" ht="36" customHeight="1" spans="1:7">
      <c r="A802" s="393">
        <v>2111402</v>
      </c>
      <c r="B802" s="275" t="s">
        <v>142</v>
      </c>
      <c r="C802" s="276">
        <v>0</v>
      </c>
      <c r="D802" s="276">
        <v>0</v>
      </c>
      <c r="E802" s="394" t="str">
        <f t="shared" si="44"/>
        <v>-</v>
      </c>
      <c r="F802" s="125" t="str">
        <f t="shared" si="42"/>
        <v>否</v>
      </c>
      <c r="G802" s="153" t="str">
        <f t="shared" si="43"/>
        <v>项</v>
      </c>
    </row>
    <row r="803" ht="36" customHeight="1" spans="1:7">
      <c r="A803" s="393">
        <v>2111403</v>
      </c>
      <c r="B803" s="275" t="s">
        <v>143</v>
      </c>
      <c r="C803" s="276">
        <v>0</v>
      </c>
      <c r="D803" s="276">
        <v>0</v>
      </c>
      <c r="E803" s="394" t="str">
        <f t="shared" si="44"/>
        <v>-</v>
      </c>
      <c r="F803" s="125" t="str">
        <f t="shared" si="42"/>
        <v>否</v>
      </c>
      <c r="G803" s="153" t="str">
        <f t="shared" si="43"/>
        <v>项</v>
      </c>
    </row>
    <row r="804" ht="36" customHeight="1" spans="1:7">
      <c r="A804" s="393">
        <v>2111406</v>
      </c>
      <c r="B804" s="275" t="s">
        <v>724</v>
      </c>
      <c r="C804" s="276">
        <v>0</v>
      </c>
      <c r="D804" s="276">
        <v>0</v>
      </c>
      <c r="E804" s="394" t="str">
        <f t="shared" si="44"/>
        <v>-</v>
      </c>
      <c r="F804" s="125" t="str">
        <f t="shared" si="42"/>
        <v>否</v>
      </c>
      <c r="G804" s="153" t="str">
        <f t="shared" si="43"/>
        <v>项</v>
      </c>
    </row>
    <row r="805" ht="36" customHeight="1" spans="1:7">
      <c r="A805" s="393">
        <v>2111407</v>
      </c>
      <c r="B805" s="275" t="s">
        <v>725</v>
      </c>
      <c r="C805" s="276">
        <v>0</v>
      </c>
      <c r="D805" s="276">
        <v>0</v>
      </c>
      <c r="E805" s="394" t="str">
        <f t="shared" si="44"/>
        <v>-</v>
      </c>
      <c r="F805" s="125" t="str">
        <f t="shared" si="42"/>
        <v>否</v>
      </c>
      <c r="G805" s="153" t="str">
        <f t="shared" si="43"/>
        <v>项</v>
      </c>
    </row>
    <row r="806" ht="36" customHeight="1" spans="1:7">
      <c r="A806" s="393">
        <v>2111408</v>
      </c>
      <c r="B806" s="275" t="s">
        <v>726</v>
      </c>
      <c r="C806" s="276">
        <v>0</v>
      </c>
      <c r="D806" s="276">
        <v>0</v>
      </c>
      <c r="E806" s="394" t="str">
        <f t="shared" si="44"/>
        <v>-</v>
      </c>
      <c r="F806" s="125" t="str">
        <f t="shared" si="42"/>
        <v>否</v>
      </c>
      <c r="G806" s="153" t="str">
        <f t="shared" si="43"/>
        <v>项</v>
      </c>
    </row>
    <row r="807" ht="36" customHeight="1" spans="1:7">
      <c r="A807" s="393">
        <v>2111411</v>
      </c>
      <c r="B807" s="275" t="s">
        <v>182</v>
      </c>
      <c r="C807" s="276">
        <v>0</v>
      </c>
      <c r="D807" s="276">
        <v>0</v>
      </c>
      <c r="E807" s="394" t="str">
        <f t="shared" si="44"/>
        <v>-</v>
      </c>
      <c r="F807" s="125" t="str">
        <f t="shared" si="42"/>
        <v>否</v>
      </c>
      <c r="G807" s="153" t="str">
        <f t="shared" si="43"/>
        <v>项</v>
      </c>
    </row>
    <row r="808" ht="36" customHeight="1" spans="1:7">
      <c r="A808" s="393">
        <v>2111413</v>
      </c>
      <c r="B808" s="275" t="s">
        <v>727</v>
      </c>
      <c r="C808" s="276">
        <v>0</v>
      </c>
      <c r="D808" s="276">
        <v>0</v>
      </c>
      <c r="E808" s="394" t="str">
        <f t="shared" si="44"/>
        <v>-</v>
      </c>
      <c r="F808" s="125" t="str">
        <f t="shared" si="42"/>
        <v>否</v>
      </c>
      <c r="G808" s="153" t="str">
        <f t="shared" si="43"/>
        <v>项</v>
      </c>
    </row>
    <row r="809" ht="36" customHeight="1" spans="1:7">
      <c r="A809" s="398">
        <v>2111450</v>
      </c>
      <c r="B809" s="398" t="s">
        <v>150</v>
      </c>
      <c r="C809" s="276">
        <v>0</v>
      </c>
      <c r="D809" s="276">
        <v>0</v>
      </c>
      <c r="E809" s="394" t="str">
        <f t="shared" si="44"/>
        <v>-</v>
      </c>
      <c r="F809" s="125" t="str">
        <f t="shared" si="42"/>
        <v>否</v>
      </c>
      <c r="G809" s="153" t="str">
        <f t="shared" si="43"/>
        <v>项</v>
      </c>
    </row>
    <row r="810" ht="36" customHeight="1" spans="1:7">
      <c r="A810" s="393">
        <v>2111499</v>
      </c>
      <c r="B810" s="275" t="s">
        <v>728</v>
      </c>
      <c r="C810" s="276">
        <v>0</v>
      </c>
      <c r="D810" s="276">
        <v>0</v>
      </c>
      <c r="E810" s="394" t="str">
        <f t="shared" si="44"/>
        <v>-</v>
      </c>
      <c r="F810" s="125" t="str">
        <f t="shared" si="42"/>
        <v>否</v>
      </c>
      <c r="G810" s="153" t="str">
        <f t="shared" si="43"/>
        <v>项</v>
      </c>
    </row>
    <row r="811" ht="36" customHeight="1" spans="1:7">
      <c r="A811" s="391">
        <v>21199</v>
      </c>
      <c r="B811" s="271" t="s">
        <v>729</v>
      </c>
      <c r="C811" s="278">
        <v>2010</v>
      </c>
      <c r="D811" s="278">
        <v>504</v>
      </c>
      <c r="E811" s="392">
        <f t="shared" si="44"/>
        <v>-0.749</v>
      </c>
      <c r="F811" s="125" t="str">
        <f t="shared" si="42"/>
        <v>是</v>
      </c>
      <c r="G811" s="153" t="str">
        <f t="shared" si="43"/>
        <v>款</v>
      </c>
    </row>
    <row r="812" ht="36" customHeight="1" spans="1:7">
      <c r="A812" s="393" t="s">
        <v>730</v>
      </c>
      <c r="B812" s="275" t="s">
        <v>731</v>
      </c>
      <c r="C812" s="276">
        <v>2010</v>
      </c>
      <c r="D812" s="276">
        <v>504</v>
      </c>
      <c r="E812" s="394">
        <f t="shared" si="44"/>
        <v>-0.749</v>
      </c>
      <c r="F812" s="125" t="str">
        <f t="shared" si="42"/>
        <v>是</v>
      </c>
      <c r="G812" s="153" t="str">
        <f t="shared" si="43"/>
        <v>项</v>
      </c>
    </row>
    <row r="813" ht="36" customHeight="1" spans="1:7">
      <c r="A813" s="391">
        <v>212</v>
      </c>
      <c r="B813" s="271" t="s">
        <v>91</v>
      </c>
      <c r="C813" s="278">
        <v>7082</v>
      </c>
      <c r="D813" s="278">
        <v>6186</v>
      </c>
      <c r="E813" s="392">
        <f t="shared" si="44"/>
        <v>-0.127</v>
      </c>
      <c r="F813" s="125" t="str">
        <f t="shared" si="42"/>
        <v>是</v>
      </c>
      <c r="G813" s="153" t="str">
        <f t="shared" si="43"/>
        <v>类</v>
      </c>
    </row>
    <row r="814" ht="36" customHeight="1" spans="1:7">
      <c r="A814" s="391">
        <v>21201</v>
      </c>
      <c r="B814" s="271" t="s">
        <v>732</v>
      </c>
      <c r="C814" s="278">
        <v>3232</v>
      </c>
      <c r="D814" s="278">
        <v>2725</v>
      </c>
      <c r="E814" s="392">
        <f t="shared" si="44"/>
        <v>-0.157</v>
      </c>
      <c r="F814" s="125" t="str">
        <f t="shared" si="42"/>
        <v>是</v>
      </c>
      <c r="G814" s="153" t="str">
        <f t="shared" si="43"/>
        <v>款</v>
      </c>
    </row>
    <row r="815" ht="36" customHeight="1" spans="1:7">
      <c r="A815" s="393">
        <v>2120101</v>
      </c>
      <c r="B815" s="275" t="s">
        <v>141</v>
      </c>
      <c r="C815" s="276">
        <v>397</v>
      </c>
      <c r="D815" s="276">
        <v>392</v>
      </c>
      <c r="E815" s="394">
        <f t="shared" si="44"/>
        <v>-0.013</v>
      </c>
      <c r="F815" s="125" t="str">
        <f t="shared" si="42"/>
        <v>是</v>
      </c>
      <c r="G815" s="153" t="str">
        <f t="shared" si="43"/>
        <v>项</v>
      </c>
    </row>
    <row r="816" ht="36" customHeight="1" spans="1:7">
      <c r="A816" s="393">
        <v>2120102</v>
      </c>
      <c r="B816" s="275" t="s">
        <v>142</v>
      </c>
      <c r="C816" s="276">
        <v>3</v>
      </c>
      <c r="D816" s="276">
        <v>0</v>
      </c>
      <c r="E816" s="394">
        <f t="shared" si="44"/>
        <v>-1</v>
      </c>
      <c r="F816" s="125" t="str">
        <f t="shared" si="42"/>
        <v>是</v>
      </c>
      <c r="G816" s="153" t="str">
        <f t="shared" si="43"/>
        <v>项</v>
      </c>
    </row>
    <row r="817" ht="36" customHeight="1" spans="1:7">
      <c r="A817" s="393">
        <v>2120103</v>
      </c>
      <c r="B817" s="275" t="s">
        <v>143</v>
      </c>
      <c r="C817" s="276">
        <v>0</v>
      </c>
      <c r="D817" s="276">
        <v>0</v>
      </c>
      <c r="E817" s="394" t="str">
        <f t="shared" si="44"/>
        <v>-</v>
      </c>
      <c r="F817" s="125" t="str">
        <f t="shared" si="42"/>
        <v>否</v>
      </c>
      <c r="G817" s="153" t="str">
        <f t="shared" si="43"/>
        <v>项</v>
      </c>
    </row>
    <row r="818" ht="36" customHeight="1" spans="1:7">
      <c r="A818" s="393">
        <v>2120104</v>
      </c>
      <c r="B818" s="275" t="s">
        <v>733</v>
      </c>
      <c r="C818" s="276">
        <v>225</v>
      </c>
      <c r="D818" s="276">
        <v>252</v>
      </c>
      <c r="E818" s="394">
        <f t="shared" si="44"/>
        <v>0.12</v>
      </c>
      <c r="F818" s="125" t="str">
        <f t="shared" si="42"/>
        <v>是</v>
      </c>
      <c r="G818" s="153" t="str">
        <f t="shared" si="43"/>
        <v>项</v>
      </c>
    </row>
    <row r="819" ht="36" customHeight="1" spans="1:7">
      <c r="A819" s="393">
        <v>2120105</v>
      </c>
      <c r="B819" s="275" t="s">
        <v>734</v>
      </c>
      <c r="C819" s="276">
        <v>0</v>
      </c>
      <c r="D819" s="276">
        <v>0</v>
      </c>
      <c r="E819" s="394" t="str">
        <f t="shared" si="44"/>
        <v>-</v>
      </c>
      <c r="F819" s="125" t="str">
        <f t="shared" si="42"/>
        <v>否</v>
      </c>
      <c r="G819" s="153" t="str">
        <f t="shared" si="43"/>
        <v>项</v>
      </c>
    </row>
    <row r="820" ht="36" customHeight="1" spans="1:7">
      <c r="A820" s="393">
        <v>2120106</v>
      </c>
      <c r="B820" s="275" t="s">
        <v>735</v>
      </c>
      <c r="C820" s="276">
        <v>2324</v>
      </c>
      <c r="D820" s="276">
        <v>1967</v>
      </c>
      <c r="E820" s="394">
        <f t="shared" si="44"/>
        <v>-0.154</v>
      </c>
      <c r="F820" s="125" t="str">
        <f t="shared" si="42"/>
        <v>是</v>
      </c>
      <c r="G820" s="153" t="str">
        <f t="shared" si="43"/>
        <v>项</v>
      </c>
    </row>
    <row r="821" ht="36" customHeight="1" spans="1:7">
      <c r="A821" s="393">
        <v>2120107</v>
      </c>
      <c r="B821" s="275" t="s">
        <v>736</v>
      </c>
      <c r="C821" s="276">
        <v>0</v>
      </c>
      <c r="D821" s="276">
        <v>0</v>
      </c>
      <c r="E821" s="394" t="str">
        <f t="shared" si="44"/>
        <v>-</v>
      </c>
      <c r="F821" s="125" t="str">
        <f t="shared" si="42"/>
        <v>否</v>
      </c>
      <c r="G821" s="153" t="str">
        <f t="shared" si="43"/>
        <v>项</v>
      </c>
    </row>
    <row r="822" ht="36" customHeight="1" spans="1:7">
      <c r="A822" s="393">
        <v>2120109</v>
      </c>
      <c r="B822" s="275" t="s">
        <v>737</v>
      </c>
      <c r="C822" s="276">
        <v>83</v>
      </c>
      <c r="D822" s="276">
        <v>114</v>
      </c>
      <c r="E822" s="394">
        <f t="shared" si="44"/>
        <v>0.373</v>
      </c>
      <c r="F822" s="125" t="str">
        <f t="shared" si="42"/>
        <v>是</v>
      </c>
      <c r="G822" s="153" t="str">
        <f t="shared" si="43"/>
        <v>项</v>
      </c>
    </row>
    <row r="823" ht="36" customHeight="1" spans="1:7">
      <c r="A823" s="393">
        <v>2120110</v>
      </c>
      <c r="B823" s="399" t="s">
        <v>738</v>
      </c>
      <c r="C823" s="276">
        <v>0</v>
      </c>
      <c r="D823" s="276">
        <v>0</v>
      </c>
      <c r="E823" s="394" t="str">
        <f t="shared" si="44"/>
        <v>-</v>
      </c>
      <c r="F823" s="125" t="str">
        <f t="shared" si="42"/>
        <v>否</v>
      </c>
      <c r="G823" s="153" t="str">
        <f t="shared" si="43"/>
        <v>项</v>
      </c>
    </row>
    <row r="824" ht="36" customHeight="1" spans="1:7">
      <c r="A824" s="393">
        <v>2120199</v>
      </c>
      <c r="B824" s="275" t="s">
        <v>739</v>
      </c>
      <c r="C824" s="276">
        <v>200</v>
      </c>
      <c r="D824" s="276">
        <v>0</v>
      </c>
      <c r="E824" s="394">
        <f t="shared" si="44"/>
        <v>-1</v>
      </c>
      <c r="F824" s="125" t="str">
        <f t="shared" ref="F824:F832" si="45">IF(LEN(A824)=3,"是",IF(B824&lt;&gt;"",IF(SUM(C824:D824)&lt;&gt;0,"是","否"),"是"))</f>
        <v>是</v>
      </c>
      <c r="G824" s="153" t="str">
        <f t="shared" ref="G824:G832" si="46">IF(LEN(A824)=3,"类",IF(LEN(A824)=5,"款","项"))</f>
        <v>项</v>
      </c>
    </row>
    <row r="825" ht="36" customHeight="1" spans="1:7">
      <c r="A825" s="391">
        <v>21202</v>
      </c>
      <c r="B825" s="271" t="s">
        <v>740</v>
      </c>
      <c r="C825" s="278">
        <v>0</v>
      </c>
      <c r="D825" s="278">
        <v>0</v>
      </c>
      <c r="E825" s="392" t="str">
        <f t="shared" si="44"/>
        <v>-</v>
      </c>
      <c r="F825" s="125" t="str">
        <f t="shared" si="45"/>
        <v>否</v>
      </c>
      <c r="G825" s="153" t="str">
        <f t="shared" si="46"/>
        <v>款</v>
      </c>
    </row>
    <row r="826" ht="36" customHeight="1" spans="1:7">
      <c r="A826" s="393">
        <v>2120201</v>
      </c>
      <c r="B826" s="275" t="s">
        <v>741</v>
      </c>
      <c r="C826" s="276">
        <v>0</v>
      </c>
      <c r="D826" s="276">
        <v>0</v>
      </c>
      <c r="E826" s="394" t="str">
        <f t="shared" si="44"/>
        <v>-</v>
      </c>
      <c r="F826" s="125" t="str">
        <f t="shared" si="45"/>
        <v>否</v>
      </c>
      <c r="G826" s="153" t="str">
        <f t="shared" si="46"/>
        <v>项</v>
      </c>
    </row>
    <row r="827" ht="36" customHeight="1" spans="1:7">
      <c r="A827" s="391">
        <v>21203</v>
      </c>
      <c r="B827" s="271" t="s">
        <v>742</v>
      </c>
      <c r="C827" s="278">
        <v>219</v>
      </c>
      <c r="D827" s="278">
        <v>221</v>
      </c>
      <c r="E827" s="392">
        <f t="shared" si="44"/>
        <v>0.009</v>
      </c>
      <c r="F827" s="125" t="str">
        <f t="shared" si="45"/>
        <v>是</v>
      </c>
      <c r="G827" s="153" t="str">
        <f t="shared" si="46"/>
        <v>款</v>
      </c>
    </row>
    <row r="828" ht="36" customHeight="1" spans="1:7">
      <c r="A828" s="393">
        <v>2120303</v>
      </c>
      <c r="B828" s="399" t="s">
        <v>743</v>
      </c>
      <c r="C828" s="276">
        <v>0</v>
      </c>
      <c r="D828" s="276">
        <v>0</v>
      </c>
      <c r="E828" s="394" t="str">
        <f t="shared" si="44"/>
        <v>-</v>
      </c>
      <c r="F828" s="125" t="str">
        <f t="shared" si="45"/>
        <v>否</v>
      </c>
      <c r="G828" s="153" t="str">
        <f t="shared" si="46"/>
        <v>项</v>
      </c>
    </row>
    <row r="829" ht="36" customHeight="1" spans="1:7">
      <c r="A829" s="393">
        <v>2120399</v>
      </c>
      <c r="B829" s="275" t="s">
        <v>744</v>
      </c>
      <c r="C829" s="276">
        <v>219</v>
      </c>
      <c r="D829" s="276">
        <v>221</v>
      </c>
      <c r="E829" s="394">
        <f t="shared" si="44"/>
        <v>0.009</v>
      </c>
      <c r="F829" s="125" t="str">
        <f t="shared" si="45"/>
        <v>是</v>
      </c>
      <c r="G829" s="153" t="str">
        <f t="shared" si="46"/>
        <v>项</v>
      </c>
    </row>
    <row r="830" ht="36" customHeight="1" spans="1:7">
      <c r="A830" s="391">
        <v>21205</v>
      </c>
      <c r="B830" s="402" t="s">
        <v>745</v>
      </c>
      <c r="C830" s="278">
        <v>3297</v>
      </c>
      <c r="D830" s="278">
        <v>2710</v>
      </c>
      <c r="E830" s="392">
        <f t="shared" si="44"/>
        <v>-0.178</v>
      </c>
      <c r="F830" s="125" t="str">
        <f t="shared" si="45"/>
        <v>是</v>
      </c>
      <c r="G830" s="153" t="str">
        <f t="shared" si="46"/>
        <v>款</v>
      </c>
    </row>
    <row r="831" ht="36" customHeight="1" spans="1:7">
      <c r="A831" s="393">
        <v>2120501</v>
      </c>
      <c r="B831" s="275" t="s">
        <v>746</v>
      </c>
      <c r="C831" s="276">
        <v>3297</v>
      </c>
      <c r="D831" s="276">
        <v>2710</v>
      </c>
      <c r="E831" s="394">
        <f t="shared" si="44"/>
        <v>-0.178</v>
      </c>
      <c r="F831" s="125" t="str">
        <f t="shared" si="45"/>
        <v>是</v>
      </c>
      <c r="G831" s="153" t="str">
        <f t="shared" si="46"/>
        <v>项</v>
      </c>
    </row>
    <row r="832" ht="36" customHeight="1" spans="1:7">
      <c r="A832" s="391">
        <v>21206</v>
      </c>
      <c r="B832" s="402" t="s">
        <v>747</v>
      </c>
      <c r="C832" s="278">
        <v>0</v>
      </c>
      <c r="D832" s="278">
        <v>0</v>
      </c>
      <c r="E832" s="392" t="str">
        <f t="shared" si="44"/>
        <v>-</v>
      </c>
      <c r="F832" s="125" t="str">
        <f t="shared" si="45"/>
        <v>否</v>
      </c>
      <c r="G832" s="153" t="str">
        <f t="shared" si="46"/>
        <v>款</v>
      </c>
    </row>
    <row r="833" ht="36" customHeight="1" spans="1:7">
      <c r="A833" s="393">
        <v>2120601</v>
      </c>
      <c r="B833" s="275" t="s">
        <v>748</v>
      </c>
      <c r="C833" s="276">
        <v>0</v>
      </c>
      <c r="D833" s="276">
        <v>0</v>
      </c>
      <c r="E833" s="394" t="str">
        <f t="shared" si="44"/>
        <v>-</v>
      </c>
      <c r="F833" s="125" t="str">
        <f t="shared" ref="F833:F885" si="47">IF(LEN(A833)=3,"是",IF(B833&lt;&gt;"",IF(SUM(C833:D833)&lt;&gt;0,"是","否"),"是"))</f>
        <v>否</v>
      </c>
      <c r="G833" s="153" t="str">
        <f t="shared" ref="G833:G885" si="48">IF(LEN(A833)=3,"类",IF(LEN(A833)=5,"款","项"))</f>
        <v>项</v>
      </c>
    </row>
    <row r="834" ht="36" customHeight="1" spans="1:7">
      <c r="A834" s="391">
        <v>21299</v>
      </c>
      <c r="B834" s="271" t="s">
        <v>749</v>
      </c>
      <c r="C834" s="278">
        <v>334</v>
      </c>
      <c r="D834" s="278">
        <v>530</v>
      </c>
      <c r="E834" s="392">
        <f t="shared" si="44"/>
        <v>0.587</v>
      </c>
      <c r="F834" s="125" t="str">
        <f t="shared" si="47"/>
        <v>是</v>
      </c>
      <c r="G834" s="153" t="str">
        <f t="shared" si="48"/>
        <v>款</v>
      </c>
    </row>
    <row r="835" ht="36" customHeight="1" spans="1:7">
      <c r="A835" s="393">
        <v>2129999</v>
      </c>
      <c r="B835" s="275" t="s">
        <v>750</v>
      </c>
      <c r="C835" s="276">
        <v>334</v>
      </c>
      <c r="D835" s="276">
        <v>530</v>
      </c>
      <c r="E835" s="394">
        <f t="shared" si="44"/>
        <v>0.587</v>
      </c>
      <c r="F835" s="125" t="str">
        <f t="shared" si="47"/>
        <v>是</v>
      </c>
      <c r="G835" s="153" t="str">
        <f t="shared" si="48"/>
        <v>项</v>
      </c>
    </row>
    <row r="836" ht="36" customHeight="1" spans="1:7">
      <c r="A836" s="391">
        <v>213</v>
      </c>
      <c r="B836" s="271" t="s">
        <v>93</v>
      </c>
      <c r="C836" s="278">
        <v>106492</v>
      </c>
      <c r="D836" s="278">
        <v>109958</v>
      </c>
      <c r="E836" s="392">
        <f t="shared" ref="E836:E899" si="49">IF(C836&lt;&gt;0,D836/C836-1,"-")</f>
        <v>0.033</v>
      </c>
      <c r="F836" s="125" t="str">
        <f t="shared" si="47"/>
        <v>是</v>
      </c>
      <c r="G836" s="153" t="str">
        <f t="shared" si="48"/>
        <v>类</v>
      </c>
    </row>
    <row r="837" ht="36" customHeight="1" spans="1:7">
      <c r="A837" s="391">
        <v>21301</v>
      </c>
      <c r="B837" s="271" t="s">
        <v>751</v>
      </c>
      <c r="C837" s="278">
        <v>12345</v>
      </c>
      <c r="D837" s="278">
        <v>14655</v>
      </c>
      <c r="E837" s="392">
        <f t="shared" si="49"/>
        <v>0.187</v>
      </c>
      <c r="F837" s="125" t="str">
        <f t="shared" si="47"/>
        <v>是</v>
      </c>
      <c r="G837" s="153" t="str">
        <f t="shared" si="48"/>
        <v>款</v>
      </c>
    </row>
    <row r="838" ht="36" customHeight="1" spans="1:7">
      <c r="A838" s="393">
        <v>2130101</v>
      </c>
      <c r="B838" s="275" t="s">
        <v>141</v>
      </c>
      <c r="C838" s="276">
        <v>292</v>
      </c>
      <c r="D838" s="276">
        <v>427</v>
      </c>
      <c r="E838" s="394">
        <f t="shared" si="49"/>
        <v>0.462</v>
      </c>
      <c r="F838" s="125" t="str">
        <f t="shared" si="47"/>
        <v>是</v>
      </c>
      <c r="G838" s="153" t="str">
        <f t="shared" si="48"/>
        <v>项</v>
      </c>
    </row>
    <row r="839" ht="36" customHeight="1" spans="1:7">
      <c r="A839" s="393">
        <v>2130102</v>
      </c>
      <c r="B839" s="275" t="s">
        <v>142</v>
      </c>
      <c r="C839" s="276">
        <v>0</v>
      </c>
      <c r="D839" s="276">
        <v>0</v>
      </c>
      <c r="E839" s="394" t="str">
        <f t="shared" si="49"/>
        <v>-</v>
      </c>
      <c r="F839" s="125" t="str">
        <f t="shared" si="47"/>
        <v>否</v>
      </c>
      <c r="G839" s="153" t="str">
        <f t="shared" si="48"/>
        <v>项</v>
      </c>
    </row>
    <row r="840" ht="36" customHeight="1" spans="1:7">
      <c r="A840" s="393">
        <v>2130103</v>
      </c>
      <c r="B840" s="275" t="s">
        <v>143</v>
      </c>
      <c r="C840" s="276">
        <v>0</v>
      </c>
      <c r="D840" s="276">
        <v>0</v>
      </c>
      <c r="E840" s="394" t="str">
        <f t="shared" si="49"/>
        <v>-</v>
      </c>
      <c r="F840" s="125" t="str">
        <f t="shared" si="47"/>
        <v>否</v>
      </c>
      <c r="G840" s="153" t="str">
        <f t="shared" si="48"/>
        <v>项</v>
      </c>
    </row>
    <row r="841" ht="36" customHeight="1" spans="1:7">
      <c r="A841" s="393">
        <v>2130104</v>
      </c>
      <c r="B841" s="275" t="s">
        <v>150</v>
      </c>
      <c r="C841" s="276">
        <v>2728</v>
      </c>
      <c r="D841" s="276">
        <v>2717</v>
      </c>
      <c r="E841" s="394">
        <f t="shared" si="49"/>
        <v>-0.004</v>
      </c>
      <c r="F841" s="125" t="str">
        <f t="shared" si="47"/>
        <v>是</v>
      </c>
      <c r="G841" s="153" t="str">
        <f t="shared" si="48"/>
        <v>项</v>
      </c>
    </row>
    <row r="842" ht="36" customHeight="1" spans="1:7">
      <c r="A842" s="393">
        <v>2130105</v>
      </c>
      <c r="B842" s="275" t="s">
        <v>752</v>
      </c>
      <c r="C842" s="276">
        <v>0</v>
      </c>
      <c r="D842" s="276">
        <v>0</v>
      </c>
      <c r="E842" s="394" t="str">
        <f t="shared" si="49"/>
        <v>-</v>
      </c>
      <c r="F842" s="125" t="str">
        <f t="shared" si="47"/>
        <v>否</v>
      </c>
      <c r="G842" s="153" t="str">
        <f t="shared" si="48"/>
        <v>项</v>
      </c>
    </row>
    <row r="843" ht="36" customHeight="1" spans="1:7">
      <c r="A843" s="393">
        <v>2130106</v>
      </c>
      <c r="B843" s="275" t="s">
        <v>753</v>
      </c>
      <c r="C843" s="276">
        <v>450</v>
      </c>
      <c r="D843" s="276">
        <v>513</v>
      </c>
      <c r="E843" s="394">
        <f t="shared" si="49"/>
        <v>0.14</v>
      </c>
      <c r="F843" s="125" t="str">
        <f t="shared" si="47"/>
        <v>是</v>
      </c>
      <c r="G843" s="153" t="str">
        <f t="shared" si="48"/>
        <v>项</v>
      </c>
    </row>
    <row r="844" ht="36" customHeight="1" spans="1:7">
      <c r="A844" s="393">
        <v>2130108</v>
      </c>
      <c r="B844" s="275" t="s">
        <v>754</v>
      </c>
      <c r="C844" s="276">
        <v>375</v>
      </c>
      <c r="D844" s="276">
        <v>493</v>
      </c>
      <c r="E844" s="394">
        <f t="shared" si="49"/>
        <v>0.315</v>
      </c>
      <c r="F844" s="125" t="str">
        <f t="shared" si="47"/>
        <v>是</v>
      </c>
      <c r="G844" s="153" t="str">
        <f t="shared" si="48"/>
        <v>项</v>
      </c>
    </row>
    <row r="845" ht="36" customHeight="1" spans="1:7">
      <c r="A845" s="393">
        <v>2130109</v>
      </c>
      <c r="B845" s="275" t="s">
        <v>755</v>
      </c>
      <c r="C845" s="276">
        <v>0</v>
      </c>
      <c r="D845" s="276">
        <v>13</v>
      </c>
      <c r="E845" s="394" t="str">
        <f t="shared" si="49"/>
        <v>-</v>
      </c>
      <c r="F845" s="125" t="str">
        <f t="shared" si="47"/>
        <v>是</v>
      </c>
      <c r="G845" s="153" t="str">
        <f t="shared" si="48"/>
        <v>项</v>
      </c>
    </row>
    <row r="846" ht="36" customHeight="1" spans="1:7">
      <c r="A846" s="393">
        <v>2130110</v>
      </c>
      <c r="B846" s="275" t="s">
        <v>756</v>
      </c>
      <c r="C846" s="276">
        <v>0</v>
      </c>
      <c r="D846" s="276">
        <v>683</v>
      </c>
      <c r="E846" s="394" t="str">
        <f t="shared" si="49"/>
        <v>-</v>
      </c>
      <c r="F846" s="125" t="str">
        <f t="shared" si="47"/>
        <v>是</v>
      </c>
      <c r="G846" s="153" t="str">
        <f t="shared" si="48"/>
        <v>项</v>
      </c>
    </row>
    <row r="847" ht="36" customHeight="1" spans="1:7">
      <c r="A847" s="393">
        <v>2130111</v>
      </c>
      <c r="B847" s="275" t="s">
        <v>757</v>
      </c>
      <c r="C847" s="276">
        <v>113</v>
      </c>
      <c r="D847" s="276">
        <v>30</v>
      </c>
      <c r="E847" s="394">
        <f t="shared" si="49"/>
        <v>-0.735</v>
      </c>
      <c r="F847" s="125" t="str">
        <f t="shared" si="47"/>
        <v>是</v>
      </c>
      <c r="G847" s="153" t="str">
        <f t="shared" si="48"/>
        <v>项</v>
      </c>
    </row>
    <row r="848" ht="36" customHeight="1" spans="1:7">
      <c r="A848" s="393">
        <v>2130112</v>
      </c>
      <c r="B848" s="275" t="s">
        <v>758</v>
      </c>
      <c r="C848" s="276">
        <v>0</v>
      </c>
      <c r="D848" s="276">
        <v>0</v>
      </c>
      <c r="E848" s="394" t="str">
        <f t="shared" si="49"/>
        <v>-</v>
      </c>
      <c r="F848" s="125" t="str">
        <f t="shared" si="47"/>
        <v>否</v>
      </c>
      <c r="G848" s="153" t="str">
        <f t="shared" si="48"/>
        <v>项</v>
      </c>
    </row>
    <row r="849" ht="36" customHeight="1" spans="1:7">
      <c r="A849" s="393">
        <v>2130114</v>
      </c>
      <c r="B849" s="275" t="s">
        <v>759</v>
      </c>
      <c r="C849" s="276">
        <v>0</v>
      </c>
      <c r="D849" s="276">
        <v>0</v>
      </c>
      <c r="E849" s="394" t="str">
        <f t="shared" si="49"/>
        <v>-</v>
      </c>
      <c r="F849" s="125" t="str">
        <f t="shared" si="47"/>
        <v>否</v>
      </c>
      <c r="G849" s="153" t="str">
        <f t="shared" si="48"/>
        <v>项</v>
      </c>
    </row>
    <row r="850" ht="36" customHeight="1" spans="1:7">
      <c r="A850" s="393">
        <v>2130119</v>
      </c>
      <c r="B850" s="275" t="s">
        <v>760</v>
      </c>
      <c r="C850" s="276">
        <v>208</v>
      </c>
      <c r="D850" s="276">
        <v>209</v>
      </c>
      <c r="E850" s="394">
        <f t="shared" si="49"/>
        <v>0.005</v>
      </c>
      <c r="F850" s="125" t="str">
        <f t="shared" si="47"/>
        <v>是</v>
      </c>
      <c r="G850" s="153" t="str">
        <f t="shared" si="48"/>
        <v>项</v>
      </c>
    </row>
    <row r="851" ht="36" customHeight="1" spans="1:7">
      <c r="A851" s="393">
        <v>2130120</v>
      </c>
      <c r="B851" s="275" t="s">
        <v>761</v>
      </c>
      <c r="C851" s="276">
        <v>1623</v>
      </c>
      <c r="D851" s="276">
        <v>1609</v>
      </c>
      <c r="E851" s="394">
        <f t="shared" si="49"/>
        <v>-0.009</v>
      </c>
      <c r="F851" s="125" t="str">
        <f t="shared" si="47"/>
        <v>是</v>
      </c>
      <c r="G851" s="153" t="str">
        <f t="shared" si="48"/>
        <v>项</v>
      </c>
    </row>
    <row r="852" ht="36" customHeight="1" spans="1:7">
      <c r="A852" s="393">
        <v>2130121</v>
      </c>
      <c r="B852" s="275" t="s">
        <v>762</v>
      </c>
      <c r="C852" s="276">
        <v>0</v>
      </c>
      <c r="D852" s="276">
        <v>0</v>
      </c>
      <c r="E852" s="394" t="str">
        <f t="shared" si="49"/>
        <v>-</v>
      </c>
      <c r="F852" s="125" t="str">
        <f t="shared" si="47"/>
        <v>否</v>
      </c>
      <c r="G852" s="153" t="str">
        <f t="shared" si="48"/>
        <v>项</v>
      </c>
    </row>
    <row r="853" ht="36" customHeight="1" spans="1:7">
      <c r="A853" s="393">
        <v>2130122</v>
      </c>
      <c r="B853" s="275" t="s">
        <v>763</v>
      </c>
      <c r="C853" s="276">
        <v>2539</v>
      </c>
      <c r="D853" s="276">
        <v>799</v>
      </c>
      <c r="E853" s="394">
        <f t="shared" si="49"/>
        <v>-0.685</v>
      </c>
      <c r="F853" s="125" t="str">
        <f t="shared" si="47"/>
        <v>是</v>
      </c>
      <c r="G853" s="153" t="str">
        <f t="shared" si="48"/>
        <v>项</v>
      </c>
    </row>
    <row r="854" ht="36" customHeight="1" spans="1:7">
      <c r="A854" s="393">
        <v>2130124</v>
      </c>
      <c r="B854" s="275" t="s">
        <v>764</v>
      </c>
      <c r="C854" s="276">
        <v>131</v>
      </c>
      <c r="D854" s="276">
        <v>350</v>
      </c>
      <c r="E854" s="394">
        <f t="shared" si="49"/>
        <v>1.672</v>
      </c>
      <c r="F854" s="125" t="str">
        <f t="shared" si="47"/>
        <v>是</v>
      </c>
      <c r="G854" s="153" t="str">
        <f t="shared" si="48"/>
        <v>项</v>
      </c>
    </row>
    <row r="855" ht="36" customHeight="1" spans="1:7">
      <c r="A855" s="393">
        <v>2130125</v>
      </c>
      <c r="B855" s="275" t="s">
        <v>765</v>
      </c>
      <c r="C855" s="276">
        <v>1</v>
      </c>
      <c r="D855" s="276">
        <v>1</v>
      </c>
      <c r="E855" s="394">
        <f t="shared" si="49"/>
        <v>0</v>
      </c>
      <c r="F855" s="125" t="str">
        <f t="shared" si="47"/>
        <v>是</v>
      </c>
      <c r="G855" s="153" t="str">
        <f t="shared" si="48"/>
        <v>项</v>
      </c>
    </row>
    <row r="856" ht="36" customHeight="1" spans="1:7">
      <c r="A856" s="393">
        <v>2130126</v>
      </c>
      <c r="B856" s="275" t="s">
        <v>766</v>
      </c>
      <c r="C856" s="276">
        <v>1326</v>
      </c>
      <c r="D856" s="276">
        <v>2022</v>
      </c>
      <c r="E856" s="394">
        <f t="shared" si="49"/>
        <v>0.525</v>
      </c>
      <c r="F856" s="125" t="str">
        <f t="shared" si="47"/>
        <v>是</v>
      </c>
      <c r="G856" s="153" t="str">
        <f t="shared" si="48"/>
        <v>项</v>
      </c>
    </row>
    <row r="857" ht="36" customHeight="1" spans="1:7">
      <c r="A857" s="393">
        <v>2130135</v>
      </c>
      <c r="B857" s="275" t="s">
        <v>767</v>
      </c>
      <c r="C857" s="276">
        <v>1350</v>
      </c>
      <c r="D857" s="276">
        <v>1302</v>
      </c>
      <c r="E857" s="394">
        <f t="shared" si="49"/>
        <v>-0.036</v>
      </c>
      <c r="F857" s="125" t="str">
        <f t="shared" si="47"/>
        <v>是</v>
      </c>
      <c r="G857" s="153" t="str">
        <f t="shared" si="48"/>
        <v>项</v>
      </c>
    </row>
    <row r="858" ht="36" customHeight="1" spans="1:7">
      <c r="A858" s="393">
        <v>2130142</v>
      </c>
      <c r="B858" s="275" t="s">
        <v>768</v>
      </c>
      <c r="C858" s="276">
        <v>0</v>
      </c>
      <c r="D858" s="276">
        <v>0</v>
      </c>
      <c r="E858" s="394" t="str">
        <f t="shared" si="49"/>
        <v>-</v>
      </c>
      <c r="F858" s="125" t="str">
        <f t="shared" si="47"/>
        <v>否</v>
      </c>
      <c r="G858" s="153" t="str">
        <f t="shared" si="48"/>
        <v>项</v>
      </c>
    </row>
    <row r="859" ht="36" customHeight="1" spans="1:7">
      <c r="A859" s="393">
        <v>2130148</v>
      </c>
      <c r="B859" s="275" t="s">
        <v>769</v>
      </c>
      <c r="C859" s="276">
        <v>32</v>
      </c>
      <c r="D859" s="276">
        <v>30</v>
      </c>
      <c r="E859" s="394">
        <f t="shared" si="49"/>
        <v>-0.063</v>
      </c>
      <c r="F859" s="125" t="str">
        <f t="shared" si="47"/>
        <v>是</v>
      </c>
      <c r="G859" s="153" t="str">
        <f t="shared" si="48"/>
        <v>项</v>
      </c>
    </row>
    <row r="860" ht="36" customHeight="1" spans="1:7">
      <c r="A860" s="393">
        <v>2130152</v>
      </c>
      <c r="B860" s="275" t="s">
        <v>770</v>
      </c>
      <c r="C860" s="276">
        <v>0</v>
      </c>
      <c r="D860" s="276">
        <v>0</v>
      </c>
      <c r="E860" s="394" t="str">
        <f t="shared" si="49"/>
        <v>-</v>
      </c>
      <c r="F860" s="125" t="str">
        <f t="shared" si="47"/>
        <v>否</v>
      </c>
      <c r="G860" s="153" t="str">
        <f t="shared" si="48"/>
        <v>项</v>
      </c>
    </row>
    <row r="861" ht="36" customHeight="1" spans="1:7">
      <c r="A861" s="393">
        <v>2130153</v>
      </c>
      <c r="B861" s="275" t="s">
        <v>771</v>
      </c>
      <c r="C861" s="276">
        <v>1157</v>
      </c>
      <c r="D861" s="276">
        <v>3456</v>
      </c>
      <c r="E861" s="394">
        <f t="shared" si="49"/>
        <v>1.987</v>
      </c>
      <c r="F861" s="125" t="str">
        <f t="shared" si="47"/>
        <v>是</v>
      </c>
      <c r="G861" s="153" t="str">
        <f t="shared" si="48"/>
        <v>项</v>
      </c>
    </row>
    <row r="862" ht="36" customHeight="1" spans="1:7">
      <c r="A862" s="393">
        <v>2130199</v>
      </c>
      <c r="B862" s="275" t="s">
        <v>772</v>
      </c>
      <c r="C862" s="276">
        <v>20</v>
      </c>
      <c r="D862" s="276">
        <v>1</v>
      </c>
      <c r="E862" s="394">
        <f t="shared" si="49"/>
        <v>-0.95</v>
      </c>
      <c r="F862" s="125" t="str">
        <f t="shared" si="47"/>
        <v>是</v>
      </c>
      <c r="G862" s="153" t="str">
        <f t="shared" si="48"/>
        <v>项</v>
      </c>
    </row>
    <row r="863" ht="36" customHeight="1" spans="1:7">
      <c r="A863" s="391">
        <v>21302</v>
      </c>
      <c r="B863" s="271" t="s">
        <v>773</v>
      </c>
      <c r="C863" s="278">
        <v>6865</v>
      </c>
      <c r="D863" s="278">
        <v>7328</v>
      </c>
      <c r="E863" s="392">
        <f t="shared" si="49"/>
        <v>0.067</v>
      </c>
      <c r="F863" s="125" t="str">
        <f t="shared" si="47"/>
        <v>是</v>
      </c>
      <c r="G863" s="153" t="str">
        <f t="shared" si="48"/>
        <v>款</v>
      </c>
    </row>
    <row r="864" ht="36" customHeight="1" spans="1:7">
      <c r="A864" s="393">
        <v>2130201</v>
      </c>
      <c r="B864" s="275" t="s">
        <v>141</v>
      </c>
      <c r="C864" s="276">
        <v>464</v>
      </c>
      <c r="D864" s="276">
        <v>235</v>
      </c>
      <c r="E864" s="394">
        <f t="shared" si="49"/>
        <v>-0.494</v>
      </c>
      <c r="F864" s="125" t="str">
        <f t="shared" si="47"/>
        <v>是</v>
      </c>
      <c r="G864" s="153" t="str">
        <f t="shared" si="48"/>
        <v>项</v>
      </c>
    </row>
    <row r="865" ht="36" customHeight="1" spans="1:7">
      <c r="A865" s="393">
        <v>2130202</v>
      </c>
      <c r="B865" s="275" t="s">
        <v>142</v>
      </c>
      <c r="C865" s="276">
        <v>0</v>
      </c>
      <c r="D865" s="276">
        <v>0</v>
      </c>
      <c r="E865" s="394" t="str">
        <f t="shared" si="49"/>
        <v>-</v>
      </c>
      <c r="F865" s="125" t="str">
        <f t="shared" si="47"/>
        <v>否</v>
      </c>
      <c r="G865" s="153" t="str">
        <f t="shared" si="48"/>
        <v>项</v>
      </c>
    </row>
    <row r="866" ht="36" customHeight="1" spans="1:7">
      <c r="A866" s="393">
        <v>2130203</v>
      </c>
      <c r="B866" s="275" t="s">
        <v>143</v>
      </c>
      <c r="C866" s="276">
        <v>0</v>
      </c>
      <c r="D866" s="276">
        <v>0</v>
      </c>
      <c r="E866" s="394" t="str">
        <f t="shared" si="49"/>
        <v>-</v>
      </c>
      <c r="F866" s="125" t="str">
        <f t="shared" si="47"/>
        <v>否</v>
      </c>
      <c r="G866" s="153" t="str">
        <f t="shared" si="48"/>
        <v>项</v>
      </c>
    </row>
    <row r="867" ht="36" customHeight="1" spans="1:7">
      <c r="A867" s="393">
        <v>2130204</v>
      </c>
      <c r="B867" s="275" t="s">
        <v>774</v>
      </c>
      <c r="C867" s="276">
        <v>1778</v>
      </c>
      <c r="D867" s="276">
        <v>1717</v>
      </c>
      <c r="E867" s="394">
        <f t="shared" si="49"/>
        <v>-0.034</v>
      </c>
      <c r="F867" s="125" t="str">
        <f t="shared" si="47"/>
        <v>是</v>
      </c>
      <c r="G867" s="153" t="str">
        <f t="shared" si="48"/>
        <v>项</v>
      </c>
    </row>
    <row r="868" ht="36" customHeight="1" spans="1:7">
      <c r="A868" s="393">
        <v>2130205</v>
      </c>
      <c r="B868" s="275" t="s">
        <v>775</v>
      </c>
      <c r="C868" s="276">
        <v>466</v>
      </c>
      <c r="D868" s="276">
        <v>4091</v>
      </c>
      <c r="E868" s="394">
        <f t="shared" si="49"/>
        <v>7.779</v>
      </c>
      <c r="F868" s="125" t="str">
        <f t="shared" si="47"/>
        <v>是</v>
      </c>
      <c r="G868" s="153" t="str">
        <f t="shared" si="48"/>
        <v>项</v>
      </c>
    </row>
    <row r="869" ht="36" customHeight="1" spans="1:7">
      <c r="A869" s="393">
        <v>2130206</v>
      </c>
      <c r="B869" s="275" t="s">
        <v>776</v>
      </c>
      <c r="C869" s="276">
        <v>88</v>
      </c>
      <c r="D869" s="276">
        <v>116</v>
      </c>
      <c r="E869" s="394">
        <f t="shared" si="49"/>
        <v>0.318</v>
      </c>
      <c r="F869" s="125" t="str">
        <f t="shared" si="47"/>
        <v>是</v>
      </c>
      <c r="G869" s="153" t="str">
        <f t="shared" si="48"/>
        <v>项</v>
      </c>
    </row>
    <row r="870" ht="36" customHeight="1" spans="1:7">
      <c r="A870" s="393">
        <v>2130207</v>
      </c>
      <c r="B870" s="275" t="s">
        <v>777</v>
      </c>
      <c r="C870" s="276">
        <v>47</v>
      </c>
      <c r="D870" s="276">
        <v>10</v>
      </c>
      <c r="E870" s="394">
        <f t="shared" si="49"/>
        <v>-0.787</v>
      </c>
      <c r="F870" s="125" t="str">
        <f t="shared" si="47"/>
        <v>是</v>
      </c>
      <c r="G870" s="153" t="str">
        <f t="shared" si="48"/>
        <v>项</v>
      </c>
    </row>
    <row r="871" ht="36" customHeight="1" spans="1:7">
      <c r="A871" s="393">
        <v>2130209</v>
      </c>
      <c r="B871" s="275" t="s">
        <v>778</v>
      </c>
      <c r="C871" s="276">
        <v>672</v>
      </c>
      <c r="D871" s="276">
        <v>126</v>
      </c>
      <c r="E871" s="394">
        <f t="shared" si="49"/>
        <v>-0.813</v>
      </c>
      <c r="F871" s="125" t="str">
        <f t="shared" si="47"/>
        <v>是</v>
      </c>
      <c r="G871" s="153" t="str">
        <f t="shared" si="48"/>
        <v>项</v>
      </c>
    </row>
    <row r="872" ht="36" customHeight="1" spans="1:7">
      <c r="A872" s="393">
        <v>2130211</v>
      </c>
      <c r="B872" s="275" t="s">
        <v>779</v>
      </c>
      <c r="C872" s="276">
        <v>0</v>
      </c>
      <c r="D872" s="276">
        <v>0</v>
      </c>
      <c r="E872" s="394" t="str">
        <f t="shared" si="49"/>
        <v>-</v>
      </c>
      <c r="F872" s="125" t="str">
        <f t="shared" si="47"/>
        <v>否</v>
      </c>
      <c r="G872" s="153" t="str">
        <f t="shared" si="48"/>
        <v>项</v>
      </c>
    </row>
    <row r="873" ht="36" customHeight="1" spans="1:7">
      <c r="A873" s="393">
        <v>2130212</v>
      </c>
      <c r="B873" s="275" t="s">
        <v>780</v>
      </c>
      <c r="C873" s="276">
        <v>0</v>
      </c>
      <c r="D873" s="276">
        <v>0</v>
      </c>
      <c r="E873" s="394" t="str">
        <f t="shared" si="49"/>
        <v>-</v>
      </c>
      <c r="F873" s="125" t="str">
        <f t="shared" si="47"/>
        <v>否</v>
      </c>
      <c r="G873" s="153" t="str">
        <f t="shared" si="48"/>
        <v>项</v>
      </c>
    </row>
    <row r="874" ht="36" customHeight="1" spans="1:7">
      <c r="A874" s="393">
        <v>2130213</v>
      </c>
      <c r="B874" s="275" t="s">
        <v>781</v>
      </c>
      <c r="C874" s="276">
        <v>0</v>
      </c>
      <c r="D874" s="276">
        <v>0</v>
      </c>
      <c r="E874" s="394" t="str">
        <f t="shared" si="49"/>
        <v>-</v>
      </c>
      <c r="F874" s="125" t="str">
        <f t="shared" si="47"/>
        <v>否</v>
      </c>
      <c r="G874" s="153" t="str">
        <f t="shared" si="48"/>
        <v>项</v>
      </c>
    </row>
    <row r="875" ht="36" customHeight="1" spans="1:7">
      <c r="A875" s="393">
        <v>2130217</v>
      </c>
      <c r="B875" s="275" t="s">
        <v>782</v>
      </c>
      <c r="C875" s="276">
        <v>0</v>
      </c>
      <c r="D875" s="276">
        <v>0</v>
      </c>
      <c r="E875" s="394" t="str">
        <f t="shared" si="49"/>
        <v>-</v>
      </c>
      <c r="F875" s="125" t="str">
        <f t="shared" si="47"/>
        <v>否</v>
      </c>
      <c r="G875" s="153" t="str">
        <f t="shared" si="48"/>
        <v>项</v>
      </c>
    </row>
    <row r="876" ht="36" customHeight="1" spans="1:7">
      <c r="A876" s="393">
        <v>2130220</v>
      </c>
      <c r="B876" s="275" t="s">
        <v>783</v>
      </c>
      <c r="C876" s="276">
        <v>0</v>
      </c>
      <c r="D876" s="276">
        <v>0</v>
      </c>
      <c r="E876" s="394" t="str">
        <f t="shared" si="49"/>
        <v>-</v>
      </c>
      <c r="F876" s="125" t="str">
        <f t="shared" si="47"/>
        <v>否</v>
      </c>
      <c r="G876" s="153" t="str">
        <f t="shared" si="48"/>
        <v>项</v>
      </c>
    </row>
    <row r="877" ht="36" customHeight="1" spans="1:7">
      <c r="A877" s="393">
        <v>2130221</v>
      </c>
      <c r="B877" s="275" t="s">
        <v>784</v>
      </c>
      <c r="C877" s="276">
        <v>6</v>
      </c>
      <c r="D877" s="276">
        <v>36</v>
      </c>
      <c r="E877" s="394">
        <f t="shared" si="49"/>
        <v>5</v>
      </c>
      <c r="F877" s="125" t="str">
        <f t="shared" si="47"/>
        <v>是</v>
      </c>
      <c r="G877" s="153" t="str">
        <f t="shared" si="48"/>
        <v>项</v>
      </c>
    </row>
    <row r="878" ht="36" customHeight="1" spans="1:7">
      <c r="A878" s="393">
        <v>2130223</v>
      </c>
      <c r="B878" s="275" t="s">
        <v>785</v>
      </c>
      <c r="C878" s="276">
        <v>0</v>
      </c>
      <c r="D878" s="276">
        <v>0</v>
      </c>
      <c r="E878" s="394" t="str">
        <f t="shared" si="49"/>
        <v>-</v>
      </c>
      <c r="F878" s="125" t="str">
        <f t="shared" si="47"/>
        <v>否</v>
      </c>
      <c r="G878" s="153" t="str">
        <f t="shared" si="48"/>
        <v>项</v>
      </c>
    </row>
    <row r="879" ht="36" customHeight="1" spans="1:7">
      <c r="A879" s="393">
        <v>2130226</v>
      </c>
      <c r="B879" s="275" t="s">
        <v>786</v>
      </c>
      <c r="C879" s="276">
        <v>0</v>
      </c>
      <c r="D879" s="276">
        <v>0</v>
      </c>
      <c r="E879" s="394" t="str">
        <f t="shared" si="49"/>
        <v>-</v>
      </c>
      <c r="F879" s="125" t="str">
        <f t="shared" si="47"/>
        <v>否</v>
      </c>
      <c r="G879" s="153" t="str">
        <f t="shared" si="48"/>
        <v>项</v>
      </c>
    </row>
    <row r="880" ht="36" customHeight="1" spans="1:7">
      <c r="A880" s="393">
        <v>2130227</v>
      </c>
      <c r="B880" s="275" t="s">
        <v>787</v>
      </c>
      <c r="C880" s="276">
        <v>0</v>
      </c>
      <c r="D880" s="276">
        <v>0</v>
      </c>
      <c r="E880" s="394" t="str">
        <f t="shared" si="49"/>
        <v>-</v>
      </c>
      <c r="F880" s="125" t="str">
        <f t="shared" si="47"/>
        <v>否</v>
      </c>
      <c r="G880" s="153" t="str">
        <f t="shared" si="48"/>
        <v>项</v>
      </c>
    </row>
    <row r="881" ht="36" customHeight="1" spans="1:7">
      <c r="A881" s="393">
        <v>2130234</v>
      </c>
      <c r="B881" s="275" t="s">
        <v>788</v>
      </c>
      <c r="C881" s="276">
        <v>93</v>
      </c>
      <c r="D881" s="276">
        <v>135</v>
      </c>
      <c r="E881" s="394">
        <f t="shared" si="49"/>
        <v>0.452</v>
      </c>
      <c r="F881" s="125" t="str">
        <f t="shared" si="47"/>
        <v>是</v>
      </c>
      <c r="G881" s="153" t="str">
        <f t="shared" si="48"/>
        <v>项</v>
      </c>
    </row>
    <row r="882" ht="36" customHeight="1" spans="1:7">
      <c r="A882" s="393">
        <v>2130236</v>
      </c>
      <c r="B882" s="275" t="s">
        <v>789</v>
      </c>
      <c r="C882" s="276">
        <v>0</v>
      </c>
      <c r="D882" s="276">
        <v>0</v>
      </c>
      <c r="E882" s="394" t="str">
        <f t="shared" si="49"/>
        <v>-</v>
      </c>
      <c r="F882" s="125" t="str">
        <f t="shared" si="47"/>
        <v>否</v>
      </c>
      <c r="G882" s="153" t="str">
        <f t="shared" si="48"/>
        <v>项</v>
      </c>
    </row>
    <row r="883" ht="36" customHeight="1" spans="1:7">
      <c r="A883" s="393">
        <v>2130237</v>
      </c>
      <c r="B883" s="275" t="s">
        <v>758</v>
      </c>
      <c r="C883" s="276">
        <v>0</v>
      </c>
      <c r="D883" s="276">
        <v>0</v>
      </c>
      <c r="E883" s="394" t="str">
        <f t="shared" si="49"/>
        <v>-</v>
      </c>
      <c r="F883" s="125" t="str">
        <f t="shared" si="47"/>
        <v>否</v>
      </c>
      <c r="G883" s="153" t="str">
        <f t="shared" si="48"/>
        <v>项</v>
      </c>
    </row>
    <row r="884" ht="36" customHeight="1" spans="1:7">
      <c r="A884" s="393" t="s">
        <v>790</v>
      </c>
      <c r="B884" s="275" t="s">
        <v>791</v>
      </c>
      <c r="C884" s="276">
        <v>30</v>
      </c>
      <c r="D884" s="276">
        <v>235</v>
      </c>
      <c r="E884" s="394">
        <f t="shared" si="49"/>
        <v>6.833</v>
      </c>
      <c r="F884" s="125" t="str">
        <f t="shared" si="47"/>
        <v>是</v>
      </c>
      <c r="G884" s="153" t="str">
        <f t="shared" si="48"/>
        <v>项</v>
      </c>
    </row>
    <row r="885" ht="36" customHeight="1" spans="1:7">
      <c r="A885" s="393">
        <v>2130299</v>
      </c>
      <c r="B885" s="275" t="s">
        <v>792</v>
      </c>
      <c r="C885" s="276">
        <v>3221</v>
      </c>
      <c r="D885" s="276">
        <v>627</v>
      </c>
      <c r="E885" s="394">
        <f t="shared" si="49"/>
        <v>-0.805</v>
      </c>
      <c r="F885" s="125" t="str">
        <f t="shared" si="47"/>
        <v>是</v>
      </c>
      <c r="G885" s="153" t="str">
        <f t="shared" si="48"/>
        <v>项</v>
      </c>
    </row>
    <row r="886" ht="36" customHeight="1" spans="1:7">
      <c r="A886" s="391">
        <v>21303</v>
      </c>
      <c r="B886" s="271" t="s">
        <v>793</v>
      </c>
      <c r="C886" s="278">
        <v>21708</v>
      </c>
      <c r="D886" s="278">
        <v>21410</v>
      </c>
      <c r="E886" s="392">
        <f t="shared" si="49"/>
        <v>-0.014</v>
      </c>
      <c r="F886" s="125" t="str">
        <f t="shared" ref="F886:F947" si="50">IF(LEN(A886)=3,"是",IF(B886&lt;&gt;"",IF(SUM(C886:D886)&lt;&gt;0,"是","否"),"是"))</f>
        <v>是</v>
      </c>
      <c r="G886" s="153" t="str">
        <f t="shared" ref="G886:G947" si="51">IF(LEN(A886)=3,"类",IF(LEN(A886)=5,"款","项"))</f>
        <v>款</v>
      </c>
    </row>
    <row r="887" ht="36" customHeight="1" spans="1:7">
      <c r="A887" s="393">
        <v>2130301</v>
      </c>
      <c r="B887" s="275" t="s">
        <v>141</v>
      </c>
      <c r="C887" s="276">
        <v>202</v>
      </c>
      <c r="D887" s="276">
        <v>238</v>
      </c>
      <c r="E887" s="394">
        <f t="shared" si="49"/>
        <v>0.178</v>
      </c>
      <c r="F887" s="125" t="str">
        <f t="shared" si="50"/>
        <v>是</v>
      </c>
      <c r="G887" s="153" t="str">
        <f t="shared" si="51"/>
        <v>项</v>
      </c>
    </row>
    <row r="888" ht="36" customHeight="1" spans="1:7">
      <c r="A888" s="393">
        <v>2130302</v>
      </c>
      <c r="B888" s="275" t="s">
        <v>142</v>
      </c>
      <c r="C888" s="276">
        <v>0</v>
      </c>
      <c r="D888" s="276">
        <v>0</v>
      </c>
      <c r="E888" s="394" t="str">
        <f t="shared" si="49"/>
        <v>-</v>
      </c>
      <c r="F888" s="125" t="str">
        <f t="shared" si="50"/>
        <v>否</v>
      </c>
      <c r="G888" s="153" t="str">
        <f t="shared" si="51"/>
        <v>项</v>
      </c>
    </row>
    <row r="889" ht="36" customHeight="1" spans="1:7">
      <c r="A889" s="393">
        <v>2130303</v>
      </c>
      <c r="B889" s="275" t="s">
        <v>143</v>
      </c>
      <c r="C889" s="276">
        <v>0</v>
      </c>
      <c r="D889" s="276">
        <v>0</v>
      </c>
      <c r="E889" s="394" t="str">
        <f t="shared" si="49"/>
        <v>-</v>
      </c>
      <c r="F889" s="125" t="str">
        <f t="shared" si="50"/>
        <v>否</v>
      </c>
      <c r="G889" s="153" t="str">
        <f t="shared" si="51"/>
        <v>项</v>
      </c>
    </row>
    <row r="890" ht="36" customHeight="1" spans="1:7">
      <c r="A890" s="393">
        <v>2130304</v>
      </c>
      <c r="B890" s="275" t="s">
        <v>794</v>
      </c>
      <c r="C890" s="276">
        <v>1418</v>
      </c>
      <c r="D890" s="276">
        <v>1372</v>
      </c>
      <c r="E890" s="394">
        <f t="shared" si="49"/>
        <v>-0.032</v>
      </c>
      <c r="F890" s="125" t="str">
        <f t="shared" si="50"/>
        <v>是</v>
      </c>
      <c r="G890" s="153" t="str">
        <f t="shared" si="51"/>
        <v>项</v>
      </c>
    </row>
    <row r="891" ht="36" customHeight="1" spans="1:7">
      <c r="A891" s="393">
        <v>2130305</v>
      </c>
      <c r="B891" s="275" t="s">
        <v>795</v>
      </c>
      <c r="C891" s="276">
        <v>16071</v>
      </c>
      <c r="D891" s="276">
        <v>13516</v>
      </c>
      <c r="E891" s="394">
        <f t="shared" si="49"/>
        <v>-0.159</v>
      </c>
      <c r="F891" s="125" t="str">
        <f t="shared" si="50"/>
        <v>是</v>
      </c>
      <c r="G891" s="153" t="str">
        <f t="shared" si="51"/>
        <v>项</v>
      </c>
    </row>
    <row r="892" ht="36" customHeight="1" spans="1:7">
      <c r="A892" s="393">
        <v>2130306</v>
      </c>
      <c r="B892" s="275" t="s">
        <v>796</v>
      </c>
      <c r="C892" s="276">
        <v>99</v>
      </c>
      <c r="D892" s="276">
        <v>121</v>
      </c>
      <c r="E892" s="394">
        <f t="shared" si="49"/>
        <v>0.222</v>
      </c>
      <c r="F892" s="125" t="str">
        <f t="shared" si="50"/>
        <v>是</v>
      </c>
      <c r="G892" s="153" t="str">
        <f t="shared" si="51"/>
        <v>项</v>
      </c>
    </row>
    <row r="893" ht="36" customHeight="1" spans="1:7">
      <c r="A893" s="393">
        <v>2130307</v>
      </c>
      <c r="B893" s="275" t="s">
        <v>797</v>
      </c>
      <c r="C893" s="276">
        <v>5</v>
      </c>
      <c r="D893" s="276">
        <v>4</v>
      </c>
      <c r="E893" s="394">
        <f t="shared" si="49"/>
        <v>-0.2</v>
      </c>
      <c r="F893" s="125" t="str">
        <f t="shared" si="50"/>
        <v>是</v>
      </c>
      <c r="G893" s="153" t="str">
        <f t="shared" si="51"/>
        <v>项</v>
      </c>
    </row>
    <row r="894" ht="36" customHeight="1" spans="1:7">
      <c r="A894" s="393">
        <v>2130308</v>
      </c>
      <c r="B894" s="275" t="s">
        <v>798</v>
      </c>
      <c r="C894" s="276">
        <v>0</v>
      </c>
      <c r="D894" s="276">
        <v>0</v>
      </c>
      <c r="E894" s="394" t="str">
        <f t="shared" si="49"/>
        <v>-</v>
      </c>
      <c r="F894" s="125" t="str">
        <f t="shared" si="50"/>
        <v>否</v>
      </c>
      <c r="G894" s="153" t="str">
        <f t="shared" si="51"/>
        <v>项</v>
      </c>
    </row>
    <row r="895" ht="36" customHeight="1" spans="1:7">
      <c r="A895" s="393">
        <v>2130309</v>
      </c>
      <c r="B895" s="275" t="s">
        <v>799</v>
      </c>
      <c r="C895" s="276">
        <v>0</v>
      </c>
      <c r="D895" s="276">
        <v>0</v>
      </c>
      <c r="E895" s="394" t="str">
        <f t="shared" si="49"/>
        <v>-</v>
      </c>
      <c r="F895" s="125" t="str">
        <f t="shared" si="50"/>
        <v>否</v>
      </c>
      <c r="G895" s="153" t="str">
        <f t="shared" si="51"/>
        <v>项</v>
      </c>
    </row>
    <row r="896" ht="36" customHeight="1" spans="1:7">
      <c r="A896" s="393">
        <v>2130310</v>
      </c>
      <c r="B896" s="275" t="s">
        <v>800</v>
      </c>
      <c r="C896" s="276">
        <v>2085</v>
      </c>
      <c r="D896" s="276">
        <v>2279</v>
      </c>
      <c r="E896" s="394">
        <f t="shared" si="49"/>
        <v>0.093</v>
      </c>
      <c r="F896" s="125" t="str">
        <f t="shared" si="50"/>
        <v>是</v>
      </c>
      <c r="G896" s="153" t="str">
        <f t="shared" si="51"/>
        <v>项</v>
      </c>
    </row>
    <row r="897" ht="36" customHeight="1" spans="1:7">
      <c r="A897" s="393">
        <v>2130311</v>
      </c>
      <c r="B897" s="275" t="s">
        <v>801</v>
      </c>
      <c r="C897" s="276">
        <v>41</v>
      </c>
      <c r="D897" s="276">
        <v>68</v>
      </c>
      <c r="E897" s="394">
        <f t="shared" si="49"/>
        <v>0.659</v>
      </c>
      <c r="F897" s="125" t="str">
        <f t="shared" si="50"/>
        <v>是</v>
      </c>
      <c r="G897" s="153" t="str">
        <f t="shared" si="51"/>
        <v>项</v>
      </c>
    </row>
    <row r="898" ht="36" customHeight="1" spans="1:7">
      <c r="A898" s="393">
        <v>2130312</v>
      </c>
      <c r="B898" s="275" t="s">
        <v>802</v>
      </c>
      <c r="C898" s="276">
        <v>0</v>
      </c>
      <c r="D898" s="276">
        <v>0</v>
      </c>
      <c r="E898" s="394" t="str">
        <f t="shared" si="49"/>
        <v>-</v>
      </c>
      <c r="F898" s="125" t="str">
        <f t="shared" si="50"/>
        <v>否</v>
      </c>
      <c r="G898" s="153" t="str">
        <f t="shared" si="51"/>
        <v>项</v>
      </c>
    </row>
    <row r="899" ht="36" customHeight="1" spans="1:7">
      <c r="A899" s="393">
        <v>2130313</v>
      </c>
      <c r="B899" s="275" t="s">
        <v>803</v>
      </c>
      <c r="C899" s="276">
        <v>0</v>
      </c>
      <c r="D899" s="276">
        <v>0</v>
      </c>
      <c r="E899" s="394" t="str">
        <f t="shared" si="49"/>
        <v>-</v>
      </c>
      <c r="F899" s="125" t="str">
        <f t="shared" si="50"/>
        <v>否</v>
      </c>
      <c r="G899" s="153" t="str">
        <f t="shared" si="51"/>
        <v>项</v>
      </c>
    </row>
    <row r="900" ht="36" customHeight="1" spans="1:7">
      <c r="A900" s="393">
        <v>2130314</v>
      </c>
      <c r="B900" s="275" t="s">
        <v>804</v>
      </c>
      <c r="C900" s="276">
        <v>254</v>
      </c>
      <c r="D900" s="276">
        <v>409</v>
      </c>
      <c r="E900" s="394">
        <f t="shared" ref="E900:E963" si="52">IF(C900&lt;&gt;0,D900/C900-1,"-")</f>
        <v>0.61</v>
      </c>
      <c r="F900" s="125" t="str">
        <f t="shared" si="50"/>
        <v>是</v>
      </c>
      <c r="G900" s="153" t="str">
        <f t="shared" si="51"/>
        <v>项</v>
      </c>
    </row>
    <row r="901" ht="36" customHeight="1" spans="1:7">
      <c r="A901" s="393">
        <v>2130315</v>
      </c>
      <c r="B901" s="275" t="s">
        <v>805</v>
      </c>
      <c r="C901" s="276">
        <v>122</v>
      </c>
      <c r="D901" s="276">
        <v>314</v>
      </c>
      <c r="E901" s="394">
        <f t="shared" si="52"/>
        <v>1.574</v>
      </c>
      <c r="F901" s="125" t="str">
        <f t="shared" si="50"/>
        <v>是</v>
      </c>
      <c r="G901" s="153" t="str">
        <f t="shared" si="51"/>
        <v>项</v>
      </c>
    </row>
    <row r="902" ht="36" customHeight="1" spans="1:7">
      <c r="A902" s="393">
        <v>2130316</v>
      </c>
      <c r="B902" s="275" t="s">
        <v>806</v>
      </c>
      <c r="C902" s="276">
        <v>81</v>
      </c>
      <c r="D902" s="276">
        <v>1927</v>
      </c>
      <c r="E902" s="394">
        <f t="shared" si="52"/>
        <v>22.79</v>
      </c>
      <c r="F902" s="125" t="str">
        <f t="shared" si="50"/>
        <v>是</v>
      </c>
      <c r="G902" s="153" t="str">
        <f t="shared" si="51"/>
        <v>项</v>
      </c>
    </row>
    <row r="903" ht="36" customHeight="1" spans="1:7">
      <c r="A903" s="393">
        <v>2130317</v>
      </c>
      <c r="B903" s="275" t="s">
        <v>807</v>
      </c>
      <c r="C903" s="276">
        <v>0</v>
      </c>
      <c r="D903" s="276">
        <v>0</v>
      </c>
      <c r="E903" s="394" t="str">
        <f t="shared" si="52"/>
        <v>-</v>
      </c>
      <c r="F903" s="125" t="str">
        <f t="shared" si="50"/>
        <v>否</v>
      </c>
      <c r="G903" s="153" t="str">
        <f t="shared" si="51"/>
        <v>项</v>
      </c>
    </row>
    <row r="904" ht="36" customHeight="1" spans="1:7">
      <c r="A904" s="393">
        <v>2130318</v>
      </c>
      <c r="B904" s="275" t="s">
        <v>808</v>
      </c>
      <c r="C904" s="276">
        <v>0</v>
      </c>
      <c r="D904" s="276">
        <v>0</v>
      </c>
      <c r="E904" s="394" t="str">
        <f t="shared" si="52"/>
        <v>-</v>
      </c>
      <c r="F904" s="125" t="str">
        <f t="shared" si="50"/>
        <v>否</v>
      </c>
      <c r="G904" s="153" t="str">
        <f t="shared" si="51"/>
        <v>项</v>
      </c>
    </row>
    <row r="905" ht="36" customHeight="1" spans="1:7">
      <c r="A905" s="393">
        <v>2130319</v>
      </c>
      <c r="B905" s="275" t="s">
        <v>809</v>
      </c>
      <c r="C905" s="276">
        <v>267</v>
      </c>
      <c r="D905" s="276">
        <v>253</v>
      </c>
      <c r="E905" s="394">
        <f t="shared" si="52"/>
        <v>-0.052</v>
      </c>
      <c r="F905" s="125" t="str">
        <f t="shared" si="50"/>
        <v>是</v>
      </c>
      <c r="G905" s="153" t="str">
        <f t="shared" si="51"/>
        <v>项</v>
      </c>
    </row>
    <row r="906" ht="36" customHeight="1" spans="1:7">
      <c r="A906" s="393">
        <v>2130321</v>
      </c>
      <c r="B906" s="275" t="s">
        <v>810</v>
      </c>
      <c r="C906" s="276">
        <v>606</v>
      </c>
      <c r="D906" s="276">
        <v>606</v>
      </c>
      <c r="E906" s="394">
        <f t="shared" si="52"/>
        <v>0</v>
      </c>
      <c r="F906" s="125" t="str">
        <f t="shared" si="50"/>
        <v>是</v>
      </c>
      <c r="G906" s="153" t="str">
        <f t="shared" si="51"/>
        <v>项</v>
      </c>
    </row>
    <row r="907" ht="36" customHeight="1" spans="1:7">
      <c r="A907" s="393">
        <v>2130322</v>
      </c>
      <c r="B907" s="275" t="s">
        <v>811</v>
      </c>
      <c r="C907" s="276">
        <v>0</v>
      </c>
      <c r="D907" s="276">
        <v>0</v>
      </c>
      <c r="E907" s="394" t="str">
        <f t="shared" si="52"/>
        <v>-</v>
      </c>
      <c r="F907" s="125" t="str">
        <f t="shared" si="50"/>
        <v>否</v>
      </c>
      <c r="G907" s="153" t="str">
        <f t="shared" si="51"/>
        <v>项</v>
      </c>
    </row>
    <row r="908" ht="36" customHeight="1" spans="1:7">
      <c r="A908" s="393">
        <v>2130333</v>
      </c>
      <c r="B908" s="275" t="s">
        <v>785</v>
      </c>
      <c r="C908" s="276">
        <v>0</v>
      </c>
      <c r="D908" s="276">
        <v>0</v>
      </c>
      <c r="E908" s="394" t="str">
        <f t="shared" si="52"/>
        <v>-</v>
      </c>
      <c r="F908" s="125" t="str">
        <f t="shared" si="50"/>
        <v>否</v>
      </c>
      <c r="G908" s="153" t="str">
        <f t="shared" si="51"/>
        <v>项</v>
      </c>
    </row>
    <row r="909" ht="36" customHeight="1" spans="1:7">
      <c r="A909" s="393">
        <v>2130334</v>
      </c>
      <c r="B909" s="275" t="s">
        <v>812</v>
      </c>
      <c r="C909" s="276">
        <v>0</v>
      </c>
      <c r="D909" s="276">
        <v>0</v>
      </c>
      <c r="E909" s="394" t="str">
        <f t="shared" si="52"/>
        <v>-</v>
      </c>
      <c r="F909" s="125" t="str">
        <f t="shared" si="50"/>
        <v>否</v>
      </c>
      <c r="G909" s="153" t="str">
        <f t="shared" si="51"/>
        <v>项</v>
      </c>
    </row>
    <row r="910" ht="36" customHeight="1" spans="1:7">
      <c r="A910" s="393">
        <v>2130335</v>
      </c>
      <c r="B910" s="275" t="s">
        <v>813</v>
      </c>
      <c r="C910" s="276">
        <v>457</v>
      </c>
      <c r="D910" s="276">
        <v>288</v>
      </c>
      <c r="E910" s="394">
        <f t="shared" si="52"/>
        <v>-0.37</v>
      </c>
      <c r="F910" s="125" t="str">
        <f t="shared" si="50"/>
        <v>是</v>
      </c>
      <c r="G910" s="153" t="str">
        <f t="shared" si="51"/>
        <v>项</v>
      </c>
    </row>
    <row r="911" ht="36" customHeight="1" spans="1:7">
      <c r="A911" s="393">
        <v>2130336</v>
      </c>
      <c r="B911" s="275" t="s">
        <v>814</v>
      </c>
      <c r="C911" s="276">
        <v>0</v>
      </c>
      <c r="D911" s="276">
        <v>0</v>
      </c>
      <c r="E911" s="394" t="str">
        <f t="shared" si="52"/>
        <v>-</v>
      </c>
      <c r="F911" s="125" t="str">
        <f t="shared" si="50"/>
        <v>否</v>
      </c>
      <c r="G911" s="153" t="str">
        <f t="shared" si="51"/>
        <v>项</v>
      </c>
    </row>
    <row r="912" ht="36" customHeight="1" spans="1:7">
      <c r="A912" s="393">
        <v>2130337</v>
      </c>
      <c r="B912" s="275" t="s">
        <v>815</v>
      </c>
      <c r="C912" s="276">
        <v>0</v>
      </c>
      <c r="D912" s="276">
        <v>0</v>
      </c>
      <c r="E912" s="394" t="str">
        <f t="shared" si="52"/>
        <v>-</v>
      </c>
      <c r="F912" s="125" t="str">
        <f t="shared" si="50"/>
        <v>否</v>
      </c>
      <c r="G912" s="153" t="str">
        <f t="shared" si="51"/>
        <v>项</v>
      </c>
    </row>
    <row r="913" ht="36" customHeight="1" spans="1:7">
      <c r="A913" s="393">
        <v>2130399</v>
      </c>
      <c r="B913" s="275" t="s">
        <v>816</v>
      </c>
      <c r="C913" s="276">
        <v>0</v>
      </c>
      <c r="D913" s="276">
        <v>15</v>
      </c>
      <c r="E913" s="394" t="str">
        <f t="shared" si="52"/>
        <v>-</v>
      </c>
      <c r="F913" s="125" t="str">
        <f t="shared" si="50"/>
        <v>是</v>
      </c>
      <c r="G913" s="153" t="str">
        <f t="shared" si="51"/>
        <v>项</v>
      </c>
    </row>
    <row r="914" ht="36" customHeight="1" spans="1:7">
      <c r="A914" s="391">
        <v>21305</v>
      </c>
      <c r="B914" s="271" t="s">
        <v>817</v>
      </c>
      <c r="C914" s="278">
        <v>57945</v>
      </c>
      <c r="D914" s="278">
        <v>60824</v>
      </c>
      <c r="E914" s="392">
        <f t="shared" si="52"/>
        <v>0.05</v>
      </c>
      <c r="F914" s="125" t="str">
        <f t="shared" si="50"/>
        <v>是</v>
      </c>
      <c r="G914" s="153" t="str">
        <f t="shared" si="51"/>
        <v>款</v>
      </c>
    </row>
    <row r="915" ht="36" customHeight="1" spans="1:7">
      <c r="A915" s="393">
        <v>2130501</v>
      </c>
      <c r="B915" s="275" t="s">
        <v>141</v>
      </c>
      <c r="C915" s="276">
        <v>192</v>
      </c>
      <c r="D915" s="276">
        <v>0</v>
      </c>
      <c r="E915" s="394">
        <f t="shared" si="52"/>
        <v>-1</v>
      </c>
      <c r="F915" s="125" t="str">
        <f t="shared" si="50"/>
        <v>是</v>
      </c>
      <c r="G915" s="153" t="str">
        <f t="shared" si="51"/>
        <v>项</v>
      </c>
    </row>
    <row r="916" ht="36" customHeight="1" spans="1:7">
      <c r="A916" s="393">
        <v>2130502</v>
      </c>
      <c r="B916" s="275" t="s">
        <v>142</v>
      </c>
      <c r="C916" s="276">
        <v>0</v>
      </c>
      <c r="D916" s="276">
        <v>0</v>
      </c>
      <c r="E916" s="394" t="str">
        <f t="shared" si="52"/>
        <v>-</v>
      </c>
      <c r="F916" s="125" t="str">
        <f t="shared" si="50"/>
        <v>否</v>
      </c>
      <c r="G916" s="153" t="str">
        <f t="shared" si="51"/>
        <v>项</v>
      </c>
    </row>
    <row r="917" ht="36" customHeight="1" spans="1:7">
      <c r="A917" s="393">
        <v>2130503</v>
      </c>
      <c r="B917" s="275" t="s">
        <v>143</v>
      </c>
      <c r="C917" s="276">
        <v>0</v>
      </c>
      <c r="D917" s="276">
        <v>0</v>
      </c>
      <c r="E917" s="394" t="str">
        <f t="shared" si="52"/>
        <v>-</v>
      </c>
      <c r="F917" s="125" t="str">
        <f t="shared" si="50"/>
        <v>否</v>
      </c>
      <c r="G917" s="153" t="str">
        <f t="shared" si="51"/>
        <v>项</v>
      </c>
    </row>
    <row r="918" ht="36" customHeight="1" spans="1:7">
      <c r="A918" s="393">
        <v>2130504</v>
      </c>
      <c r="B918" s="275" t="s">
        <v>818</v>
      </c>
      <c r="C918" s="276">
        <v>52408</v>
      </c>
      <c r="D918" s="276">
        <v>24938</v>
      </c>
      <c r="E918" s="394">
        <f t="shared" si="52"/>
        <v>-0.524</v>
      </c>
      <c r="F918" s="125" t="str">
        <f t="shared" si="50"/>
        <v>是</v>
      </c>
      <c r="G918" s="153" t="str">
        <f t="shared" si="51"/>
        <v>项</v>
      </c>
    </row>
    <row r="919" ht="36" customHeight="1" spans="1:7">
      <c r="A919" s="393">
        <v>2130505</v>
      </c>
      <c r="B919" s="275" t="s">
        <v>819</v>
      </c>
      <c r="C919" s="276">
        <v>3127</v>
      </c>
      <c r="D919" s="276">
        <v>1695</v>
      </c>
      <c r="E919" s="394">
        <f t="shared" si="52"/>
        <v>-0.458</v>
      </c>
      <c r="F919" s="125" t="str">
        <f t="shared" si="50"/>
        <v>是</v>
      </c>
      <c r="G919" s="153" t="str">
        <f t="shared" si="51"/>
        <v>项</v>
      </c>
    </row>
    <row r="920" ht="36" customHeight="1" spans="1:7">
      <c r="A920" s="393">
        <v>2130506</v>
      </c>
      <c r="B920" s="275" t="s">
        <v>820</v>
      </c>
      <c r="C920" s="276">
        <v>0</v>
      </c>
      <c r="D920" s="276">
        <v>0</v>
      </c>
      <c r="E920" s="394" t="str">
        <f t="shared" si="52"/>
        <v>-</v>
      </c>
      <c r="F920" s="125" t="str">
        <f t="shared" si="50"/>
        <v>否</v>
      </c>
      <c r="G920" s="153" t="str">
        <f t="shared" si="51"/>
        <v>项</v>
      </c>
    </row>
    <row r="921" ht="36" customHeight="1" spans="1:7">
      <c r="A921" s="393">
        <v>2130507</v>
      </c>
      <c r="B921" s="275" t="s">
        <v>821</v>
      </c>
      <c r="C921" s="276">
        <v>40</v>
      </c>
      <c r="D921" s="276">
        <v>0</v>
      </c>
      <c r="E921" s="394">
        <f t="shared" si="52"/>
        <v>-1</v>
      </c>
      <c r="F921" s="125" t="str">
        <f t="shared" si="50"/>
        <v>是</v>
      </c>
      <c r="G921" s="153" t="str">
        <f t="shared" si="51"/>
        <v>项</v>
      </c>
    </row>
    <row r="922" ht="36" customHeight="1" spans="1:7">
      <c r="A922" s="393">
        <v>2130508</v>
      </c>
      <c r="B922" s="275" t="s">
        <v>822</v>
      </c>
      <c r="C922" s="276">
        <v>0</v>
      </c>
      <c r="D922" s="276">
        <v>0</v>
      </c>
      <c r="E922" s="394" t="str">
        <f t="shared" si="52"/>
        <v>-</v>
      </c>
      <c r="F922" s="125" t="str">
        <f t="shared" si="50"/>
        <v>否</v>
      </c>
      <c r="G922" s="153" t="str">
        <f t="shared" si="51"/>
        <v>项</v>
      </c>
    </row>
    <row r="923" ht="36" customHeight="1" spans="1:7">
      <c r="A923" s="393">
        <v>2130550</v>
      </c>
      <c r="B923" s="275" t="s">
        <v>150</v>
      </c>
      <c r="C923" s="276">
        <v>182</v>
      </c>
      <c r="D923" s="276">
        <v>0</v>
      </c>
      <c r="E923" s="394">
        <f t="shared" si="52"/>
        <v>-1</v>
      </c>
      <c r="F923" s="125" t="str">
        <f t="shared" si="50"/>
        <v>是</v>
      </c>
      <c r="G923" s="153" t="str">
        <f t="shared" si="51"/>
        <v>项</v>
      </c>
    </row>
    <row r="924" ht="36" customHeight="1" spans="1:7">
      <c r="A924" s="393">
        <v>2130599</v>
      </c>
      <c r="B924" s="275" t="s">
        <v>823</v>
      </c>
      <c r="C924" s="276">
        <v>1996</v>
      </c>
      <c r="D924" s="276">
        <v>34191</v>
      </c>
      <c r="E924" s="394">
        <f t="shared" si="52"/>
        <v>16.13</v>
      </c>
      <c r="F924" s="125" t="str">
        <f t="shared" si="50"/>
        <v>是</v>
      </c>
      <c r="G924" s="153" t="str">
        <f t="shared" si="51"/>
        <v>项</v>
      </c>
    </row>
    <row r="925" ht="36" customHeight="1" spans="1:7">
      <c r="A925" s="391">
        <v>21307</v>
      </c>
      <c r="B925" s="271" t="s">
        <v>824</v>
      </c>
      <c r="C925" s="278">
        <v>5088</v>
      </c>
      <c r="D925" s="278">
        <v>4197</v>
      </c>
      <c r="E925" s="392">
        <f t="shared" si="52"/>
        <v>-0.175</v>
      </c>
      <c r="F925" s="125" t="str">
        <f t="shared" si="50"/>
        <v>是</v>
      </c>
      <c r="G925" s="153" t="str">
        <f t="shared" si="51"/>
        <v>款</v>
      </c>
    </row>
    <row r="926" ht="36" customHeight="1" spans="1:7">
      <c r="A926" s="393">
        <v>2130701</v>
      </c>
      <c r="B926" s="275" t="s">
        <v>825</v>
      </c>
      <c r="C926" s="276">
        <v>199</v>
      </c>
      <c r="D926" s="276">
        <v>1387</v>
      </c>
      <c r="E926" s="394">
        <f t="shared" si="52"/>
        <v>5.97</v>
      </c>
      <c r="F926" s="125" t="str">
        <f t="shared" si="50"/>
        <v>是</v>
      </c>
      <c r="G926" s="153" t="str">
        <f t="shared" si="51"/>
        <v>项</v>
      </c>
    </row>
    <row r="927" ht="36" customHeight="1" spans="1:7">
      <c r="A927" s="393">
        <v>2130704</v>
      </c>
      <c r="B927" s="275" t="s">
        <v>826</v>
      </c>
      <c r="C927" s="276">
        <v>0</v>
      </c>
      <c r="D927" s="276">
        <v>0</v>
      </c>
      <c r="E927" s="394" t="str">
        <f t="shared" si="52"/>
        <v>-</v>
      </c>
      <c r="F927" s="125" t="str">
        <f t="shared" si="50"/>
        <v>否</v>
      </c>
      <c r="G927" s="153" t="str">
        <f t="shared" si="51"/>
        <v>项</v>
      </c>
    </row>
    <row r="928" ht="36" customHeight="1" spans="1:7">
      <c r="A928" s="393">
        <v>2130705</v>
      </c>
      <c r="B928" s="275" t="s">
        <v>827</v>
      </c>
      <c r="C928" s="276">
        <v>3888</v>
      </c>
      <c r="D928" s="276">
        <v>2369</v>
      </c>
      <c r="E928" s="394">
        <f t="shared" si="52"/>
        <v>-0.391</v>
      </c>
      <c r="F928" s="125" t="str">
        <f t="shared" si="50"/>
        <v>是</v>
      </c>
      <c r="G928" s="153" t="str">
        <f t="shared" si="51"/>
        <v>项</v>
      </c>
    </row>
    <row r="929" ht="36" customHeight="1" spans="1:7">
      <c r="A929" s="393">
        <v>2130706</v>
      </c>
      <c r="B929" s="275" t="s">
        <v>828</v>
      </c>
      <c r="C929" s="276">
        <v>1001</v>
      </c>
      <c r="D929" s="276">
        <v>361</v>
      </c>
      <c r="E929" s="394">
        <f t="shared" si="52"/>
        <v>-0.639</v>
      </c>
      <c r="F929" s="125" t="str">
        <f t="shared" si="50"/>
        <v>是</v>
      </c>
      <c r="G929" s="153" t="str">
        <f t="shared" si="51"/>
        <v>项</v>
      </c>
    </row>
    <row r="930" ht="36" customHeight="1" spans="1:7">
      <c r="A930" s="393">
        <v>2130707</v>
      </c>
      <c r="B930" s="275" t="s">
        <v>829</v>
      </c>
      <c r="C930" s="276">
        <v>0</v>
      </c>
      <c r="D930" s="276">
        <v>0</v>
      </c>
      <c r="E930" s="394" t="str">
        <f t="shared" si="52"/>
        <v>-</v>
      </c>
      <c r="F930" s="125" t="str">
        <f t="shared" si="50"/>
        <v>否</v>
      </c>
      <c r="G930" s="153" t="str">
        <f t="shared" si="51"/>
        <v>项</v>
      </c>
    </row>
    <row r="931" ht="36" customHeight="1" spans="1:7">
      <c r="A931" s="393">
        <v>2130799</v>
      </c>
      <c r="B931" s="275" t="s">
        <v>830</v>
      </c>
      <c r="C931" s="276">
        <v>0</v>
      </c>
      <c r="D931" s="276">
        <v>80</v>
      </c>
      <c r="E931" s="394" t="str">
        <f t="shared" si="52"/>
        <v>-</v>
      </c>
      <c r="F931" s="125" t="str">
        <f t="shared" si="50"/>
        <v>是</v>
      </c>
      <c r="G931" s="153" t="str">
        <f t="shared" si="51"/>
        <v>项</v>
      </c>
    </row>
    <row r="932" ht="36" customHeight="1" spans="1:7">
      <c r="A932" s="391">
        <v>21308</v>
      </c>
      <c r="B932" s="271" t="s">
        <v>831</v>
      </c>
      <c r="C932" s="278">
        <v>2538</v>
      </c>
      <c r="D932" s="278">
        <v>1504</v>
      </c>
      <c r="E932" s="392">
        <f t="shared" si="52"/>
        <v>-0.407</v>
      </c>
      <c r="F932" s="125" t="str">
        <f t="shared" si="50"/>
        <v>是</v>
      </c>
      <c r="G932" s="153" t="str">
        <f t="shared" si="51"/>
        <v>款</v>
      </c>
    </row>
    <row r="933" ht="36" customHeight="1" spans="1:7">
      <c r="A933" s="393">
        <v>2130801</v>
      </c>
      <c r="B933" s="275" t="s">
        <v>832</v>
      </c>
      <c r="C933" s="276">
        <v>0</v>
      </c>
      <c r="D933" s="276">
        <v>0</v>
      </c>
      <c r="E933" s="394" t="str">
        <f t="shared" si="52"/>
        <v>-</v>
      </c>
      <c r="F933" s="125" t="str">
        <f t="shared" si="50"/>
        <v>否</v>
      </c>
      <c r="G933" s="153" t="str">
        <f t="shared" si="51"/>
        <v>项</v>
      </c>
    </row>
    <row r="934" ht="36" customHeight="1" spans="1:7">
      <c r="A934" s="393">
        <v>2130803</v>
      </c>
      <c r="B934" s="275" t="s">
        <v>833</v>
      </c>
      <c r="C934" s="276">
        <v>2129</v>
      </c>
      <c r="D934" s="276">
        <v>1320</v>
      </c>
      <c r="E934" s="394">
        <f t="shared" si="52"/>
        <v>-0.38</v>
      </c>
      <c r="F934" s="125" t="str">
        <f t="shared" si="50"/>
        <v>是</v>
      </c>
      <c r="G934" s="153" t="str">
        <f t="shared" si="51"/>
        <v>项</v>
      </c>
    </row>
    <row r="935" ht="36" customHeight="1" spans="1:7">
      <c r="A935" s="393">
        <v>2130804</v>
      </c>
      <c r="B935" s="275" t="s">
        <v>834</v>
      </c>
      <c r="C935" s="276">
        <v>399</v>
      </c>
      <c r="D935" s="276">
        <v>183</v>
      </c>
      <c r="E935" s="394">
        <f t="shared" si="52"/>
        <v>-0.541</v>
      </c>
      <c r="F935" s="125" t="str">
        <f t="shared" si="50"/>
        <v>是</v>
      </c>
      <c r="G935" s="153" t="str">
        <f t="shared" si="51"/>
        <v>项</v>
      </c>
    </row>
    <row r="936" ht="36" customHeight="1" spans="1:7">
      <c r="A936" s="393">
        <v>2130805</v>
      </c>
      <c r="B936" s="275" t="s">
        <v>835</v>
      </c>
      <c r="C936" s="276">
        <v>0</v>
      </c>
      <c r="D936" s="276">
        <v>0</v>
      </c>
      <c r="E936" s="394" t="str">
        <f t="shared" si="52"/>
        <v>-</v>
      </c>
      <c r="F936" s="125" t="str">
        <f t="shared" si="50"/>
        <v>否</v>
      </c>
      <c r="G936" s="153" t="str">
        <f t="shared" si="51"/>
        <v>项</v>
      </c>
    </row>
    <row r="937" ht="36" customHeight="1" spans="1:7">
      <c r="A937" s="393">
        <v>2130899</v>
      </c>
      <c r="B937" s="275" t="s">
        <v>836</v>
      </c>
      <c r="C937" s="276">
        <v>10</v>
      </c>
      <c r="D937" s="276">
        <v>1</v>
      </c>
      <c r="E937" s="394">
        <f t="shared" si="52"/>
        <v>-0.9</v>
      </c>
      <c r="F937" s="125" t="str">
        <f t="shared" si="50"/>
        <v>是</v>
      </c>
      <c r="G937" s="153" t="str">
        <f t="shared" si="51"/>
        <v>项</v>
      </c>
    </row>
    <row r="938" ht="36" customHeight="1" spans="1:7">
      <c r="A938" s="391">
        <v>21309</v>
      </c>
      <c r="B938" s="271" t="s">
        <v>837</v>
      </c>
      <c r="C938" s="278">
        <v>0</v>
      </c>
      <c r="D938" s="278">
        <v>0</v>
      </c>
      <c r="E938" s="392" t="str">
        <f t="shared" si="52"/>
        <v>-</v>
      </c>
      <c r="F938" s="125" t="str">
        <f t="shared" si="50"/>
        <v>否</v>
      </c>
      <c r="G938" s="153" t="str">
        <f t="shared" si="51"/>
        <v>款</v>
      </c>
    </row>
    <row r="939" ht="36" customHeight="1" spans="1:7">
      <c r="A939" s="393">
        <v>2130901</v>
      </c>
      <c r="B939" s="275" t="s">
        <v>838</v>
      </c>
      <c r="C939" s="276">
        <v>0</v>
      </c>
      <c r="D939" s="276">
        <v>0</v>
      </c>
      <c r="E939" s="394" t="str">
        <f t="shared" si="52"/>
        <v>-</v>
      </c>
      <c r="F939" s="125" t="str">
        <f t="shared" si="50"/>
        <v>否</v>
      </c>
      <c r="G939" s="153" t="str">
        <f t="shared" si="51"/>
        <v>项</v>
      </c>
    </row>
    <row r="940" ht="36" customHeight="1" spans="1:7">
      <c r="A940" s="393">
        <v>2130999</v>
      </c>
      <c r="B940" s="275" t="s">
        <v>839</v>
      </c>
      <c r="C940" s="276">
        <v>0</v>
      </c>
      <c r="D940" s="276">
        <v>0</v>
      </c>
      <c r="E940" s="394" t="str">
        <f t="shared" si="52"/>
        <v>-</v>
      </c>
      <c r="F940" s="125" t="str">
        <f t="shared" si="50"/>
        <v>否</v>
      </c>
      <c r="G940" s="153" t="str">
        <f t="shared" si="51"/>
        <v>项</v>
      </c>
    </row>
    <row r="941" ht="36" customHeight="1" spans="1:7">
      <c r="A941" s="391">
        <v>21399</v>
      </c>
      <c r="B941" s="271" t="s">
        <v>840</v>
      </c>
      <c r="C941" s="278">
        <v>3</v>
      </c>
      <c r="D941" s="278">
        <v>40</v>
      </c>
      <c r="E941" s="392">
        <f t="shared" si="52"/>
        <v>12.333</v>
      </c>
      <c r="F941" s="125" t="str">
        <f t="shared" si="50"/>
        <v>是</v>
      </c>
      <c r="G941" s="153" t="str">
        <f t="shared" si="51"/>
        <v>款</v>
      </c>
    </row>
    <row r="942" ht="36" customHeight="1" spans="1:7">
      <c r="A942" s="393">
        <v>2139901</v>
      </c>
      <c r="B942" s="275" t="s">
        <v>841</v>
      </c>
      <c r="C942" s="276">
        <v>0</v>
      </c>
      <c r="D942" s="276">
        <v>0</v>
      </c>
      <c r="E942" s="394" t="str">
        <f t="shared" si="52"/>
        <v>-</v>
      </c>
      <c r="F942" s="125" t="str">
        <f t="shared" si="50"/>
        <v>否</v>
      </c>
      <c r="G942" s="153" t="str">
        <f t="shared" si="51"/>
        <v>项</v>
      </c>
    </row>
    <row r="943" ht="36" customHeight="1" spans="1:7">
      <c r="A943" s="393">
        <v>2139999</v>
      </c>
      <c r="B943" s="275" t="s">
        <v>842</v>
      </c>
      <c r="C943" s="276">
        <v>3</v>
      </c>
      <c r="D943" s="276">
        <v>40</v>
      </c>
      <c r="E943" s="394">
        <f t="shared" si="52"/>
        <v>12.333</v>
      </c>
      <c r="F943" s="125" t="str">
        <f t="shared" si="50"/>
        <v>是</v>
      </c>
      <c r="G943" s="153" t="str">
        <f t="shared" si="51"/>
        <v>项</v>
      </c>
    </row>
    <row r="944" ht="36" customHeight="1" spans="1:7">
      <c r="A944" s="391">
        <v>214</v>
      </c>
      <c r="B944" s="271" t="s">
        <v>95</v>
      </c>
      <c r="C944" s="278">
        <v>14364</v>
      </c>
      <c r="D944" s="278">
        <v>17396</v>
      </c>
      <c r="E944" s="392">
        <f t="shared" si="52"/>
        <v>0.211</v>
      </c>
      <c r="F944" s="125" t="str">
        <f t="shared" si="50"/>
        <v>是</v>
      </c>
      <c r="G944" s="153" t="str">
        <f t="shared" si="51"/>
        <v>类</v>
      </c>
    </row>
    <row r="945" ht="36" customHeight="1" spans="1:7">
      <c r="A945" s="391">
        <v>21401</v>
      </c>
      <c r="B945" s="271" t="s">
        <v>843</v>
      </c>
      <c r="C945" s="278">
        <v>14364</v>
      </c>
      <c r="D945" s="278">
        <v>17396</v>
      </c>
      <c r="E945" s="392">
        <f t="shared" si="52"/>
        <v>0.211</v>
      </c>
      <c r="F945" s="125" t="str">
        <f t="shared" si="50"/>
        <v>是</v>
      </c>
      <c r="G945" s="153" t="str">
        <f t="shared" si="51"/>
        <v>款</v>
      </c>
    </row>
    <row r="946" ht="36" customHeight="1" spans="1:7">
      <c r="A946" s="393">
        <v>2140101</v>
      </c>
      <c r="B946" s="275" t="s">
        <v>141</v>
      </c>
      <c r="C946" s="276">
        <v>371</v>
      </c>
      <c r="D946" s="276">
        <v>376</v>
      </c>
      <c r="E946" s="394">
        <f t="shared" si="52"/>
        <v>0.013</v>
      </c>
      <c r="F946" s="125" t="str">
        <f t="shared" si="50"/>
        <v>是</v>
      </c>
      <c r="G946" s="153" t="str">
        <f t="shared" si="51"/>
        <v>项</v>
      </c>
    </row>
    <row r="947" ht="36" customHeight="1" spans="1:7">
      <c r="A947" s="393">
        <v>2140102</v>
      </c>
      <c r="B947" s="275" t="s">
        <v>142</v>
      </c>
      <c r="C947" s="276">
        <v>0</v>
      </c>
      <c r="D947" s="276">
        <v>0</v>
      </c>
      <c r="E947" s="394" t="str">
        <f t="shared" si="52"/>
        <v>-</v>
      </c>
      <c r="F947" s="125" t="str">
        <f t="shared" si="50"/>
        <v>否</v>
      </c>
      <c r="G947" s="153" t="str">
        <f t="shared" si="51"/>
        <v>项</v>
      </c>
    </row>
    <row r="948" ht="36" customHeight="1" spans="1:7">
      <c r="A948" s="393">
        <v>2140103</v>
      </c>
      <c r="B948" s="275" t="s">
        <v>143</v>
      </c>
      <c r="C948" s="276">
        <v>0</v>
      </c>
      <c r="D948" s="276">
        <v>0</v>
      </c>
      <c r="E948" s="394" t="str">
        <f t="shared" si="52"/>
        <v>-</v>
      </c>
      <c r="F948" s="125" t="str">
        <f t="shared" ref="F948:F1010" si="53">IF(LEN(A948)=3,"是",IF(B948&lt;&gt;"",IF(SUM(C948:D948)&lt;&gt;0,"是","否"),"是"))</f>
        <v>否</v>
      </c>
      <c r="G948" s="153" t="str">
        <f t="shared" ref="G948:G1010" si="54">IF(LEN(A948)=3,"类",IF(LEN(A948)=5,"款","项"))</f>
        <v>项</v>
      </c>
    </row>
    <row r="949" ht="36" customHeight="1" spans="1:7">
      <c r="A949" s="393">
        <v>2140104</v>
      </c>
      <c r="B949" s="275" t="s">
        <v>844</v>
      </c>
      <c r="C949" s="276">
        <v>8207</v>
      </c>
      <c r="D949" s="276">
        <v>11683</v>
      </c>
      <c r="E949" s="394">
        <f t="shared" si="52"/>
        <v>0.424</v>
      </c>
      <c r="F949" s="125" t="str">
        <f t="shared" si="53"/>
        <v>是</v>
      </c>
      <c r="G949" s="153" t="str">
        <f t="shared" si="54"/>
        <v>项</v>
      </c>
    </row>
    <row r="950" ht="36" customHeight="1" spans="1:7">
      <c r="A950" s="393">
        <v>2140106</v>
      </c>
      <c r="B950" s="275" t="s">
        <v>845</v>
      </c>
      <c r="C950" s="276">
        <v>4867</v>
      </c>
      <c r="D950" s="276">
        <v>4310</v>
      </c>
      <c r="E950" s="394">
        <f t="shared" si="52"/>
        <v>-0.114</v>
      </c>
      <c r="F950" s="125" t="str">
        <f t="shared" si="53"/>
        <v>是</v>
      </c>
      <c r="G950" s="153" t="str">
        <f t="shared" si="54"/>
        <v>项</v>
      </c>
    </row>
    <row r="951" ht="36" customHeight="1" spans="1:7">
      <c r="A951" s="393">
        <v>2140109</v>
      </c>
      <c r="B951" s="275" t="s">
        <v>846</v>
      </c>
      <c r="C951" s="276">
        <v>0</v>
      </c>
      <c r="D951" s="276">
        <v>0</v>
      </c>
      <c r="E951" s="394" t="str">
        <f t="shared" si="52"/>
        <v>-</v>
      </c>
      <c r="F951" s="125" t="str">
        <f t="shared" si="53"/>
        <v>否</v>
      </c>
      <c r="G951" s="153" t="str">
        <f t="shared" si="54"/>
        <v>项</v>
      </c>
    </row>
    <row r="952" ht="36" customHeight="1" spans="1:7">
      <c r="A952" s="393">
        <v>2140110</v>
      </c>
      <c r="B952" s="275" t="s">
        <v>847</v>
      </c>
      <c r="C952" s="276">
        <v>0</v>
      </c>
      <c r="D952" s="276">
        <v>0</v>
      </c>
      <c r="E952" s="394" t="str">
        <f t="shared" si="52"/>
        <v>-</v>
      </c>
      <c r="F952" s="125" t="str">
        <f t="shared" si="53"/>
        <v>否</v>
      </c>
      <c r="G952" s="153" t="str">
        <f t="shared" si="54"/>
        <v>项</v>
      </c>
    </row>
    <row r="953" ht="36" customHeight="1" spans="1:7">
      <c r="A953" s="393">
        <v>2140111</v>
      </c>
      <c r="B953" s="275" t="s">
        <v>848</v>
      </c>
      <c r="C953" s="276">
        <v>0</v>
      </c>
      <c r="D953" s="276">
        <v>0</v>
      </c>
      <c r="E953" s="394" t="str">
        <f t="shared" si="52"/>
        <v>-</v>
      </c>
      <c r="F953" s="125" t="str">
        <f t="shared" si="53"/>
        <v>否</v>
      </c>
      <c r="G953" s="153" t="str">
        <f t="shared" si="54"/>
        <v>项</v>
      </c>
    </row>
    <row r="954" ht="36" customHeight="1" spans="1:7">
      <c r="A954" s="393">
        <v>2140112</v>
      </c>
      <c r="B954" s="275" t="s">
        <v>849</v>
      </c>
      <c r="C954" s="276">
        <v>226</v>
      </c>
      <c r="D954" s="276">
        <v>201</v>
      </c>
      <c r="E954" s="394">
        <f t="shared" si="52"/>
        <v>-0.111</v>
      </c>
      <c r="F954" s="125" t="str">
        <f t="shared" si="53"/>
        <v>是</v>
      </c>
      <c r="G954" s="153" t="str">
        <f t="shared" si="54"/>
        <v>项</v>
      </c>
    </row>
    <row r="955" ht="36" customHeight="1" spans="1:7">
      <c r="A955" s="393">
        <v>2140114</v>
      </c>
      <c r="B955" s="275" t="s">
        <v>850</v>
      </c>
      <c r="C955" s="276">
        <v>0</v>
      </c>
      <c r="D955" s="276">
        <v>0</v>
      </c>
      <c r="E955" s="394" t="str">
        <f t="shared" si="52"/>
        <v>-</v>
      </c>
      <c r="F955" s="125" t="str">
        <f t="shared" si="53"/>
        <v>否</v>
      </c>
      <c r="G955" s="153" t="str">
        <f t="shared" si="54"/>
        <v>项</v>
      </c>
    </row>
    <row r="956" ht="36" customHeight="1" spans="1:7">
      <c r="A956" s="393">
        <v>2140122</v>
      </c>
      <c r="B956" s="275" t="s">
        <v>851</v>
      </c>
      <c r="C956" s="276">
        <v>0</v>
      </c>
      <c r="D956" s="276">
        <v>0</v>
      </c>
      <c r="E956" s="394" t="str">
        <f t="shared" si="52"/>
        <v>-</v>
      </c>
      <c r="F956" s="125" t="str">
        <f t="shared" si="53"/>
        <v>否</v>
      </c>
      <c r="G956" s="153" t="str">
        <f t="shared" si="54"/>
        <v>项</v>
      </c>
    </row>
    <row r="957" ht="36" customHeight="1" spans="1:7">
      <c r="A957" s="393">
        <v>2140123</v>
      </c>
      <c r="B957" s="275" t="s">
        <v>852</v>
      </c>
      <c r="C957" s="276">
        <v>0</v>
      </c>
      <c r="D957" s="276">
        <v>0</v>
      </c>
      <c r="E957" s="394" t="str">
        <f t="shared" si="52"/>
        <v>-</v>
      </c>
      <c r="F957" s="125" t="str">
        <f t="shared" si="53"/>
        <v>否</v>
      </c>
      <c r="G957" s="153" t="str">
        <f t="shared" si="54"/>
        <v>项</v>
      </c>
    </row>
    <row r="958" ht="36" customHeight="1" spans="1:7">
      <c r="A958" s="393">
        <v>2140127</v>
      </c>
      <c r="B958" s="275" t="s">
        <v>853</v>
      </c>
      <c r="C958" s="276">
        <v>0</v>
      </c>
      <c r="D958" s="276">
        <v>0</v>
      </c>
      <c r="E958" s="394" t="str">
        <f t="shared" si="52"/>
        <v>-</v>
      </c>
      <c r="F958" s="125" t="str">
        <f t="shared" si="53"/>
        <v>否</v>
      </c>
      <c r="G958" s="153" t="str">
        <f t="shared" si="54"/>
        <v>项</v>
      </c>
    </row>
    <row r="959" ht="36" customHeight="1" spans="1:7">
      <c r="A959" s="393">
        <v>2140128</v>
      </c>
      <c r="B959" s="275" t="s">
        <v>854</v>
      </c>
      <c r="C959" s="276">
        <v>0</v>
      </c>
      <c r="D959" s="276">
        <v>0</v>
      </c>
      <c r="E959" s="394" t="str">
        <f t="shared" si="52"/>
        <v>-</v>
      </c>
      <c r="F959" s="125" t="str">
        <f t="shared" si="53"/>
        <v>否</v>
      </c>
      <c r="G959" s="153" t="str">
        <f t="shared" si="54"/>
        <v>项</v>
      </c>
    </row>
    <row r="960" ht="36" customHeight="1" spans="1:7">
      <c r="A960" s="393">
        <v>2140129</v>
      </c>
      <c r="B960" s="275" t="s">
        <v>855</v>
      </c>
      <c r="C960" s="276">
        <v>0</v>
      </c>
      <c r="D960" s="276">
        <v>0</v>
      </c>
      <c r="E960" s="394" t="str">
        <f t="shared" si="52"/>
        <v>-</v>
      </c>
      <c r="F960" s="125" t="str">
        <f t="shared" si="53"/>
        <v>否</v>
      </c>
      <c r="G960" s="153" t="str">
        <f t="shared" si="54"/>
        <v>项</v>
      </c>
    </row>
    <row r="961" ht="36" customHeight="1" spans="1:7">
      <c r="A961" s="393">
        <v>2140130</v>
      </c>
      <c r="B961" s="275" t="s">
        <v>856</v>
      </c>
      <c r="C961" s="276">
        <v>0</v>
      </c>
      <c r="D961" s="276">
        <v>0</v>
      </c>
      <c r="E961" s="394" t="str">
        <f t="shared" si="52"/>
        <v>-</v>
      </c>
      <c r="F961" s="125" t="str">
        <f t="shared" si="53"/>
        <v>否</v>
      </c>
      <c r="G961" s="153" t="str">
        <f t="shared" si="54"/>
        <v>项</v>
      </c>
    </row>
    <row r="962" ht="36" customHeight="1" spans="1:7">
      <c r="A962" s="393">
        <v>2140131</v>
      </c>
      <c r="B962" s="275" t="s">
        <v>857</v>
      </c>
      <c r="C962" s="276">
        <v>0</v>
      </c>
      <c r="D962" s="276">
        <v>0</v>
      </c>
      <c r="E962" s="394" t="str">
        <f t="shared" si="52"/>
        <v>-</v>
      </c>
      <c r="F962" s="125" t="str">
        <f t="shared" si="53"/>
        <v>否</v>
      </c>
      <c r="G962" s="153" t="str">
        <f t="shared" si="54"/>
        <v>项</v>
      </c>
    </row>
    <row r="963" ht="36" customHeight="1" spans="1:7">
      <c r="A963" s="393">
        <v>2140133</v>
      </c>
      <c r="B963" s="275" t="s">
        <v>858</v>
      </c>
      <c r="C963" s="276">
        <v>0</v>
      </c>
      <c r="D963" s="276">
        <v>0</v>
      </c>
      <c r="E963" s="394" t="str">
        <f t="shared" si="52"/>
        <v>-</v>
      </c>
      <c r="F963" s="125" t="str">
        <f t="shared" si="53"/>
        <v>否</v>
      </c>
      <c r="G963" s="153" t="str">
        <f t="shared" si="54"/>
        <v>项</v>
      </c>
    </row>
    <row r="964" ht="36" customHeight="1" spans="1:7">
      <c r="A964" s="393">
        <v>2140136</v>
      </c>
      <c r="B964" s="275" t="s">
        <v>859</v>
      </c>
      <c r="C964" s="276">
        <v>0</v>
      </c>
      <c r="D964" s="276">
        <v>0</v>
      </c>
      <c r="E964" s="394" t="str">
        <f t="shared" ref="E964:E1027" si="55">IF(C964&lt;&gt;0,D964/C964-1,"-")</f>
        <v>-</v>
      </c>
      <c r="F964" s="125" t="str">
        <f t="shared" si="53"/>
        <v>否</v>
      </c>
      <c r="G964" s="153" t="str">
        <f t="shared" si="54"/>
        <v>项</v>
      </c>
    </row>
    <row r="965" ht="36" customHeight="1" spans="1:7">
      <c r="A965" s="393">
        <v>2140138</v>
      </c>
      <c r="B965" s="275" t="s">
        <v>860</v>
      </c>
      <c r="C965" s="276">
        <v>0</v>
      </c>
      <c r="D965" s="276">
        <v>0</v>
      </c>
      <c r="E965" s="394" t="str">
        <f t="shared" si="55"/>
        <v>-</v>
      </c>
      <c r="F965" s="125" t="str">
        <f t="shared" si="53"/>
        <v>否</v>
      </c>
      <c r="G965" s="153" t="str">
        <f t="shared" si="54"/>
        <v>项</v>
      </c>
    </row>
    <row r="966" ht="36" customHeight="1" spans="1:7">
      <c r="A966" s="393">
        <v>2140199</v>
      </c>
      <c r="B966" s="275" t="s">
        <v>861</v>
      </c>
      <c r="C966" s="276">
        <v>693</v>
      </c>
      <c r="D966" s="276">
        <v>826</v>
      </c>
      <c r="E966" s="394">
        <f t="shared" si="55"/>
        <v>0.192</v>
      </c>
      <c r="F966" s="125" t="str">
        <f t="shared" si="53"/>
        <v>是</v>
      </c>
      <c r="G966" s="153" t="str">
        <f t="shared" si="54"/>
        <v>项</v>
      </c>
    </row>
    <row r="967" ht="36" customHeight="1" spans="1:7">
      <c r="A967" s="391">
        <v>21402</v>
      </c>
      <c r="B967" s="271" t="s">
        <v>862</v>
      </c>
      <c r="C967" s="278">
        <v>0</v>
      </c>
      <c r="D967" s="278">
        <v>0</v>
      </c>
      <c r="E967" s="392" t="str">
        <f t="shared" si="55"/>
        <v>-</v>
      </c>
      <c r="F967" s="125" t="str">
        <f t="shared" si="53"/>
        <v>否</v>
      </c>
      <c r="G967" s="153" t="str">
        <f t="shared" si="54"/>
        <v>款</v>
      </c>
    </row>
    <row r="968" ht="36" customHeight="1" spans="1:7">
      <c r="A968" s="393">
        <v>2140201</v>
      </c>
      <c r="B968" s="275" t="s">
        <v>141</v>
      </c>
      <c r="C968" s="276">
        <v>0</v>
      </c>
      <c r="D968" s="276">
        <v>0</v>
      </c>
      <c r="E968" s="394" t="str">
        <f t="shared" si="55"/>
        <v>-</v>
      </c>
      <c r="F968" s="125" t="str">
        <f t="shared" si="53"/>
        <v>否</v>
      </c>
      <c r="G968" s="153" t="str">
        <f t="shared" si="54"/>
        <v>项</v>
      </c>
    </row>
    <row r="969" ht="36" customHeight="1" spans="1:7">
      <c r="A969" s="393">
        <v>2140202</v>
      </c>
      <c r="B969" s="275" t="s">
        <v>142</v>
      </c>
      <c r="C969" s="276">
        <v>0</v>
      </c>
      <c r="D969" s="276">
        <v>0</v>
      </c>
      <c r="E969" s="394" t="str">
        <f t="shared" si="55"/>
        <v>-</v>
      </c>
      <c r="F969" s="125" t="str">
        <f t="shared" si="53"/>
        <v>否</v>
      </c>
      <c r="G969" s="153" t="str">
        <f t="shared" si="54"/>
        <v>项</v>
      </c>
    </row>
    <row r="970" ht="36" customHeight="1" spans="1:7">
      <c r="A970" s="393">
        <v>2140203</v>
      </c>
      <c r="B970" s="275" t="s">
        <v>143</v>
      </c>
      <c r="C970" s="276">
        <v>0</v>
      </c>
      <c r="D970" s="276">
        <v>0</v>
      </c>
      <c r="E970" s="394" t="str">
        <f t="shared" si="55"/>
        <v>-</v>
      </c>
      <c r="F970" s="125" t="str">
        <f t="shared" si="53"/>
        <v>否</v>
      </c>
      <c r="G970" s="153" t="str">
        <f t="shared" si="54"/>
        <v>项</v>
      </c>
    </row>
    <row r="971" ht="36" customHeight="1" spans="1:7">
      <c r="A971" s="393">
        <v>2140204</v>
      </c>
      <c r="B971" s="275" t="s">
        <v>863</v>
      </c>
      <c r="C971" s="276">
        <v>0</v>
      </c>
      <c r="D971" s="276">
        <v>0</v>
      </c>
      <c r="E971" s="394" t="str">
        <f t="shared" si="55"/>
        <v>-</v>
      </c>
      <c r="F971" s="125" t="str">
        <f t="shared" si="53"/>
        <v>否</v>
      </c>
      <c r="G971" s="153" t="str">
        <f t="shared" si="54"/>
        <v>项</v>
      </c>
    </row>
    <row r="972" ht="36" customHeight="1" spans="1:7">
      <c r="A972" s="393">
        <v>2140205</v>
      </c>
      <c r="B972" s="275" t="s">
        <v>864</v>
      </c>
      <c r="C972" s="276">
        <v>0</v>
      </c>
      <c r="D972" s="276">
        <v>0</v>
      </c>
      <c r="E972" s="394" t="str">
        <f t="shared" si="55"/>
        <v>-</v>
      </c>
      <c r="F972" s="125" t="str">
        <f t="shared" si="53"/>
        <v>否</v>
      </c>
      <c r="G972" s="153" t="str">
        <f t="shared" si="54"/>
        <v>项</v>
      </c>
    </row>
    <row r="973" ht="36" customHeight="1" spans="1:7">
      <c r="A973" s="393">
        <v>2140206</v>
      </c>
      <c r="B973" s="275" t="s">
        <v>865</v>
      </c>
      <c r="C973" s="276">
        <v>0</v>
      </c>
      <c r="D973" s="276">
        <v>0</v>
      </c>
      <c r="E973" s="394" t="str">
        <f t="shared" si="55"/>
        <v>-</v>
      </c>
      <c r="F973" s="125" t="str">
        <f t="shared" si="53"/>
        <v>否</v>
      </c>
      <c r="G973" s="153" t="str">
        <f t="shared" si="54"/>
        <v>项</v>
      </c>
    </row>
    <row r="974" ht="36" customHeight="1" spans="1:7">
      <c r="A974" s="393">
        <v>2140207</v>
      </c>
      <c r="B974" s="275" t="s">
        <v>866</v>
      </c>
      <c r="C974" s="276">
        <v>0</v>
      </c>
      <c r="D974" s="276">
        <v>0</v>
      </c>
      <c r="E974" s="394" t="str">
        <f t="shared" si="55"/>
        <v>-</v>
      </c>
      <c r="F974" s="125" t="str">
        <f t="shared" si="53"/>
        <v>否</v>
      </c>
      <c r="G974" s="153" t="str">
        <f t="shared" si="54"/>
        <v>项</v>
      </c>
    </row>
    <row r="975" ht="36" customHeight="1" spans="1:7">
      <c r="A975" s="393">
        <v>2140208</v>
      </c>
      <c r="B975" s="275" t="s">
        <v>867</v>
      </c>
      <c r="C975" s="276">
        <v>0</v>
      </c>
      <c r="D975" s="276">
        <v>0</v>
      </c>
      <c r="E975" s="394" t="str">
        <f t="shared" si="55"/>
        <v>-</v>
      </c>
      <c r="F975" s="125" t="str">
        <f t="shared" si="53"/>
        <v>否</v>
      </c>
      <c r="G975" s="153" t="str">
        <f t="shared" si="54"/>
        <v>项</v>
      </c>
    </row>
    <row r="976" ht="36" customHeight="1" spans="1:7">
      <c r="A976" s="393">
        <v>2140299</v>
      </c>
      <c r="B976" s="275" t="s">
        <v>868</v>
      </c>
      <c r="C976" s="276">
        <v>0</v>
      </c>
      <c r="D976" s="276">
        <v>0</v>
      </c>
      <c r="E976" s="394" t="str">
        <f t="shared" si="55"/>
        <v>-</v>
      </c>
      <c r="F976" s="125" t="str">
        <f t="shared" si="53"/>
        <v>否</v>
      </c>
      <c r="G976" s="153" t="str">
        <f t="shared" si="54"/>
        <v>项</v>
      </c>
    </row>
    <row r="977" ht="36" customHeight="1" spans="1:7">
      <c r="A977" s="391">
        <v>21403</v>
      </c>
      <c r="B977" s="271" t="s">
        <v>869</v>
      </c>
      <c r="C977" s="278">
        <v>0</v>
      </c>
      <c r="D977" s="278">
        <v>0</v>
      </c>
      <c r="E977" s="392" t="str">
        <f t="shared" si="55"/>
        <v>-</v>
      </c>
      <c r="F977" s="125" t="str">
        <f t="shared" si="53"/>
        <v>否</v>
      </c>
      <c r="G977" s="153" t="str">
        <f t="shared" si="54"/>
        <v>款</v>
      </c>
    </row>
    <row r="978" ht="36" customHeight="1" spans="1:7">
      <c r="A978" s="393">
        <v>2140301</v>
      </c>
      <c r="B978" s="275" t="s">
        <v>141</v>
      </c>
      <c r="C978" s="276">
        <v>0</v>
      </c>
      <c r="D978" s="276">
        <v>0</v>
      </c>
      <c r="E978" s="394" t="str">
        <f t="shared" si="55"/>
        <v>-</v>
      </c>
      <c r="F978" s="125" t="str">
        <f t="shared" si="53"/>
        <v>否</v>
      </c>
      <c r="G978" s="153" t="str">
        <f t="shared" si="54"/>
        <v>项</v>
      </c>
    </row>
    <row r="979" ht="36" customHeight="1" spans="1:7">
      <c r="A979" s="393">
        <v>2140302</v>
      </c>
      <c r="B979" s="275" t="s">
        <v>142</v>
      </c>
      <c r="C979" s="276">
        <v>0</v>
      </c>
      <c r="D979" s="276">
        <v>0</v>
      </c>
      <c r="E979" s="394" t="str">
        <f t="shared" si="55"/>
        <v>-</v>
      </c>
      <c r="F979" s="125" t="str">
        <f t="shared" si="53"/>
        <v>否</v>
      </c>
      <c r="G979" s="153" t="str">
        <f t="shared" si="54"/>
        <v>项</v>
      </c>
    </row>
    <row r="980" ht="36" customHeight="1" spans="1:7">
      <c r="A980" s="393">
        <v>2140303</v>
      </c>
      <c r="B980" s="275" t="s">
        <v>143</v>
      </c>
      <c r="C980" s="276">
        <v>0</v>
      </c>
      <c r="D980" s="276">
        <v>0</v>
      </c>
      <c r="E980" s="394" t="str">
        <f t="shared" si="55"/>
        <v>-</v>
      </c>
      <c r="F980" s="125" t="str">
        <f t="shared" si="53"/>
        <v>否</v>
      </c>
      <c r="G980" s="153" t="str">
        <f t="shared" si="54"/>
        <v>项</v>
      </c>
    </row>
    <row r="981" ht="36" customHeight="1" spans="1:7">
      <c r="A981" s="393">
        <v>2140304</v>
      </c>
      <c r="B981" s="275" t="s">
        <v>870</v>
      </c>
      <c r="C981" s="276">
        <v>0</v>
      </c>
      <c r="D981" s="276">
        <v>0</v>
      </c>
      <c r="E981" s="394" t="str">
        <f t="shared" si="55"/>
        <v>-</v>
      </c>
      <c r="F981" s="125" t="str">
        <f t="shared" si="53"/>
        <v>否</v>
      </c>
      <c r="G981" s="153" t="str">
        <f t="shared" si="54"/>
        <v>项</v>
      </c>
    </row>
    <row r="982" ht="36" customHeight="1" spans="1:7">
      <c r="A982" s="393">
        <v>2140305</v>
      </c>
      <c r="B982" s="275" t="s">
        <v>871</v>
      </c>
      <c r="C982" s="276">
        <v>0</v>
      </c>
      <c r="D982" s="276">
        <v>0</v>
      </c>
      <c r="E982" s="394" t="str">
        <f t="shared" si="55"/>
        <v>-</v>
      </c>
      <c r="F982" s="125" t="str">
        <f t="shared" si="53"/>
        <v>否</v>
      </c>
      <c r="G982" s="153" t="str">
        <f t="shared" si="54"/>
        <v>项</v>
      </c>
    </row>
    <row r="983" ht="36" customHeight="1" spans="1:7">
      <c r="A983" s="393">
        <v>2140306</v>
      </c>
      <c r="B983" s="275" t="s">
        <v>872</v>
      </c>
      <c r="C983" s="276">
        <v>0</v>
      </c>
      <c r="D983" s="276">
        <v>0</v>
      </c>
      <c r="E983" s="394" t="str">
        <f t="shared" si="55"/>
        <v>-</v>
      </c>
      <c r="F983" s="125" t="str">
        <f t="shared" si="53"/>
        <v>否</v>
      </c>
      <c r="G983" s="153" t="str">
        <f t="shared" si="54"/>
        <v>项</v>
      </c>
    </row>
    <row r="984" ht="36" customHeight="1" spans="1:7">
      <c r="A984" s="393">
        <v>2140307</v>
      </c>
      <c r="B984" s="275" t="s">
        <v>873</v>
      </c>
      <c r="C984" s="276">
        <v>0</v>
      </c>
      <c r="D984" s="276">
        <v>0</v>
      </c>
      <c r="E984" s="394" t="str">
        <f t="shared" si="55"/>
        <v>-</v>
      </c>
      <c r="F984" s="125" t="str">
        <f t="shared" si="53"/>
        <v>否</v>
      </c>
      <c r="G984" s="153" t="str">
        <f t="shared" si="54"/>
        <v>项</v>
      </c>
    </row>
    <row r="985" ht="36" customHeight="1" spans="1:7">
      <c r="A985" s="393">
        <v>2140308</v>
      </c>
      <c r="B985" s="275" t="s">
        <v>874</v>
      </c>
      <c r="C985" s="276">
        <v>0</v>
      </c>
      <c r="D985" s="276">
        <v>0</v>
      </c>
      <c r="E985" s="394" t="str">
        <f t="shared" si="55"/>
        <v>-</v>
      </c>
      <c r="F985" s="125" t="str">
        <f t="shared" si="53"/>
        <v>否</v>
      </c>
      <c r="G985" s="153" t="str">
        <f t="shared" si="54"/>
        <v>项</v>
      </c>
    </row>
    <row r="986" ht="36" customHeight="1" spans="1:7">
      <c r="A986" s="393">
        <v>2140399</v>
      </c>
      <c r="B986" s="275" t="s">
        <v>875</v>
      </c>
      <c r="C986" s="276">
        <v>0</v>
      </c>
      <c r="D986" s="276">
        <v>0</v>
      </c>
      <c r="E986" s="394" t="str">
        <f t="shared" si="55"/>
        <v>-</v>
      </c>
      <c r="F986" s="125" t="str">
        <f t="shared" si="53"/>
        <v>否</v>
      </c>
      <c r="G986" s="153" t="str">
        <f t="shared" si="54"/>
        <v>项</v>
      </c>
    </row>
    <row r="987" ht="36" customHeight="1" spans="1:7">
      <c r="A987" s="391">
        <v>21405</v>
      </c>
      <c r="B987" s="271" t="s">
        <v>876</v>
      </c>
      <c r="C987" s="278">
        <v>0</v>
      </c>
      <c r="D987" s="278">
        <v>0</v>
      </c>
      <c r="E987" s="392" t="str">
        <f t="shared" si="55"/>
        <v>-</v>
      </c>
      <c r="F987" s="125" t="str">
        <f t="shared" si="53"/>
        <v>否</v>
      </c>
      <c r="G987" s="153" t="str">
        <f t="shared" si="54"/>
        <v>款</v>
      </c>
    </row>
    <row r="988" ht="36" customHeight="1" spans="1:7">
      <c r="A988" s="393">
        <v>2140501</v>
      </c>
      <c r="B988" s="275" t="s">
        <v>141</v>
      </c>
      <c r="C988" s="276">
        <v>0</v>
      </c>
      <c r="D988" s="276">
        <v>0</v>
      </c>
      <c r="E988" s="394" t="str">
        <f t="shared" si="55"/>
        <v>-</v>
      </c>
      <c r="F988" s="125" t="str">
        <f t="shared" si="53"/>
        <v>否</v>
      </c>
      <c r="G988" s="153" t="str">
        <f t="shared" si="54"/>
        <v>项</v>
      </c>
    </row>
    <row r="989" ht="36" customHeight="1" spans="1:7">
      <c r="A989" s="393">
        <v>2140502</v>
      </c>
      <c r="B989" s="275" t="s">
        <v>142</v>
      </c>
      <c r="C989" s="276">
        <v>0</v>
      </c>
      <c r="D989" s="276">
        <v>0</v>
      </c>
      <c r="E989" s="394" t="str">
        <f t="shared" si="55"/>
        <v>-</v>
      </c>
      <c r="F989" s="125" t="str">
        <f t="shared" si="53"/>
        <v>否</v>
      </c>
      <c r="G989" s="153" t="str">
        <f t="shared" si="54"/>
        <v>项</v>
      </c>
    </row>
    <row r="990" ht="36" customHeight="1" spans="1:7">
      <c r="A990" s="393">
        <v>2140503</v>
      </c>
      <c r="B990" s="275" t="s">
        <v>143</v>
      </c>
      <c r="C990" s="276">
        <v>0</v>
      </c>
      <c r="D990" s="276">
        <v>0</v>
      </c>
      <c r="E990" s="394" t="str">
        <f t="shared" si="55"/>
        <v>-</v>
      </c>
      <c r="F990" s="125" t="str">
        <f t="shared" si="53"/>
        <v>否</v>
      </c>
      <c r="G990" s="153" t="str">
        <f t="shared" si="54"/>
        <v>项</v>
      </c>
    </row>
    <row r="991" ht="36" customHeight="1" spans="1:7">
      <c r="A991" s="393">
        <v>2140504</v>
      </c>
      <c r="B991" s="275" t="s">
        <v>867</v>
      </c>
      <c r="C991" s="276">
        <v>0</v>
      </c>
      <c r="D991" s="276">
        <v>0</v>
      </c>
      <c r="E991" s="394" t="str">
        <f t="shared" si="55"/>
        <v>-</v>
      </c>
      <c r="F991" s="125" t="str">
        <f t="shared" si="53"/>
        <v>否</v>
      </c>
      <c r="G991" s="153" t="str">
        <f t="shared" si="54"/>
        <v>项</v>
      </c>
    </row>
    <row r="992" ht="36" customHeight="1" spans="1:7">
      <c r="A992" s="393">
        <v>2140505</v>
      </c>
      <c r="B992" s="275" t="s">
        <v>877</v>
      </c>
      <c r="C992" s="276">
        <v>0</v>
      </c>
      <c r="D992" s="276">
        <v>0</v>
      </c>
      <c r="E992" s="394" t="str">
        <f t="shared" si="55"/>
        <v>-</v>
      </c>
      <c r="F992" s="125" t="str">
        <f t="shared" si="53"/>
        <v>否</v>
      </c>
      <c r="G992" s="153" t="str">
        <f t="shared" si="54"/>
        <v>项</v>
      </c>
    </row>
    <row r="993" ht="36" customHeight="1" spans="1:7">
      <c r="A993" s="393">
        <v>2140599</v>
      </c>
      <c r="B993" s="275" t="s">
        <v>878</v>
      </c>
      <c r="C993" s="276">
        <v>0</v>
      </c>
      <c r="D993" s="276">
        <v>0</v>
      </c>
      <c r="E993" s="394" t="str">
        <f t="shared" si="55"/>
        <v>-</v>
      </c>
      <c r="F993" s="125" t="str">
        <f t="shared" si="53"/>
        <v>否</v>
      </c>
      <c r="G993" s="153" t="str">
        <f t="shared" si="54"/>
        <v>项</v>
      </c>
    </row>
    <row r="994" ht="36" customHeight="1" spans="1:7">
      <c r="A994" s="391">
        <v>21406</v>
      </c>
      <c r="B994" s="271" t="s">
        <v>879</v>
      </c>
      <c r="C994" s="278">
        <v>0</v>
      </c>
      <c r="D994" s="278">
        <v>0</v>
      </c>
      <c r="E994" s="392" t="str">
        <f t="shared" si="55"/>
        <v>-</v>
      </c>
      <c r="F994" s="125" t="str">
        <f t="shared" si="53"/>
        <v>否</v>
      </c>
      <c r="G994" s="153" t="str">
        <f t="shared" si="54"/>
        <v>款</v>
      </c>
    </row>
    <row r="995" ht="36" customHeight="1" spans="1:7">
      <c r="A995" s="393">
        <v>2140601</v>
      </c>
      <c r="B995" s="275" t="s">
        <v>880</v>
      </c>
      <c r="C995" s="276">
        <v>0</v>
      </c>
      <c r="D995" s="276">
        <v>0</v>
      </c>
      <c r="E995" s="394" t="str">
        <f t="shared" si="55"/>
        <v>-</v>
      </c>
      <c r="F995" s="125" t="str">
        <f t="shared" si="53"/>
        <v>否</v>
      </c>
      <c r="G995" s="153" t="str">
        <f t="shared" si="54"/>
        <v>项</v>
      </c>
    </row>
    <row r="996" ht="36" customHeight="1" spans="1:7">
      <c r="A996" s="393">
        <v>2140602</v>
      </c>
      <c r="B996" s="275" t="s">
        <v>881</v>
      </c>
      <c r="C996" s="276">
        <v>0</v>
      </c>
      <c r="D996" s="276">
        <v>0</v>
      </c>
      <c r="E996" s="394" t="str">
        <f t="shared" si="55"/>
        <v>-</v>
      </c>
      <c r="F996" s="125" t="str">
        <f t="shared" si="53"/>
        <v>否</v>
      </c>
      <c r="G996" s="153" t="str">
        <f t="shared" si="54"/>
        <v>项</v>
      </c>
    </row>
    <row r="997" ht="36" customHeight="1" spans="1:7">
      <c r="A997" s="393">
        <v>2140603</v>
      </c>
      <c r="B997" s="275" t="s">
        <v>882</v>
      </c>
      <c r="C997" s="276">
        <v>0</v>
      </c>
      <c r="D997" s="276">
        <v>0</v>
      </c>
      <c r="E997" s="394" t="str">
        <f t="shared" si="55"/>
        <v>-</v>
      </c>
      <c r="F997" s="125" t="str">
        <f t="shared" si="53"/>
        <v>否</v>
      </c>
      <c r="G997" s="153" t="str">
        <f t="shared" si="54"/>
        <v>项</v>
      </c>
    </row>
    <row r="998" ht="36" customHeight="1" spans="1:7">
      <c r="A998" s="393">
        <v>2140699</v>
      </c>
      <c r="B998" s="275" t="s">
        <v>883</v>
      </c>
      <c r="C998" s="276">
        <v>0</v>
      </c>
      <c r="D998" s="276">
        <v>0</v>
      </c>
      <c r="E998" s="394" t="str">
        <f t="shared" si="55"/>
        <v>-</v>
      </c>
      <c r="F998" s="125" t="str">
        <f t="shared" si="53"/>
        <v>否</v>
      </c>
      <c r="G998" s="153" t="str">
        <f t="shared" si="54"/>
        <v>项</v>
      </c>
    </row>
    <row r="999" ht="36" customHeight="1" spans="1:7">
      <c r="A999" s="391">
        <v>21499</v>
      </c>
      <c r="B999" s="271" t="s">
        <v>884</v>
      </c>
      <c r="C999" s="278">
        <v>0</v>
      </c>
      <c r="D999" s="278">
        <v>0</v>
      </c>
      <c r="E999" s="392" t="str">
        <f t="shared" si="55"/>
        <v>-</v>
      </c>
      <c r="F999" s="125" t="str">
        <f t="shared" si="53"/>
        <v>否</v>
      </c>
      <c r="G999" s="153" t="str">
        <f t="shared" si="54"/>
        <v>款</v>
      </c>
    </row>
    <row r="1000" ht="36" customHeight="1" spans="1:7">
      <c r="A1000" s="393">
        <v>2149901</v>
      </c>
      <c r="B1000" s="275" t="s">
        <v>885</v>
      </c>
      <c r="C1000" s="276">
        <v>0</v>
      </c>
      <c r="D1000" s="276">
        <v>0</v>
      </c>
      <c r="E1000" s="394" t="str">
        <f t="shared" si="55"/>
        <v>-</v>
      </c>
      <c r="F1000" s="125" t="str">
        <f t="shared" si="53"/>
        <v>否</v>
      </c>
      <c r="G1000" s="153" t="str">
        <f t="shared" si="54"/>
        <v>项</v>
      </c>
    </row>
    <row r="1001" ht="36" customHeight="1" spans="1:7">
      <c r="A1001" s="393">
        <v>2149999</v>
      </c>
      <c r="B1001" s="275" t="s">
        <v>886</v>
      </c>
      <c r="C1001" s="276">
        <v>0</v>
      </c>
      <c r="D1001" s="276">
        <v>0</v>
      </c>
      <c r="E1001" s="394" t="str">
        <f t="shared" si="55"/>
        <v>-</v>
      </c>
      <c r="F1001" s="125" t="str">
        <f t="shared" si="53"/>
        <v>否</v>
      </c>
      <c r="G1001" s="153" t="str">
        <f t="shared" si="54"/>
        <v>项</v>
      </c>
    </row>
    <row r="1002" ht="36" customHeight="1" spans="1:7">
      <c r="A1002" s="391">
        <v>215</v>
      </c>
      <c r="B1002" s="271" t="s">
        <v>97</v>
      </c>
      <c r="C1002" s="278">
        <v>3971</v>
      </c>
      <c r="D1002" s="278">
        <v>1378</v>
      </c>
      <c r="E1002" s="392">
        <f t="shared" si="55"/>
        <v>-0.653</v>
      </c>
      <c r="F1002" s="125" t="str">
        <f t="shared" si="53"/>
        <v>是</v>
      </c>
      <c r="G1002" s="153" t="str">
        <f t="shared" si="54"/>
        <v>类</v>
      </c>
    </row>
    <row r="1003" ht="36" customHeight="1" spans="1:7">
      <c r="A1003" s="391">
        <v>21501</v>
      </c>
      <c r="B1003" s="271" t="s">
        <v>887</v>
      </c>
      <c r="C1003" s="278">
        <v>0</v>
      </c>
      <c r="D1003" s="278">
        <v>0</v>
      </c>
      <c r="E1003" s="392" t="str">
        <f t="shared" si="55"/>
        <v>-</v>
      </c>
      <c r="F1003" s="125" t="str">
        <f t="shared" si="53"/>
        <v>否</v>
      </c>
      <c r="G1003" s="153" t="str">
        <f t="shared" si="54"/>
        <v>款</v>
      </c>
    </row>
    <row r="1004" ht="36" customHeight="1" spans="1:7">
      <c r="A1004" s="393">
        <v>2150101</v>
      </c>
      <c r="B1004" s="275" t="s">
        <v>141</v>
      </c>
      <c r="C1004" s="276">
        <v>0</v>
      </c>
      <c r="D1004" s="276">
        <v>0</v>
      </c>
      <c r="E1004" s="394" t="str">
        <f t="shared" si="55"/>
        <v>-</v>
      </c>
      <c r="F1004" s="125" t="str">
        <f t="shared" si="53"/>
        <v>否</v>
      </c>
      <c r="G1004" s="153" t="str">
        <f t="shared" si="54"/>
        <v>项</v>
      </c>
    </row>
    <row r="1005" ht="36" customHeight="1" spans="1:7">
      <c r="A1005" s="393">
        <v>2150102</v>
      </c>
      <c r="B1005" s="275" t="s">
        <v>142</v>
      </c>
      <c r="C1005" s="276">
        <v>0</v>
      </c>
      <c r="D1005" s="276">
        <v>0</v>
      </c>
      <c r="E1005" s="394" t="str">
        <f t="shared" si="55"/>
        <v>-</v>
      </c>
      <c r="F1005" s="125" t="str">
        <f t="shared" si="53"/>
        <v>否</v>
      </c>
      <c r="G1005" s="153" t="str">
        <f t="shared" si="54"/>
        <v>项</v>
      </c>
    </row>
    <row r="1006" ht="36" customHeight="1" spans="1:7">
      <c r="A1006" s="393">
        <v>2150103</v>
      </c>
      <c r="B1006" s="275" t="s">
        <v>143</v>
      </c>
      <c r="C1006" s="276">
        <v>0</v>
      </c>
      <c r="D1006" s="276">
        <v>0</v>
      </c>
      <c r="E1006" s="394" t="str">
        <f t="shared" si="55"/>
        <v>-</v>
      </c>
      <c r="F1006" s="125" t="str">
        <f t="shared" si="53"/>
        <v>否</v>
      </c>
      <c r="G1006" s="153" t="str">
        <f t="shared" si="54"/>
        <v>项</v>
      </c>
    </row>
    <row r="1007" ht="36" customHeight="1" spans="1:7">
      <c r="A1007" s="393">
        <v>2150104</v>
      </c>
      <c r="B1007" s="275" t="s">
        <v>888</v>
      </c>
      <c r="C1007" s="276">
        <v>0</v>
      </c>
      <c r="D1007" s="276">
        <v>0</v>
      </c>
      <c r="E1007" s="394" t="str">
        <f t="shared" si="55"/>
        <v>-</v>
      </c>
      <c r="F1007" s="125" t="str">
        <f t="shared" si="53"/>
        <v>否</v>
      </c>
      <c r="G1007" s="153" t="str">
        <f t="shared" si="54"/>
        <v>项</v>
      </c>
    </row>
    <row r="1008" ht="36" customHeight="1" spans="1:7">
      <c r="A1008" s="393">
        <v>2150105</v>
      </c>
      <c r="B1008" s="275" t="s">
        <v>889</v>
      </c>
      <c r="C1008" s="276">
        <v>0</v>
      </c>
      <c r="D1008" s="276">
        <v>0</v>
      </c>
      <c r="E1008" s="394" t="str">
        <f t="shared" si="55"/>
        <v>-</v>
      </c>
      <c r="F1008" s="125" t="str">
        <f t="shared" si="53"/>
        <v>否</v>
      </c>
      <c r="G1008" s="153" t="str">
        <f t="shared" si="54"/>
        <v>项</v>
      </c>
    </row>
    <row r="1009" ht="36" customHeight="1" spans="1:7">
      <c r="A1009" s="393">
        <v>2150106</v>
      </c>
      <c r="B1009" s="275" t="s">
        <v>890</v>
      </c>
      <c r="C1009" s="276">
        <v>0</v>
      </c>
      <c r="D1009" s="276">
        <v>0</v>
      </c>
      <c r="E1009" s="394" t="str">
        <f t="shared" si="55"/>
        <v>-</v>
      </c>
      <c r="F1009" s="125" t="str">
        <f t="shared" si="53"/>
        <v>否</v>
      </c>
      <c r="G1009" s="153" t="str">
        <f t="shared" si="54"/>
        <v>项</v>
      </c>
    </row>
    <row r="1010" ht="36" customHeight="1" spans="1:7">
      <c r="A1010" s="393">
        <v>2150107</v>
      </c>
      <c r="B1010" s="275" t="s">
        <v>891</v>
      </c>
      <c r="C1010" s="276">
        <v>0</v>
      </c>
      <c r="D1010" s="276">
        <v>0</v>
      </c>
      <c r="E1010" s="394" t="str">
        <f t="shared" si="55"/>
        <v>-</v>
      </c>
      <c r="F1010" s="125" t="str">
        <f t="shared" si="53"/>
        <v>否</v>
      </c>
      <c r="G1010" s="153" t="str">
        <f t="shared" si="54"/>
        <v>项</v>
      </c>
    </row>
    <row r="1011" ht="36" customHeight="1" spans="1:7">
      <c r="A1011" s="393">
        <v>2150108</v>
      </c>
      <c r="B1011" s="275" t="s">
        <v>892</v>
      </c>
      <c r="C1011" s="276">
        <v>0</v>
      </c>
      <c r="D1011" s="276">
        <v>0</v>
      </c>
      <c r="E1011" s="394" t="str">
        <f t="shared" si="55"/>
        <v>-</v>
      </c>
      <c r="F1011" s="125" t="str">
        <f t="shared" ref="F1011:F1074" si="56">IF(LEN(A1011)=3,"是",IF(B1011&lt;&gt;"",IF(SUM(C1011:D1011)&lt;&gt;0,"是","否"),"是"))</f>
        <v>否</v>
      </c>
      <c r="G1011" s="153" t="str">
        <f t="shared" ref="G1011:G1074" si="57">IF(LEN(A1011)=3,"类",IF(LEN(A1011)=5,"款","项"))</f>
        <v>项</v>
      </c>
    </row>
    <row r="1012" ht="36" customHeight="1" spans="1:7">
      <c r="A1012" s="393">
        <v>2150199</v>
      </c>
      <c r="B1012" s="275" t="s">
        <v>893</v>
      </c>
      <c r="C1012" s="276">
        <v>0</v>
      </c>
      <c r="D1012" s="276">
        <v>0</v>
      </c>
      <c r="E1012" s="394" t="str">
        <f t="shared" si="55"/>
        <v>-</v>
      </c>
      <c r="F1012" s="125" t="str">
        <f t="shared" si="56"/>
        <v>否</v>
      </c>
      <c r="G1012" s="153" t="str">
        <f t="shared" si="57"/>
        <v>项</v>
      </c>
    </row>
    <row r="1013" ht="36" customHeight="1" spans="1:7">
      <c r="A1013" s="391">
        <v>21502</v>
      </c>
      <c r="B1013" s="271" t="s">
        <v>894</v>
      </c>
      <c r="C1013" s="278">
        <v>0</v>
      </c>
      <c r="D1013" s="278">
        <v>0</v>
      </c>
      <c r="E1013" s="392" t="str">
        <f t="shared" si="55"/>
        <v>-</v>
      </c>
      <c r="F1013" s="125" t="str">
        <f t="shared" si="56"/>
        <v>否</v>
      </c>
      <c r="G1013" s="153" t="str">
        <f t="shared" si="57"/>
        <v>款</v>
      </c>
    </row>
    <row r="1014" ht="36" customHeight="1" spans="1:7">
      <c r="A1014" s="393">
        <v>2150201</v>
      </c>
      <c r="B1014" s="275" t="s">
        <v>141</v>
      </c>
      <c r="C1014" s="276">
        <v>0</v>
      </c>
      <c r="D1014" s="276">
        <v>0</v>
      </c>
      <c r="E1014" s="394" t="str">
        <f t="shared" si="55"/>
        <v>-</v>
      </c>
      <c r="F1014" s="125" t="str">
        <f t="shared" si="56"/>
        <v>否</v>
      </c>
      <c r="G1014" s="153" t="str">
        <f t="shared" si="57"/>
        <v>项</v>
      </c>
    </row>
    <row r="1015" ht="36" customHeight="1" spans="1:7">
      <c r="A1015" s="393">
        <v>2150202</v>
      </c>
      <c r="B1015" s="275" t="s">
        <v>142</v>
      </c>
      <c r="C1015" s="276">
        <v>0</v>
      </c>
      <c r="D1015" s="276">
        <v>0</v>
      </c>
      <c r="E1015" s="394" t="str">
        <f t="shared" si="55"/>
        <v>-</v>
      </c>
      <c r="F1015" s="125" t="str">
        <f t="shared" si="56"/>
        <v>否</v>
      </c>
      <c r="G1015" s="153" t="str">
        <f t="shared" si="57"/>
        <v>项</v>
      </c>
    </row>
    <row r="1016" ht="36" customHeight="1" spans="1:7">
      <c r="A1016" s="393">
        <v>2150203</v>
      </c>
      <c r="B1016" s="275" t="s">
        <v>143</v>
      </c>
      <c r="C1016" s="276">
        <v>0</v>
      </c>
      <c r="D1016" s="276">
        <v>0</v>
      </c>
      <c r="E1016" s="394" t="str">
        <f t="shared" si="55"/>
        <v>-</v>
      </c>
      <c r="F1016" s="125" t="str">
        <f t="shared" si="56"/>
        <v>否</v>
      </c>
      <c r="G1016" s="153" t="str">
        <f t="shared" si="57"/>
        <v>项</v>
      </c>
    </row>
    <row r="1017" ht="36" customHeight="1" spans="1:7">
      <c r="A1017" s="393">
        <v>2150204</v>
      </c>
      <c r="B1017" s="275" t="s">
        <v>895</v>
      </c>
      <c r="C1017" s="276">
        <v>0</v>
      </c>
      <c r="D1017" s="276">
        <v>0</v>
      </c>
      <c r="E1017" s="394" t="str">
        <f t="shared" si="55"/>
        <v>-</v>
      </c>
      <c r="F1017" s="125" t="str">
        <f t="shared" si="56"/>
        <v>否</v>
      </c>
      <c r="G1017" s="153" t="str">
        <f t="shared" si="57"/>
        <v>项</v>
      </c>
    </row>
    <row r="1018" ht="36" customHeight="1" spans="1:7">
      <c r="A1018" s="393">
        <v>2150205</v>
      </c>
      <c r="B1018" s="275" t="s">
        <v>896</v>
      </c>
      <c r="C1018" s="276">
        <v>0</v>
      </c>
      <c r="D1018" s="276">
        <v>0</v>
      </c>
      <c r="E1018" s="394" t="str">
        <f t="shared" si="55"/>
        <v>-</v>
      </c>
      <c r="F1018" s="125" t="str">
        <f t="shared" si="56"/>
        <v>否</v>
      </c>
      <c r="G1018" s="153" t="str">
        <f t="shared" si="57"/>
        <v>项</v>
      </c>
    </row>
    <row r="1019" ht="36" customHeight="1" spans="1:7">
      <c r="A1019" s="393">
        <v>2150206</v>
      </c>
      <c r="B1019" s="275" t="s">
        <v>897</v>
      </c>
      <c r="C1019" s="276">
        <v>0</v>
      </c>
      <c r="D1019" s="276">
        <v>0</v>
      </c>
      <c r="E1019" s="394" t="str">
        <f t="shared" si="55"/>
        <v>-</v>
      </c>
      <c r="F1019" s="125" t="str">
        <f t="shared" si="56"/>
        <v>否</v>
      </c>
      <c r="G1019" s="153" t="str">
        <f t="shared" si="57"/>
        <v>项</v>
      </c>
    </row>
    <row r="1020" ht="36" customHeight="1" spans="1:7">
      <c r="A1020" s="393">
        <v>2150207</v>
      </c>
      <c r="B1020" s="275" t="s">
        <v>898</v>
      </c>
      <c r="C1020" s="276">
        <v>0</v>
      </c>
      <c r="D1020" s="276">
        <v>0</v>
      </c>
      <c r="E1020" s="394" t="str">
        <f t="shared" si="55"/>
        <v>-</v>
      </c>
      <c r="F1020" s="125" t="str">
        <f t="shared" si="56"/>
        <v>否</v>
      </c>
      <c r="G1020" s="153" t="str">
        <f t="shared" si="57"/>
        <v>项</v>
      </c>
    </row>
    <row r="1021" ht="36" customHeight="1" spans="1:7">
      <c r="A1021" s="393">
        <v>2150208</v>
      </c>
      <c r="B1021" s="275" t="s">
        <v>899</v>
      </c>
      <c r="C1021" s="276">
        <v>0</v>
      </c>
      <c r="D1021" s="276">
        <v>0</v>
      </c>
      <c r="E1021" s="394" t="str">
        <f t="shared" si="55"/>
        <v>-</v>
      </c>
      <c r="F1021" s="125" t="str">
        <f t="shared" si="56"/>
        <v>否</v>
      </c>
      <c r="G1021" s="153" t="str">
        <f t="shared" si="57"/>
        <v>项</v>
      </c>
    </row>
    <row r="1022" ht="36" customHeight="1" spans="1:7">
      <c r="A1022" s="393">
        <v>2150209</v>
      </c>
      <c r="B1022" s="275" t="s">
        <v>900</v>
      </c>
      <c r="C1022" s="276">
        <v>0</v>
      </c>
      <c r="D1022" s="276">
        <v>0</v>
      </c>
      <c r="E1022" s="394" t="str">
        <f t="shared" si="55"/>
        <v>-</v>
      </c>
      <c r="F1022" s="125" t="str">
        <f t="shared" si="56"/>
        <v>否</v>
      </c>
      <c r="G1022" s="153" t="str">
        <f t="shared" si="57"/>
        <v>项</v>
      </c>
    </row>
    <row r="1023" ht="36" customHeight="1" spans="1:7">
      <c r="A1023" s="393">
        <v>2150210</v>
      </c>
      <c r="B1023" s="275" t="s">
        <v>901</v>
      </c>
      <c r="C1023" s="276">
        <v>0</v>
      </c>
      <c r="D1023" s="276">
        <v>0</v>
      </c>
      <c r="E1023" s="394" t="str">
        <f t="shared" si="55"/>
        <v>-</v>
      </c>
      <c r="F1023" s="125" t="str">
        <f t="shared" si="56"/>
        <v>否</v>
      </c>
      <c r="G1023" s="153" t="str">
        <f t="shared" si="57"/>
        <v>项</v>
      </c>
    </row>
    <row r="1024" ht="36" customHeight="1" spans="1:7">
      <c r="A1024" s="393">
        <v>2150212</v>
      </c>
      <c r="B1024" s="275" t="s">
        <v>902</v>
      </c>
      <c r="C1024" s="276">
        <v>0</v>
      </c>
      <c r="D1024" s="276">
        <v>0</v>
      </c>
      <c r="E1024" s="394" t="str">
        <f t="shared" si="55"/>
        <v>-</v>
      </c>
      <c r="F1024" s="125" t="str">
        <f t="shared" si="56"/>
        <v>否</v>
      </c>
      <c r="G1024" s="153" t="str">
        <f t="shared" si="57"/>
        <v>项</v>
      </c>
    </row>
    <row r="1025" ht="36" customHeight="1" spans="1:7">
      <c r="A1025" s="393">
        <v>2150213</v>
      </c>
      <c r="B1025" s="275" t="s">
        <v>903</v>
      </c>
      <c r="C1025" s="276">
        <v>0</v>
      </c>
      <c r="D1025" s="276">
        <v>0</v>
      </c>
      <c r="E1025" s="394" t="str">
        <f t="shared" si="55"/>
        <v>-</v>
      </c>
      <c r="F1025" s="125" t="str">
        <f t="shared" si="56"/>
        <v>否</v>
      </c>
      <c r="G1025" s="153" t="str">
        <f t="shared" si="57"/>
        <v>项</v>
      </c>
    </row>
    <row r="1026" ht="36" customHeight="1" spans="1:7">
      <c r="A1026" s="393">
        <v>2150214</v>
      </c>
      <c r="B1026" s="275" t="s">
        <v>904</v>
      </c>
      <c r="C1026" s="276">
        <v>0</v>
      </c>
      <c r="D1026" s="276">
        <v>0</v>
      </c>
      <c r="E1026" s="394" t="str">
        <f t="shared" si="55"/>
        <v>-</v>
      </c>
      <c r="F1026" s="125" t="str">
        <f t="shared" si="56"/>
        <v>否</v>
      </c>
      <c r="G1026" s="153" t="str">
        <f t="shared" si="57"/>
        <v>项</v>
      </c>
    </row>
    <row r="1027" ht="36" customHeight="1" spans="1:7">
      <c r="A1027" s="393">
        <v>2150215</v>
      </c>
      <c r="B1027" s="275" t="s">
        <v>905</v>
      </c>
      <c r="C1027" s="276">
        <v>0</v>
      </c>
      <c r="D1027" s="276">
        <v>0</v>
      </c>
      <c r="E1027" s="394" t="str">
        <f t="shared" si="55"/>
        <v>-</v>
      </c>
      <c r="F1027" s="125" t="str">
        <f t="shared" si="56"/>
        <v>否</v>
      </c>
      <c r="G1027" s="153" t="str">
        <f t="shared" si="57"/>
        <v>项</v>
      </c>
    </row>
    <row r="1028" ht="36" customHeight="1" spans="1:7">
      <c r="A1028" s="393">
        <v>2150299</v>
      </c>
      <c r="B1028" s="275" t="s">
        <v>906</v>
      </c>
      <c r="C1028" s="276">
        <v>0</v>
      </c>
      <c r="D1028" s="276">
        <v>0</v>
      </c>
      <c r="E1028" s="394" t="str">
        <f t="shared" ref="E1028:E1091" si="58">IF(C1028&lt;&gt;0,D1028/C1028-1,"-")</f>
        <v>-</v>
      </c>
      <c r="F1028" s="125" t="str">
        <f t="shared" si="56"/>
        <v>否</v>
      </c>
      <c r="G1028" s="153" t="str">
        <f t="shared" si="57"/>
        <v>项</v>
      </c>
    </row>
    <row r="1029" ht="36" customHeight="1" spans="1:7">
      <c r="A1029" s="391">
        <v>21503</v>
      </c>
      <c r="B1029" s="271" t="s">
        <v>907</v>
      </c>
      <c r="C1029" s="278">
        <v>0</v>
      </c>
      <c r="D1029" s="278">
        <v>0</v>
      </c>
      <c r="E1029" s="392" t="str">
        <f t="shared" si="58"/>
        <v>-</v>
      </c>
      <c r="F1029" s="125" t="str">
        <f t="shared" si="56"/>
        <v>否</v>
      </c>
      <c r="G1029" s="153" t="str">
        <f t="shared" si="57"/>
        <v>款</v>
      </c>
    </row>
    <row r="1030" ht="36" customHeight="1" spans="1:7">
      <c r="A1030" s="393">
        <v>2150301</v>
      </c>
      <c r="B1030" s="275" t="s">
        <v>141</v>
      </c>
      <c r="C1030" s="276">
        <v>0</v>
      </c>
      <c r="D1030" s="276">
        <v>0</v>
      </c>
      <c r="E1030" s="394" t="str">
        <f t="shared" si="58"/>
        <v>-</v>
      </c>
      <c r="F1030" s="125" t="str">
        <f t="shared" si="56"/>
        <v>否</v>
      </c>
      <c r="G1030" s="153" t="str">
        <f t="shared" si="57"/>
        <v>项</v>
      </c>
    </row>
    <row r="1031" ht="36" customHeight="1" spans="1:7">
      <c r="A1031" s="393">
        <v>2150302</v>
      </c>
      <c r="B1031" s="275" t="s">
        <v>142</v>
      </c>
      <c r="C1031" s="276">
        <v>0</v>
      </c>
      <c r="D1031" s="276">
        <v>0</v>
      </c>
      <c r="E1031" s="394" t="str">
        <f t="shared" si="58"/>
        <v>-</v>
      </c>
      <c r="F1031" s="125" t="str">
        <f t="shared" si="56"/>
        <v>否</v>
      </c>
      <c r="G1031" s="153" t="str">
        <f t="shared" si="57"/>
        <v>项</v>
      </c>
    </row>
    <row r="1032" ht="36" customHeight="1" spans="1:7">
      <c r="A1032" s="393">
        <v>2150303</v>
      </c>
      <c r="B1032" s="275" t="s">
        <v>143</v>
      </c>
      <c r="C1032" s="276">
        <v>0</v>
      </c>
      <c r="D1032" s="276">
        <v>0</v>
      </c>
      <c r="E1032" s="394" t="str">
        <f t="shared" si="58"/>
        <v>-</v>
      </c>
      <c r="F1032" s="125" t="str">
        <f t="shared" si="56"/>
        <v>否</v>
      </c>
      <c r="G1032" s="153" t="str">
        <f t="shared" si="57"/>
        <v>项</v>
      </c>
    </row>
    <row r="1033" ht="36" customHeight="1" spans="1:7">
      <c r="A1033" s="393">
        <v>2150399</v>
      </c>
      <c r="B1033" s="275" t="s">
        <v>908</v>
      </c>
      <c r="C1033" s="276">
        <v>0</v>
      </c>
      <c r="D1033" s="276">
        <v>0</v>
      </c>
      <c r="E1033" s="394" t="str">
        <f t="shared" si="58"/>
        <v>-</v>
      </c>
      <c r="F1033" s="125" t="str">
        <f t="shared" si="56"/>
        <v>否</v>
      </c>
      <c r="G1033" s="153" t="str">
        <f t="shared" si="57"/>
        <v>项</v>
      </c>
    </row>
    <row r="1034" ht="36" customHeight="1" spans="1:7">
      <c r="A1034" s="391">
        <v>21505</v>
      </c>
      <c r="B1034" s="271" t="s">
        <v>909</v>
      </c>
      <c r="C1034" s="278">
        <v>2943</v>
      </c>
      <c r="D1034" s="278">
        <v>878</v>
      </c>
      <c r="E1034" s="392">
        <f t="shared" si="58"/>
        <v>-0.702</v>
      </c>
      <c r="F1034" s="125" t="str">
        <f t="shared" si="56"/>
        <v>是</v>
      </c>
      <c r="G1034" s="153" t="str">
        <f t="shared" si="57"/>
        <v>款</v>
      </c>
    </row>
    <row r="1035" ht="36" customHeight="1" spans="1:7">
      <c r="A1035" s="393">
        <v>2150501</v>
      </c>
      <c r="B1035" s="275" t="s">
        <v>141</v>
      </c>
      <c r="C1035" s="276">
        <v>0</v>
      </c>
      <c r="D1035" s="276">
        <v>0</v>
      </c>
      <c r="E1035" s="394" t="str">
        <f t="shared" si="58"/>
        <v>-</v>
      </c>
      <c r="F1035" s="125" t="str">
        <f t="shared" si="56"/>
        <v>否</v>
      </c>
      <c r="G1035" s="153" t="str">
        <f t="shared" si="57"/>
        <v>项</v>
      </c>
    </row>
    <row r="1036" ht="36" customHeight="1" spans="1:7">
      <c r="A1036" s="393">
        <v>2150502</v>
      </c>
      <c r="B1036" s="275" t="s">
        <v>142</v>
      </c>
      <c r="C1036" s="276">
        <v>0</v>
      </c>
      <c r="D1036" s="276">
        <v>0</v>
      </c>
      <c r="E1036" s="394" t="str">
        <f t="shared" si="58"/>
        <v>-</v>
      </c>
      <c r="F1036" s="125" t="str">
        <f t="shared" si="56"/>
        <v>否</v>
      </c>
      <c r="G1036" s="153" t="str">
        <f t="shared" si="57"/>
        <v>项</v>
      </c>
    </row>
    <row r="1037" ht="36" customHeight="1" spans="1:7">
      <c r="A1037" s="393">
        <v>2150503</v>
      </c>
      <c r="B1037" s="275" t="s">
        <v>143</v>
      </c>
      <c r="C1037" s="276">
        <v>0</v>
      </c>
      <c r="D1037" s="276">
        <v>0</v>
      </c>
      <c r="E1037" s="394" t="str">
        <f t="shared" si="58"/>
        <v>-</v>
      </c>
      <c r="F1037" s="125" t="str">
        <f t="shared" si="56"/>
        <v>否</v>
      </c>
      <c r="G1037" s="153" t="str">
        <f t="shared" si="57"/>
        <v>项</v>
      </c>
    </row>
    <row r="1038" ht="36" customHeight="1" spans="1:7">
      <c r="A1038" s="393">
        <v>2150505</v>
      </c>
      <c r="B1038" s="275" t="s">
        <v>910</v>
      </c>
      <c r="C1038" s="276">
        <v>0</v>
      </c>
      <c r="D1038" s="276">
        <v>0</v>
      </c>
      <c r="E1038" s="394" t="str">
        <f t="shared" si="58"/>
        <v>-</v>
      </c>
      <c r="F1038" s="125" t="str">
        <f t="shared" si="56"/>
        <v>否</v>
      </c>
      <c r="G1038" s="153" t="str">
        <f t="shared" si="57"/>
        <v>项</v>
      </c>
    </row>
    <row r="1039" ht="36" customHeight="1" spans="1:7">
      <c r="A1039" s="393">
        <v>2150507</v>
      </c>
      <c r="B1039" s="275" t="s">
        <v>911</v>
      </c>
      <c r="C1039" s="276">
        <v>0</v>
      </c>
      <c r="D1039" s="276">
        <v>0</v>
      </c>
      <c r="E1039" s="394" t="str">
        <f t="shared" si="58"/>
        <v>-</v>
      </c>
      <c r="F1039" s="125" t="str">
        <f t="shared" si="56"/>
        <v>否</v>
      </c>
      <c r="G1039" s="153" t="str">
        <f t="shared" si="57"/>
        <v>项</v>
      </c>
    </row>
    <row r="1040" ht="36" customHeight="1" spans="1:7">
      <c r="A1040" s="393">
        <v>2150508</v>
      </c>
      <c r="B1040" s="275" t="s">
        <v>912</v>
      </c>
      <c r="C1040" s="276">
        <v>0</v>
      </c>
      <c r="D1040" s="276">
        <v>0</v>
      </c>
      <c r="E1040" s="394" t="str">
        <f t="shared" si="58"/>
        <v>-</v>
      </c>
      <c r="F1040" s="125" t="str">
        <f t="shared" si="56"/>
        <v>否</v>
      </c>
      <c r="G1040" s="153" t="str">
        <f t="shared" si="57"/>
        <v>项</v>
      </c>
    </row>
    <row r="1041" ht="36" customHeight="1" spans="1:7">
      <c r="A1041" s="393">
        <v>2150516</v>
      </c>
      <c r="B1041" s="275" t="s">
        <v>913</v>
      </c>
      <c r="C1041" s="276">
        <v>0</v>
      </c>
      <c r="D1041" s="276">
        <v>0</v>
      </c>
      <c r="E1041" s="394" t="str">
        <f t="shared" si="58"/>
        <v>-</v>
      </c>
      <c r="F1041" s="125" t="str">
        <f t="shared" si="56"/>
        <v>否</v>
      </c>
      <c r="G1041" s="153" t="str">
        <f t="shared" si="57"/>
        <v>项</v>
      </c>
    </row>
    <row r="1042" ht="36" customHeight="1" spans="1:7">
      <c r="A1042" s="393">
        <v>2150517</v>
      </c>
      <c r="B1042" s="275" t="s">
        <v>914</v>
      </c>
      <c r="C1042" s="276">
        <v>2943</v>
      </c>
      <c r="D1042" s="276">
        <v>878</v>
      </c>
      <c r="E1042" s="394">
        <f t="shared" si="58"/>
        <v>-0.702</v>
      </c>
      <c r="F1042" s="125" t="str">
        <f t="shared" si="56"/>
        <v>是</v>
      </c>
      <c r="G1042" s="153" t="str">
        <f t="shared" si="57"/>
        <v>项</v>
      </c>
    </row>
    <row r="1043" ht="36" customHeight="1" spans="1:7">
      <c r="A1043" s="393">
        <v>2150550</v>
      </c>
      <c r="B1043" s="275" t="s">
        <v>150</v>
      </c>
      <c r="C1043" s="276">
        <v>0</v>
      </c>
      <c r="D1043" s="276">
        <v>0</v>
      </c>
      <c r="E1043" s="394" t="str">
        <f t="shared" si="58"/>
        <v>-</v>
      </c>
      <c r="F1043" s="125" t="str">
        <f t="shared" si="56"/>
        <v>否</v>
      </c>
      <c r="G1043" s="153" t="str">
        <f t="shared" si="57"/>
        <v>项</v>
      </c>
    </row>
    <row r="1044" ht="36" customHeight="1" spans="1:7">
      <c r="A1044" s="393">
        <v>2150599</v>
      </c>
      <c r="B1044" s="275" t="s">
        <v>915</v>
      </c>
      <c r="C1044" s="276">
        <v>0</v>
      </c>
      <c r="D1044" s="276">
        <v>0</v>
      </c>
      <c r="E1044" s="394" t="str">
        <f t="shared" si="58"/>
        <v>-</v>
      </c>
      <c r="F1044" s="125" t="str">
        <f t="shared" si="56"/>
        <v>否</v>
      </c>
      <c r="G1044" s="153" t="str">
        <f t="shared" si="57"/>
        <v>项</v>
      </c>
    </row>
    <row r="1045" ht="36" customHeight="1" spans="1:7">
      <c r="A1045" s="391">
        <v>21507</v>
      </c>
      <c r="B1045" s="271" t="s">
        <v>916</v>
      </c>
      <c r="C1045" s="278">
        <v>0</v>
      </c>
      <c r="D1045" s="278">
        <v>0</v>
      </c>
      <c r="E1045" s="392" t="str">
        <f t="shared" si="58"/>
        <v>-</v>
      </c>
      <c r="F1045" s="125" t="str">
        <f t="shared" si="56"/>
        <v>否</v>
      </c>
      <c r="G1045" s="153" t="str">
        <f t="shared" si="57"/>
        <v>款</v>
      </c>
    </row>
    <row r="1046" ht="36" customHeight="1" spans="1:7">
      <c r="A1046" s="393">
        <v>2150701</v>
      </c>
      <c r="B1046" s="275" t="s">
        <v>141</v>
      </c>
      <c r="C1046" s="276">
        <v>0</v>
      </c>
      <c r="D1046" s="276">
        <v>0</v>
      </c>
      <c r="E1046" s="394" t="str">
        <f t="shared" si="58"/>
        <v>-</v>
      </c>
      <c r="F1046" s="125" t="str">
        <f t="shared" si="56"/>
        <v>否</v>
      </c>
      <c r="G1046" s="153" t="str">
        <f t="shared" si="57"/>
        <v>项</v>
      </c>
    </row>
    <row r="1047" ht="36" customHeight="1" spans="1:7">
      <c r="A1047" s="393">
        <v>2150702</v>
      </c>
      <c r="B1047" s="275" t="s">
        <v>142</v>
      </c>
      <c r="C1047" s="276">
        <v>0</v>
      </c>
      <c r="D1047" s="276">
        <v>0</v>
      </c>
      <c r="E1047" s="394" t="str">
        <f t="shared" si="58"/>
        <v>-</v>
      </c>
      <c r="F1047" s="125" t="str">
        <f t="shared" si="56"/>
        <v>否</v>
      </c>
      <c r="G1047" s="153" t="str">
        <f t="shared" si="57"/>
        <v>项</v>
      </c>
    </row>
    <row r="1048" ht="36" customHeight="1" spans="1:7">
      <c r="A1048" s="393">
        <v>2150703</v>
      </c>
      <c r="B1048" s="275" t="s">
        <v>143</v>
      </c>
      <c r="C1048" s="276">
        <v>0</v>
      </c>
      <c r="D1048" s="276">
        <v>0</v>
      </c>
      <c r="E1048" s="394" t="str">
        <f t="shared" si="58"/>
        <v>-</v>
      </c>
      <c r="F1048" s="125" t="str">
        <f t="shared" si="56"/>
        <v>否</v>
      </c>
      <c r="G1048" s="153" t="str">
        <f t="shared" si="57"/>
        <v>项</v>
      </c>
    </row>
    <row r="1049" ht="36" customHeight="1" spans="1:7">
      <c r="A1049" s="393">
        <v>2150704</v>
      </c>
      <c r="B1049" s="275" t="s">
        <v>917</v>
      </c>
      <c r="C1049" s="276">
        <v>0</v>
      </c>
      <c r="D1049" s="276">
        <v>0</v>
      </c>
      <c r="E1049" s="394" t="str">
        <f t="shared" si="58"/>
        <v>-</v>
      </c>
      <c r="F1049" s="125" t="str">
        <f t="shared" si="56"/>
        <v>否</v>
      </c>
      <c r="G1049" s="153" t="str">
        <f t="shared" si="57"/>
        <v>项</v>
      </c>
    </row>
    <row r="1050" ht="36" customHeight="1" spans="1:7">
      <c r="A1050" s="393">
        <v>2150705</v>
      </c>
      <c r="B1050" s="275" t="s">
        <v>918</v>
      </c>
      <c r="C1050" s="276">
        <v>0</v>
      </c>
      <c r="D1050" s="276">
        <v>0</v>
      </c>
      <c r="E1050" s="394" t="str">
        <f t="shared" si="58"/>
        <v>-</v>
      </c>
      <c r="F1050" s="125" t="str">
        <f t="shared" si="56"/>
        <v>否</v>
      </c>
      <c r="G1050" s="153" t="str">
        <f t="shared" si="57"/>
        <v>项</v>
      </c>
    </row>
    <row r="1051" ht="36" customHeight="1" spans="1:7">
      <c r="A1051" s="393">
        <v>2150799</v>
      </c>
      <c r="B1051" s="275" t="s">
        <v>919</v>
      </c>
      <c r="C1051" s="276">
        <v>0</v>
      </c>
      <c r="D1051" s="276">
        <v>0</v>
      </c>
      <c r="E1051" s="394" t="str">
        <f t="shared" si="58"/>
        <v>-</v>
      </c>
      <c r="F1051" s="125" t="str">
        <f t="shared" si="56"/>
        <v>否</v>
      </c>
      <c r="G1051" s="153" t="str">
        <f t="shared" si="57"/>
        <v>项</v>
      </c>
    </row>
    <row r="1052" ht="36" customHeight="1" spans="1:7">
      <c r="A1052" s="391">
        <v>21508</v>
      </c>
      <c r="B1052" s="271" t="s">
        <v>920</v>
      </c>
      <c r="C1052" s="278">
        <v>28</v>
      </c>
      <c r="D1052" s="278">
        <v>500</v>
      </c>
      <c r="E1052" s="392">
        <f t="shared" si="58"/>
        <v>16.857</v>
      </c>
      <c r="F1052" s="125" t="str">
        <f t="shared" si="56"/>
        <v>是</v>
      </c>
      <c r="G1052" s="153" t="str">
        <f t="shared" si="57"/>
        <v>款</v>
      </c>
    </row>
    <row r="1053" ht="36" customHeight="1" spans="1:7">
      <c r="A1053" s="396">
        <v>2150801</v>
      </c>
      <c r="B1053" s="403" t="s">
        <v>141</v>
      </c>
      <c r="C1053" s="276">
        <v>0</v>
      </c>
      <c r="D1053" s="276">
        <v>0</v>
      </c>
      <c r="E1053" s="394" t="str">
        <f t="shared" si="58"/>
        <v>-</v>
      </c>
      <c r="F1053" s="125" t="str">
        <f t="shared" si="56"/>
        <v>否</v>
      </c>
      <c r="G1053" s="153" t="str">
        <f t="shared" si="57"/>
        <v>项</v>
      </c>
    </row>
    <row r="1054" ht="36" customHeight="1" spans="1:7">
      <c r="A1054" s="396">
        <v>2150802</v>
      </c>
      <c r="B1054" s="403" t="s">
        <v>142</v>
      </c>
      <c r="C1054" s="276">
        <v>0</v>
      </c>
      <c r="D1054" s="276">
        <v>0</v>
      </c>
      <c r="E1054" s="394" t="str">
        <f t="shared" si="58"/>
        <v>-</v>
      </c>
      <c r="F1054" s="125" t="str">
        <f t="shared" si="56"/>
        <v>否</v>
      </c>
      <c r="G1054" s="153" t="str">
        <f t="shared" si="57"/>
        <v>项</v>
      </c>
    </row>
    <row r="1055" ht="36" customHeight="1" spans="1:7">
      <c r="A1055" s="396">
        <v>2150803</v>
      </c>
      <c r="B1055" s="403" t="s">
        <v>143</v>
      </c>
      <c r="C1055" s="276">
        <v>0</v>
      </c>
      <c r="D1055" s="276">
        <v>0</v>
      </c>
      <c r="E1055" s="394" t="str">
        <f t="shared" si="58"/>
        <v>-</v>
      </c>
      <c r="F1055" s="125" t="str">
        <f t="shared" si="56"/>
        <v>否</v>
      </c>
      <c r="G1055" s="153" t="str">
        <f t="shared" si="57"/>
        <v>项</v>
      </c>
    </row>
    <row r="1056" ht="36" customHeight="1" spans="1:7">
      <c r="A1056" s="393">
        <v>2150804</v>
      </c>
      <c r="B1056" s="275" t="s">
        <v>921</v>
      </c>
      <c r="C1056" s="276">
        <v>0</v>
      </c>
      <c r="D1056" s="276">
        <v>0</v>
      </c>
      <c r="E1056" s="394" t="str">
        <f t="shared" si="58"/>
        <v>-</v>
      </c>
      <c r="F1056" s="125" t="str">
        <f t="shared" si="56"/>
        <v>否</v>
      </c>
      <c r="G1056" s="153" t="str">
        <f t="shared" si="57"/>
        <v>项</v>
      </c>
    </row>
    <row r="1057" ht="36" customHeight="1" spans="1:7">
      <c r="A1057" s="393">
        <v>2150805</v>
      </c>
      <c r="B1057" s="275" t="s">
        <v>922</v>
      </c>
      <c r="C1057" s="276">
        <v>28</v>
      </c>
      <c r="D1057" s="276">
        <v>500</v>
      </c>
      <c r="E1057" s="394">
        <f t="shared" si="58"/>
        <v>16.857</v>
      </c>
      <c r="F1057" s="125" t="str">
        <f t="shared" si="56"/>
        <v>是</v>
      </c>
      <c r="G1057" s="153" t="str">
        <f t="shared" si="57"/>
        <v>项</v>
      </c>
    </row>
    <row r="1058" ht="36" customHeight="1" spans="1:7">
      <c r="A1058" s="393">
        <v>2150806</v>
      </c>
      <c r="B1058" s="275" t="s">
        <v>923</v>
      </c>
      <c r="C1058" s="276">
        <v>0</v>
      </c>
      <c r="D1058" s="276">
        <v>0</v>
      </c>
      <c r="E1058" s="394" t="str">
        <f t="shared" si="58"/>
        <v>-</v>
      </c>
      <c r="F1058" s="125" t="str">
        <f t="shared" si="56"/>
        <v>否</v>
      </c>
      <c r="G1058" s="153" t="str">
        <f t="shared" si="57"/>
        <v>项</v>
      </c>
    </row>
    <row r="1059" ht="36" customHeight="1" spans="1:7">
      <c r="A1059" s="393">
        <v>2150899</v>
      </c>
      <c r="B1059" s="275" t="s">
        <v>924</v>
      </c>
      <c r="C1059" s="276">
        <v>0</v>
      </c>
      <c r="D1059" s="276">
        <v>0</v>
      </c>
      <c r="E1059" s="394" t="str">
        <f t="shared" si="58"/>
        <v>-</v>
      </c>
      <c r="F1059" s="125" t="str">
        <f t="shared" si="56"/>
        <v>否</v>
      </c>
      <c r="G1059" s="153" t="str">
        <f t="shared" si="57"/>
        <v>项</v>
      </c>
    </row>
    <row r="1060" ht="36" customHeight="1" spans="1:7">
      <c r="A1060" s="391">
        <v>21599</v>
      </c>
      <c r="B1060" s="271" t="s">
        <v>925</v>
      </c>
      <c r="C1060" s="278">
        <v>1000</v>
      </c>
      <c r="D1060" s="278">
        <v>0</v>
      </c>
      <c r="E1060" s="392">
        <f t="shared" si="58"/>
        <v>-1</v>
      </c>
      <c r="F1060" s="125" t="str">
        <f t="shared" si="56"/>
        <v>是</v>
      </c>
      <c r="G1060" s="153" t="str">
        <f t="shared" si="57"/>
        <v>款</v>
      </c>
    </row>
    <row r="1061" ht="36" customHeight="1" spans="1:7">
      <c r="A1061" s="393">
        <v>2159901</v>
      </c>
      <c r="B1061" s="275" t="s">
        <v>926</v>
      </c>
      <c r="C1061" s="276">
        <v>0</v>
      </c>
      <c r="D1061" s="276">
        <v>0</v>
      </c>
      <c r="E1061" s="394" t="str">
        <f t="shared" si="58"/>
        <v>-</v>
      </c>
      <c r="F1061" s="125" t="str">
        <f t="shared" si="56"/>
        <v>否</v>
      </c>
      <c r="G1061" s="153" t="str">
        <f t="shared" si="57"/>
        <v>项</v>
      </c>
    </row>
    <row r="1062" ht="36" customHeight="1" spans="1:7">
      <c r="A1062" s="393">
        <v>2159904</v>
      </c>
      <c r="B1062" s="275" t="s">
        <v>927</v>
      </c>
      <c r="C1062" s="276">
        <v>0</v>
      </c>
      <c r="D1062" s="276">
        <v>0</v>
      </c>
      <c r="E1062" s="394" t="str">
        <f t="shared" si="58"/>
        <v>-</v>
      </c>
      <c r="F1062" s="125" t="str">
        <f t="shared" si="56"/>
        <v>否</v>
      </c>
      <c r="G1062" s="153" t="str">
        <f t="shared" si="57"/>
        <v>项</v>
      </c>
    </row>
    <row r="1063" ht="36" customHeight="1" spans="1:7">
      <c r="A1063" s="393">
        <v>2159905</v>
      </c>
      <c r="B1063" s="275" t="s">
        <v>928</v>
      </c>
      <c r="C1063" s="276">
        <v>0</v>
      </c>
      <c r="D1063" s="276">
        <v>0</v>
      </c>
      <c r="E1063" s="394" t="str">
        <f t="shared" si="58"/>
        <v>-</v>
      </c>
      <c r="F1063" s="125" t="str">
        <f t="shared" si="56"/>
        <v>否</v>
      </c>
      <c r="G1063" s="153" t="str">
        <f t="shared" si="57"/>
        <v>项</v>
      </c>
    </row>
    <row r="1064" ht="36" customHeight="1" spans="1:7">
      <c r="A1064" s="393">
        <v>2159906</v>
      </c>
      <c r="B1064" s="275" t="s">
        <v>929</v>
      </c>
      <c r="C1064" s="276">
        <v>0</v>
      </c>
      <c r="D1064" s="276">
        <v>0</v>
      </c>
      <c r="E1064" s="394" t="str">
        <f t="shared" si="58"/>
        <v>-</v>
      </c>
      <c r="F1064" s="125" t="str">
        <f t="shared" si="56"/>
        <v>否</v>
      </c>
      <c r="G1064" s="153" t="str">
        <f t="shared" si="57"/>
        <v>项</v>
      </c>
    </row>
    <row r="1065" ht="36" customHeight="1" spans="1:7">
      <c r="A1065" s="393">
        <v>2159999</v>
      </c>
      <c r="B1065" s="275" t="s">
        <v>930</v>
      </c>
      <c r="C1065" s="276">
        <v>1000</v>
      </c>
      <c r="D1065" s="276">
        <v>0</v>
      </c>
      <c r="E1065" s="394">
        <f t="shared" si="58"/>
        <v>-1</v>
      </c>
      <c r="F1065" s="125" t="str">
        <f t="shared" si="56"/>
        <v>是</v>
      </c>
      <c r="G1065" s="153" t="str">
        <f t="shared" si="57"/>
        <v>项</v>
      </c>
    </row>
    <row r="1066" ht="36" customHeight="1" spans="1:7">
      <c r="A1066" s="391">
        <v>216</v>
      </c>
      <c r="B1066" s="271" t="s">
        <v>99</v>
      </c>
      <c r="C1066" s="278">
        <v>33</v>
      </c>
      <c r="D1066" s="278">
        <v>39</v>
      </c>
      <c r="E1066" s="392">
        <f t="shared" si="58"/>
        <v>0.182</v>
      </c>
      <c r="F1066" s="125" t="str">
        <f t="shared" si="56"/>
        <v>是</v>
      </c>
      <c r="G1066" s="153" t="str">
        <f t="shared" si="57"/>
        <v>类</v>
      </c>
    </row>
    <row r="1067" ht="36" customHeight="1" spans="1:7">
      <c r="A1067" s="391">
        <v>21602</v>
      </c>
      <c r="B1067" s="271" t="s">
        <v>931</v>
      </c>
      <c r="C1067" s="278">
        <v>22</v>
      </c>
      <c r="D1067" s="278">
        <v>8</v>
      </c>
      <c r="E1067" s="392">
        <f t="shared" si="58"/>
        <v>-0.636</v>
      </c>
      <c r="F1067" s="125" t="str">
        <f t="shared" si="56"/>
        <v>是</v>
      </c>
      <c r="G1067" s="153" t="str">
        <f t="shared" si="57"/>
        <v>款</v>
      </c>
    </row>
    <row r="1068" ht="36" customHeight="1" spans="1:7">
      <c r="A1068" s="393">
        <v>2160201</v>
      </c>
      <c r="B1068" s="275" t="s">
        <v>141</v>
      </c>
      <c r="C1068" s="276">
        <v>0</v>
      </c>
      <c r="D1068" s="276">
        <v>0</v>
      </c>
      <c r="E1068" s="394" t="str">
        <f t="shared" si="58"/>
        <v>-</v>
      </c>
      <c r="F1068" s="125" t="str">
        <f t="shared" si="56"/>
        <v>否</v>
      </c>
      <c r="G1068" s="153" t="str">
        <f t="shared" si="57"/>
        <v>项</v>
      </c>
    </row>
    <row r="1069" ht="36" customHeight="1" spans="1:7">
      <c r="A1069" s="393">
        <v>2160202</v>
      </c>
      <c r="B1069" s="275" t="s">
        <v>142</v>
      </c>
      <c r="C1069" s="276">
        <v>0</v>
      </c>
      <c r="D1069" s="276">
        <v>0</v>
      </c>
      <c r="E1069" s="394" t="str">
        <f t="shared" si="58"/>
        <v>-</v>
      </c>
      <c r="F1069" s="125" t="str">
        <f t="shared" si="56"/>
        <v>否</v>
      </c>
      <c r="G1069" s="153" t="str">
        <f t="shared" si="57"/>
        <v>项</v>
      </c>
    </row>
    <row r="1070" ht="36" customHeight="1" spans="1:7">
      <c r="A1070" s="396">
        <v>2160203</v>
      </c>
      <c r="B1070" s="399" t="s">
        <v>143</v>
      </c>
      <c r="C1070" s="276">
        <v>0</v>
      </c>
      <c r="D1070" s="276">
        <v>0</v>
      </c>
      <c r="E1070" s="394" t="str">
        <f t="shared" si="58"/>
        <v>-</v>
      </c>
      <c r="F1070" s="125" t="str">
        <f t="shared" si="56"/>
        <v>否</v>
      </c>
      <c r="G1070" s="153" t="str">
        <f t="shared" si="57"/>
        <v>项</v>
      </c>
    </row>
    <row r="1071" ht="36" customHeight="1" spans="1:7">
      <c r="A1071" s="393">
        <v>2160216</v>
      </c>
      <c r="B1071" s="275" t="s">
        <v>932</v>
      </c>
      <c r="C1071" s="276">
        <v>0</v>
      </c>
      <c r="D1071" s="276">
        <v>0</v>
      </c>
      <c r="E1071" s="394" t="str">
        <f t="shared" si="58"/>
        <v>-</v>
      </c>
      <c r="F1071" s="125" t="str">
        <f t="shared" si="56"/>
        <v>否</v>
      </c>
      <c r="G1071" s="153" t="str">
        <f t="shared" si="57"/>
        <v>项</v>
      </c>
    </row>
    <row r="1072" ht="36" customHeight="1" spans="1:7">
      <c r="A1072" s="393">
        <v>2160217</v>
      </c>
      <c r="B1072" s="275" t="s">
        <v>933</v>
      </c>
      <c r="C1072" s="276">
        <v>0</v>
      </c>
      <c r="D1072" s="276">
        <v>0</v>
      </c>
      <c r="E1072" s="394" t="str">
        <f t="shared" si="58"/>
        <v>-</v>
      </c>
      <c r="F1072" s="125" t="str">
        <f t="shared" si="56"/>
        <v>否</v>
      </c>
      <c r="G1072" s="153" t="str">
        <f t="shared" si="57"/>
        <v>项</v>
      </c>
    </row>
    <row r="1073" ht="36" customHeight="1" spans="1:7">
      <c r="A1073" s="393">
        <v>2160218</v>
      </c>
      <c r="B1073" s="275" t="s">
        <v>934</v>
      </c>
      <c r="C1073" s="276">
        <v>0</v>
      </c>
      <c r="D1073" s="276">
        <v>0</v>
      </c>
      <c r="E1073" s="394" t="str">
        <f t="shared" si="58"/>
        <v>-</v>
      </c>
      <c r="F1073" s="125" t="str">
        <f t="shared" si="56"/>
        <v>否</v>
      </c>
      <c r="G1073" s="153" t="str">
        <f t="shared" si="57"/>
        <v>项</v>
      </c>
    </row>
    <row r="1074" ht="36" customHeight="1" spans="1:7">
      <c r="A1074" s="393">
        <v>2160219</v>
      </c>
      <c r="B1074" s="275" t="s">
        <v>935</v>
      </c>
      <c r="C1074" s="276">
        <v>0</v>
      </c>
      <c r="D1074" s="276">
        <v>0</v>
      </c>
      <c r="E1074" s="394" t="str">
        <f t="shared" si="58"/>
        <v>-</v>
      </c>
      <c r="F1074" s="125" t="str">
        <f t="shared" si="56"/>
        <v>否</v>
      </c>
      <c r="G1074" s="153" t="str">
        <f t="shared" si="57"/>
        <v>项</v>
      </c>
    </row>
    <row r="1075" ht="36" customHeight="1" spans="1:7">
      <c r="A1075" s="393">
        <v>2160250</v>
      </c>
      <c r="B1075" s="275" t="s">
        <v>150</v>
      </c>
      <c r="C1075" s="276">
        <v>0</v>
      </c>
      <c r="D1075" s="276">
        <v>0</v>
      </c>
      <c r="E1075" s="394" t="str">
        <f t="shared" si="58"/>
        <v>-</v>
      </c>
      <c r="F1075" s="125" t="str">
        <f t="shared" ref="F1075:F1097" si="59">IF(LEN(A1075)=3,"是",IF(B1075&lt;&gt;"",IF(SUM(C1075:D1075)&lt;&gt;0,"是","否"),"是"))</f>
        <v>否</v>
      </c>
      <c r="G1075" s="153" t="str">
        <f t="shared" ref="G1075:G1097" si="60">IF(LEN(A1075)=3,"类",IF(LEN(A1075)=5,"款","项"))</f>
        <v>项</v>
      </c>
    </row>
    <row r="1076" ht="36" customHeight="1" spans="1:7">
      <c r="A1076" s="393">
        <v>2160299</v>
      </c>
      <c r="B1076" s="275" t="s">
        <v>936</v>
      </c>
      <c r="C1076" s="276">
        <v>22</v>
      </c>
      <c r="D1076" s="276">
        <v>8</v>
      </c>
      <c r="E1076" s="394">
        <f t="shared" si="58"/>
        <v>-0.636</v>
      </c>
      <c r="F1076" s="125" t="str">
        <f t="shared" si="59"/>
        <v>是</v>
      </c>
      <c r="G1076" s="153" t="str">
        <f t="shared" si="60"/>
        <v>项</v>
      </c>
    </row>
    <row r="1077" ht="36" customHeight="1" spans="1:7">
      <c r="A1077" s="391">
        <v>21606</v>
      </c>
      <c r="B1077" s="271" t="s">
        <v>937</v>
      </c>
      <c r="C1077" s="278">
        <v>9</v>
      </c>
      <c r="D1077" s="278">
        <v>31</v>
      </c>
      <c r="E1077" s="392">
        <f t="shared" si="58"/>
        <v>2.444</v>
      </c>
      <c r="F1077" s="125" t="str">
        <f t="shared" si="59"/>
        <v>是</v>
      </c>
      <c r="G1077" s="153" t="str">
        <f t="shared" si="60"/>
        <v>款</v>
      </c>
    </row>
    <row r="1078" ht="36" customHeight="1" spans="1:7">
      <c r="A1078" s="393">
        <v>2160601</v>
      </c>
      <c r="B1078" s="275" t="s">
        <v>141</v>
      </c>
      <c r="C1078" s="276">
        <v>0</v>
      </c>
      <c r="D1078" s="276">
        <v>0</v>
      </c>
      <c r="E1078" s="394" t="str">
        <f t="shared" si="58"/>
        <v>-</v>
      </c>
      <c r="F1078" s="125" t="str">
        <f t="shared" si="59"/>
        <v>否</v>
      </c>
      <c r="G1078" s="153" t="str">
        <f t="shared" si="60"/>
        <v>项</v>
      </c>
    </row>
    <row r="1079" ht="36" customHeight="1" spans="1:7">
      <c r="A1079" s="393">
        <v>2160602</v>
      </c>
      <c r="B1079" s="275" t="s">
        <v>142</v>
      </c>
      <c r="C1079" s="276">
        <v>0</v>
      </c>
      <c r="D1079" s="276">
        <v>0</v>
      </c>
      <c r="E1079" s="394" t="str">
        <f t="shared" si="58"/>
        <v>-</v>
      </c>
      <c r="F1079" s="125" t="str">
        <f t="shared" si="59"/>
        <v>否</v>
      </c>
      <c r="G1079" s="153" t="str">
        <f t="shared" si="60"/>
        <v>项</v>
      </c>
    </row>
    <row r="1080" ht="36" customHeight="1" spans="1:7">
      <c r="A1080" s="393">
        <v>2160603</v>
      </c>
      <c r="B1080" s="275" t="s">
        <v>143</v>
      </c>
      <c r="C1080" s="276">
        <v>0</v>
      </c>
      <c r="D1080" s="276">
        <v>0</v>
      </c>
      <c r="E1080" s="394" t="str">
        <f t="shared" si="58"/>
        <v>-</v>
      </c>
      <c r="F1080" s="125" t="str">
        <f t="shared" si="59"/>
        <v>否</v>
      </c>
      <c r="G1080" s="153" t="str">
        <f t="shared" si="60"/>
        <v>项</v>
      </c>
    </row>
    <row r="1081" ht="36" customHeight="1" spans="1:7">
      <c r="A1081" s="393">
        <v>2160607</v>
      </c>
      <c r="B1081" s="275" t="s">
        <v>938</v>
      </c>
      <c r="C1081" s="276">
        <v>0</v>
      </c>
      <c r="D1081" s="276">
        <v>0</v>
      </c>
      <c r="E1081" s="394" t="str">
        <f t="shared" si="58"/>
        <v>-</v>
      </c>
      <c r="F1081" s="125" t="str">
        <f t="shared" si="59"/>
        <v>否</v>
      </c>
      <c r="G1081" s="153" t="str">
        <f t="shared" si="60"/>
        <v>项</v>
      </c>
    </row>
    <row r="1082" ht="36" customHeight="1" spans="1:7">
      <c r="A1082" s="393">
        <v>2160699</v>
      </c>
      <c r="B1082" s="275" t="s">
        <v>939</v>
      </c>
      <c r="C1082" s="276">
        <v>9</v>
      </c>
      <c r="D1082" s="276">
        <v>31</v>
      </c>
      <c r="E1082" s="394">
        <f t="shared" si="58"/>
        <v>2.444</v>
      </c>
      <c r="F1082" s="125" t="str">
        <f t="shared" si="59"/>
        <v>是</v>
      </c>
      <c r="G1082" s="153" t="str">
        <f t="shared" si="60"/>
        <v>项</v>
      </c>
    </row>
    <row r="1083" ht="36" customHeight="1" spans="1:7">
      <c r="A1083" s="391">
        <v>21699</v>
      </c>
      <c r="B1083" s="271" t="s">
        <v>940</v>
      </c>
      <c r="C1083" s="278">
        <v>2</v>
      </c>
      <c r="D1083" s="278">
        <v>0</v>
      </c>
      <c r="E1083" s="392">
        <f t="shared" si="58"/>
        <v>-1</v>
      </c>
      <c r="F1083" s="125" t="str">
        <f t="shared" si="59"/>
        <v>是</v>
      </c>
      <c r="G1083" s="153" t="str">
        <f t="shared" si="60"/>
        <v>款</v>
      </c>
    </row>
    <row r="1084" ht="36" customHeight="1" spans="1:7">
      <c r="A1084" s="393">
        <v>2169901</v>
      </c>
      <c r="B1084" s="275" t="s">
        <v>941</v>
      </c>
      <c r="C1084" s="276">
        <v>0</v>
      </c>
      <c r="D1084" s="276">
        <v>0</v>
      </c>
      <c r="E1084" s="394" t="str">
        <f t="shared" si="58"/>
        <v>-</v>
      </c>
      <c r="F1084" s="125" t="str">
        <f t="shared" si="59"/>
        <v>否</v>
      </c>
      <c r="G1084" s="153" t="str">
        <f t="shared" si="60"/>
        <v>项</v>
      </c>
    </row>
    <row r="1085" ht="36" customHeight="1" spans="1:7">
      <c r="A1085" s="393">
        <v>2169999</v>
      </c>
      <c r="B1085" s="275" t="s">
        <v>942</v>
      </c>
      <c r="C1085" s="276">
        <v>2</v>
      </c>
      <c r="D1085" s="276">
        <v>0</v>
      </c>
      <c r="E1085" s="394">
        <f t="shared" si="58"/>
        <v>-1</v>
      </c>
      <c r="F1085" s="125" t="str">
        <f t="shared" si="59"/>
        <v>是</v>
      </c>
      <c r="G1085" s="153" t="str">
        <f t="shared" si="60"/>
        <v>项</v>
      </c>
    </row>
    <row r="1086" ht="36" customHeight="1" spans="1:7">
      <c r="A1086" s="391">
        <v>217</v>
      </c>
      <c r="B1086" s="271" t="s">
        <v>101</v>
      </c>
      <c r="C1086" s="278">
        <v>0</v>
      </c>
      <c r="D1086" s="278">
        <v>0</v>
      </c>
      <c r="E1086" s="392" t="str">
        <f t="shared" si="58"/>
        <v>-</v>
      </c>
      <c r="F1086" s="125" t="str">
        <f t="shared" si="59"/>
        <v>是</v>
      </c>
      <c r="G1086" s="153" t="str">
        <f t="shared" si="60"/>
        <v>类</v>
      </c>
    </row>
    <row r="1087" ht="36" customHeight="1" spans="1:7">
      <c r="A1087" s="391">
        <v>21701</v>
      </c>
      <c r="B1087" s="271" t="s">
        <v>943</v>
      </c>
      <c r="C1087" s="278">
        <v>0</v>
      </c>
      <c r="D1087" s="278">
        <v>0</v>
      </c>
      <c r="E1087" s="392" t="str">
        <f t="shared" si="58"/>
        <v>-</v>
      </c>
      <c r="F1087" s="125" t="str">
        <f t="shared" si="59"/>
        <v>否</v>
      </c>
      <c r="G1087" s="153" t="str">
        <f t="shared" si="60"/>
        <v>款</v>
      </c>
    </row>
    <row r="1088" ht="36" customHeight="1" spans="1:7">
      <c r="A1088" s="393">
        <v>2170101</v>
      </c>
      <c r="B1088" s="275" t="s">
        <v>141</v>
      </c>
      <c r="C1088" s="276">
        <v>0</v>
      </c>
      <c r="D1088" s="276">
        <v>0</v>
      </c>
      <c r="E1088" s="394" t="str">
        <f t="shared" si="58"/>
        <v>-</v>
      </c>
      <c r="F1088" s="125" t="str">
        <f t="shared" si="59"/>
        <v>否</v>
      </c>
      <c r="G1088" s="153" t="str">
        <f t="shared" si="60"/>
        <v>项</v>
      </c>
    </row>
    <row r="1089" ht="36" customHeight="1" spans="1:7">
      <c r="A1089" s="393">
        <v>2170102</v>
      </c>
      <c r="B1089" s="275" t="s">
        <v>142</v>
      </c>
      <c r="C1089" s="276">
        <v>0</v>
      </c>
      <c r="D1089" s="276">
        <v>0</v>
      </c>
      <c r="E1089" s="394" t="str">
        <f t="shared" si="58"/>
        <v>-</v>
      </c>
      <c r="F1089" s="125" t="str">
        <f t="shared" si="59"/>
        <v>否</v>
      </c>
      <c r="G1089" s="153" t="str">
        <f t="shared" si="60"/>
        <v>项</v>
      </c>
    </row>
    <row r="1090" ht="36" customHeight="1" spans="1:7">
      <c r="A1090" s="393">
        <v>2170103</v>
      </c>
      <c r="B1090" s="275" t="s">
        <v>143</v>
      </c>
      <c r="C1090" s="276">
        <v>0</v>
      </c>
      <c r="D1090" s="276">
        <v>0</v>
      </c>
      <c r="E1090" s="394" t="str">
        <f t="shared" si="58"/>
        <v>-</v>
      </c>
      <c r="F1090" s="125" t="str">
        <f t="shared" si="59"/>
        <v>否</v>
      </c>
      <c r="G1090" s="153" t="str">
        <f t="shared" si="60"/>
        <v>项</v>
      </c>
    </row>
    <row r="1091" ht="36" customHeight="1" spans="1:7">
      <c r="A1091" s="393">
        <v>2170104</v>
      </c>
      <c r="B1091" s="275" t="s">
        <v>944</v>
      </c>
      <c r="C1091" s="276">
        <v>0</v>
      </c>
      <c r="D1091" s="276">
        <v>0</v>
      </c>
      <c r="E1091" s="394" t="str">
        <f t="shared" si="58"/>
        <v>-</v>
      </c>
      <c r="F1091" s="125" t="str">
        <f t="shared" si="59"/>
        <v>否</v>
      </c>
      <c r="G1091" s="153" t="str">
        <f t="shared" si="60"/>
        <v>项</v>
      </c>
    </row>
    <row r="1092" ht="36" customHeight="1" spans="1:7">
      <c r="A1092" s="393">
        <v>2170150</v>
      </c>
      <c r="B1092" s="275" t="s">
        <v>150</v>
      </c>
      <c r="C1092" s="276">
        <v>0</v>
      </c>
      <c r="D1092" s="276">
        <v>0</v>
      </c>
      <c r="E1092" s="394" t="str">
        <f t="shared" ref="E1092:E1155" si="61">IF(C1092&lt;&gt;0,D1092/C1092-1,"-")</f>
        <v>-</v>
      </c>
      <c r="F1092" s="125" t="str">
        <f t="shared" si="59"/>
        <v>否</v>
      </c>
      <c r="G1092" s="153" t="str">
        <f t="shared" si="60"/>
        <v>项</v>
      </c>
    </row>
    <row r="1093" ht="36" customHeight="1" spans="1:7">
      <c r="A1093" s="393">
        <v>2170199</v>
      </c>
      <c r="B1093" s="275" t="s">
        <v>945</v>
      </c>
      <c r="C1093" s="276">
        <v>0</v>
      </c>
      <c r="D1093" s="276">
        <v>0</v>
      </c>
      <c r="E1093" s="394" t="str">
        <f t="shared" si="61"/>
        <v>-</v>
      </c>
      <c r="F1093" s="125" t="str">
        <f t="shared" si="59"/>
        <v>否</v>
      </c>
      <c r="G1093" s="153" t="str">
        <f t="shared" si="60"/>
        <v>项</v>
      </c>
    </row>
    <row r="1094" ht="36" customHeight="1" spans="1:7">
      <c r="A1094" s="391">
        <v>21702</v>
      </c>
      <c r="B1094" s="271" t="s">
        <v>946</v>
      </c>
      <c r="C1094" s="278">
        <v>0</v>
      </c>
      <c r="D1094" s="278">
        <v>0</v>
      </c>
      <c r="E1094" s="392" t="str">
        <f t="shared" si="61"/>
        <v>-</v>
      </c>
      <c r="F1094" s="125" t="str">
        <f t="shared" si="59"/>
        <v>否</v>
      </c>
      <c r="G1094" s="153" t="str">
        <f t="shared" si="60"/>
        <v>款</v>
      </c>
    </row>
    <row r="1095" ht="36" customHeight="1" spans="1:7">
      <c r="A1095" s="393">
        <v>2170201</v>
      </c>
      <c r="B1095" s="275" t="s">
        <v>947</v>
      </c>
      <c r="C1095" s="276">
        <v>0</v>
      </c>
      <c r="D1095" s="276">
        <v>0</v>
      </c>
      <c r="E1095" s="394" t="str">
        <f t="shared" si="61"/>
        <v>-</v>
      </c>
      <c r="F1095" s="125" t="str">
        <f t="shared" si="59"/>
        <v>否</v>
      </c>
      <c r="G1095" s="153" t="str">
        <f t="shared" si="60"/>
        <v>项</v>
      </c>
    </row>
    <row r="1096" ht="36" customHeight="1" spans="1:7">
      <c r="A1096" s="393">
        <v>2170202</v>
      </c>
      <c r="B1096" s="275" t="s">
        <v>948</v>
      </c>
      <c r="C1096" s="276">
        <v>0</v>
      </c>
      <c r="D1096" s="276">
        <v>0</v>
      </c>
      <c r="E1096" s="394" t="str">
        <f t="shared" si="61"/>
        <v>-</v>
      </c>
      <c r="F1096" s="125" t="str">
        <f t="shared" si="59"/>
        <v>否</v>
      </c>
      <c r="G1096" s="153" t="str">
        <f t="shared" si="60"/>
        <v>项</v>
      </c>
    </row>
    <row r="1097" ht="36" customHeight="1" spans="1:7">
      <c r="A1097" s="393">
        <v>2170203</v>
      </c>
      <c r="B1097" s="275" t="s">
        <v>949</v>
      </c>
      <c r="C1097" s="276">
        <v>0</v>
      </c>
      <c r="D1097" s="276">
        <v>0</v>
      </c>
      <c r="E1097" s="394" t="str">
        <f t="shared" si="61"/>
        <v>-</v>
      </c>
      <c r="F1097" s="125" t="str">
        <f t="shared" si="59"/>
        <v>否</v>
      </c>
      <c r="G1097" s="153" t="str">
        <f t="shared" si="60"/>
        <v>项</v>
      </c>
    </row>
    <row r="1098" ht="36" customHeight="1" spans="1:7">
      <c r="A1098" s="393">
        <v>2170204</v>
      </c>
      <c r="B1098" s="275" t="s">
        <v>950</v>
      </c>
      <c r="C1098" s="276">
        <v>0</v>
      </c>
      <c r="D1098" s="276">
        <v>0</v>
      </c>
      <c r="E1098" s="394" t="str">
        <f t="shared" si="61"/>
        <v>-</v>
      </c>
      <c r="F1098" s="125" t="str">
        <f t="shared" ref="F1098:F1135" si="62">IF(LEN(A1098)=3,"是",IF(B1098&lt;&gt;"",IF(SUM(C1098:D1098)&lt;&gt;0,"是","否"),"是"))</f>
        <v>否</v>
      </c>
      <c r="G1098" s="153" t="str">
        <f t="shared" ref="G1098:G1135" si="63">IF(LEN(A1098)=3,"类",IF(LEN(A1098)=5,"款","项"))</f>
        <v>项</v>
      </c>
    </row>
    <row r="1099" ht="36" customHeight="1" spans="1:7">
      <c r="A1099" s="393">
        <v>2170205</v>
      </c>
      <c r="B1099" s="275" t="s">
        <v>951</v>
      </c>
      <c r="C1099" s="276">
        <v>0</v>
      </c>
      <c r="D1099" s="276">
        <v>0</v>
      </c>
      <c r="E1099" s="394" t="str">
        <f t="shared" si="61"/>
        <v>-</v>
      </c>
      <c r="F1099" s="125" t="str">
        <f t="shared" si="62"/>
        <v>否</v>
      </c>
      <c r="G1099" s="153" t="str">
        <f t="shared" si="63"/>
        <v>项</v>
      </c>
    </row>
    <row r="1100" ht="36" customHeight="1" spans="1:7">
      <c r="A1100" s="393">
        <v>2170206</v>
      </c>
      <c r="B1100" s="275" t="s">
        <v>952</v>
      </c>
      <c r="C1100" s="276">
        <v>0</v>
      </c>
      <c r="D1100" s="276">
        <v>0</v>
      </c>
      <c r="E1100" s="394" t="str">
        <f t="shared" si="61"/>
        <v>-</v>
      </c>
      <c r="F1100" s="125" t="str">
        <f t="shared" si="62"/>
        <v>否</v>
      </c>
      <c r="G1100" s="153" t="str">
        <f t="shared" si="63"/>
        <v>项</v>
      </c>
    </row>
    <row r="1101" ht="36" customHeight="1" spans="1:7">
      <c r="A1101" s="393">
        <v>2170207</v>
      </c>
      <c r="B1101" s="275" t="s">
        <v>953</v>
      </c>
      <c r="C1101" s="276">
        <v>0</v>
      </c>
      <c r="D1101" s="276">
        <v>0</v>
      </c>
      <c r="E1101" s="394" t="str">
        <f t="shared" si="61"/>
        <v>-</v>
      </c>
      <c r="F1101" s="125" t="str">
        <f t="shared" si="62"/>
        <v>否</v>
      </c>
      <c r="G1101" s="153" t="str">
        <f t="shared" si="63"/>
        <v>项</v>
      </c>
    </row>
    <row r="1102" ht="36" customHeight="1" spans="1:7">
      <c r="A1102" s="393">
        <v>2170208</v>
      </c>
      <c r="B1102" s="275" t="s">
        <v>954</v>
      </c>
      <c r="C1102" s="276">
        <v>0</v>
      </c>
      <c r="D1102" s="276">
        <v>0</v>
      </c>
      <c r="E1102" s="394" t="str">
        <f t="shared" si="61"/>
        <v>-</v>
      </c>
      <c r="F1102" s="125" t="str">
        <f t="shared" si="62"/>
        <v>否</v>
      </c>
      <c r="G1102" s="153" t="str">
        <f t="shared" si="63"/>
        <v>项</v>
      </c>
    </row>
    <row r="1103" ht="36" customHeight="1" spans="1:7">
      <c r="A1103" s="393">
        <v>2170299</v>
      </c>
      <c r="B1103" s="275" t="s">
        <v>955</v>
      </c>
      <c r="C1103" s="276">
        <v>0</v>
      </c>
      <c r="D1103" s="276">
        <v>0</v>
      </c>
      <c r="E1103" s="394" t="str">
        <f t="shared" si="61"/>
        <v>-</v>
      </c>
      <c r="F1103" s="125" t="str">
        <f t="shared" si="62"/>
        <v>否</v>
      </c>
      <c r="G1103" s="153" t="str">
        <f t="shared" si="63"/>
        <v>项</v>
      </c>
    </row>
    <row r="1104" ht="36" customHeight="1" spans="1:7">
      <c r="A1104" s="391">
        <v>21703</v>
      </c>
      <c r="B1104" s="271" t="s">
        <v>956</v>
      </c>
      <c r="C1104" s="278">
        <v>0</v>
      </c>
      <c r="D1104" s="278">
        <v>0</v>
      </c>
      <c r="E1104" s="392" t="str">
        <f t="shared" si="61"/>
        <v>-</v>
      </c>
      <c r="F1104" s="125" t="str">
        <f t="shared" si="62"/>
        <v>否</v>
      </c>
      <c r="G1104" s="153" t="str">
        <f t="shared" si="63"/>
        <v>款</v>
      </c>
    </row>
    <row r="1105" ht="36" customHeight="1" spans="1:7">
      <c r="A1105" s="393">
        <v>2170301</v>
      </c>
      <c r="B1105" s="275" t="s">
        <v>957</v>
      </c>
      <c r="C1105" s="276">
        <v>0</v>
      </c>
      <c r="D1105" s="276">
        <v>0</v>
      </c>
      <c r="E1105" s="394" t="str">
        <f t="shared" si="61"/>
        <v>-</v>
      </c>
      <c r="F1105" s="125" t="str">
        <f t="shared" si="62"/>
        <v>否</v>
      </c>
      <c r="G1105" s="153" t="str">
        <f t="shared" si="63"/>
        <v>项</v>
      </c>
    </row>
    <row r="1106" ht="36" customHeight="1" spans="1:7">
      <c r="A1106" s="275">
        <v>2170302</v>
      </c>
      <c r="B1106" s="401" t="s">
        <v>958</v>
      </c>
      <c r="C1106" s="276">
        <v>0</v>
      </c>
      <c r="D1106" s="276">
        <v>0</v>
      </c>
      <c r="E1106" s="394" t="str">
        <f t="shared" si="61"/>
        <v>-</v>
      </c>
      <c r="F1106" s="125" t="str">
        <f t="shared" si="62"/>
        <v>否</v>
      </c>
      <c r="G1106" s="153" t="str">
        <f t="shared" si="63"/>
        <v>项</v>
      </c>
    </row>
    <row r="1107" ht="36" customHeight="1" spans="1:7">
      <c r="A1107" s="404">
        <v>2170303</v>
      </c>
      <c r="B1107" s="401" t="s">
        <v>959</v>
      </c>
      <c r="C1107" s="276">
        <v>0</v>
      </c>
      <c r="D1107" s="276">
        <v>0</v>
      </c>
      <c r="E1107" s="394" t="str">
        <f t="shared" si="61"/>
        <v>-</v>
      </c>
      <c r="F1107" s="125" t="str">
        <f t="shared" si="62"/>
        <v>否</v>
      </c>
      <c r="G1107" s="153" t="str">
        <f t="shared" si="63"/>
        <v>项</v>
      </c>
    </row>
    <row r="1108" ht="36" customHeight="1" spans="1:7">
      <c r="A1108" s="404">
        <v>2170304</v>
      </c>
      <c r="B1108" s="401" t="s">
        <v>960</v>
      </c>
      <c r="C1108" s="276">
        <v>0</v>
      </c>
      <c r="D1108" s="276">
        <v>0</v>
      </c>
      <c r="E1108" s="394" t="str">
        <f t="shared" si="61"/>
        <v>-</v>
      </c>
      <c r="F1108" s="125" t="str">
        <f t="shared" si="62"/>
        <v>否</v>
      </c>
      <c r="G1108" s="153" t="str">
        <f t="shared" si="63"/>
        <v>项</v>
      </c>
    </row>
    <row r="1109" ht="36" customHeight="1" spans="1:7">
      <c r="A1109" s="404">
        <v>2170399</v>
      </c>
      <c r="B1109" s="401" t="s">
        <v>961</v>
      </c>
      <c r="C1109" s="276">
        <v>0</v>
      </c>
      <c r="D1109" s="276">
        <v>0</v>
      </c>
      <c r="E1109" s="394" t="str">
        <f t="shared" si="61"/>
        <v>-</v>
      </c>
      <c r="F1109" s="125" t="str">
        <f t="shared" si="62"/>
        <v>否</v>
      </c>
      <c r="G1109" s="153" t="str">
        <f t="shared" si="63"/>
        <v>项</v>
      </c>
    </row>
    <row r="1110" ht="36" customHeight="1" spans="1:7">
      <c r="A1110" s="405">
        <v>21799</v>
      </c>
      <c r="B1110" s="400" t="s">
        <v>962</v>
      </c>
      <c r="C1110" s="278">
        <v>0</v>
      </c>
      <c r="D1110" s="278">
        <v>0</v>
      </c>
      <c r="E1110" s="392" t="str">
        <f t="shared" si="61"/>
        <v>-</v>
      </c>
      <c r="F1110" s="125" t="str">
        <f t="shared" si="62"/>
        <v>否</v>
      </c>
      <c r="G1110" s="153" t="str">
        <f t="shared" si="63"/>
        <v>款</v>
      </c>
    </row>
    <row r="1111" ht="36" customHeight="1" spans="1:7">
      <c r="A1111" s="404">
        <v>2179902</v>
      </c>
      <c r="B1111" s="401" t="s">
        <v>963</v>
      </c>
      <c r="C1111" s="276">
        <v>0</v>
      </c>
      <c r="D1111" s="276">
        <v>0</v>
      </c>
      <c r="E1111" s="394" t="str">
        <f t="shared" si="61"/>
        <v>-</v>
      </c>
      <c r="F1111" s="125" t="str">
        <f t="shared" si="62"/>
        <v>否</v>
      </c>
      <c r="G1111" s="153" t="str">
        <f t="shared" si="63"/>
        <v>项</v>
      </c>
    </row>
    <row r="1112" ht="36" customHeight="1" spans="1:7">
      <c r="A1112" s="404">
        <v>2179999</v>
      </c>
      <c r="B1112" s="401" t="s">
        <v>964</v>
      </c>
      <c r="C1112" s="276">
        <v>0</v>
      </c>
      <c r="D1112" s="276">
        <v>0</v>
      </c>
      <c r="E1112" s="394" t="str">
        <f t="shared" si="61"/>
        <v>-</v>
      </c>
      <c r="F1112" s="125" t="str">
        <f t="shared" si="62"/>
        <v>否</v>
      </c>
      <c r="G1112" s="153" t="str">
        <f t="shared" si="63"/>
        <v>项</v>
      </c>
    </row>
    <row r="1113" ht="36" customHeight="1" spans="1:7">
      <c r="A1113" s="405">
        <v>219</v>
      </c>
      <c r="B1113" s="400" t="s">
        <v>103</v>
      </c>
      <c r="C1113" s="278">
        <v>0</v>
      </c>
      <c r="D1113" s="278">
        <v>0</v>
      </c>
      <c r="E1113" s="392" t="str">
        <f t="shared" si="61"/>
        <v>-</v>
      </c>
      <c r="F1113" s="125" t="str">
        <f t="shared" si="62"/>
        <v>是</v>
      </c>
      <c r="G1113" s="153" t="str">
        <f t="shared" si="63"/>
        <v>类</v>
      </c>
    </row>
    <row r="1114" ht="36" customHeight="1" spans="1:7">
      <c r="A1114" s="405">
        <v>21901</v>
      </c>
      <c r="B1114" s="400" t="s">
        <v>965</v>
      </c>
      <c r="C1114" s="278">
        <v>0</v>
      </c>
      <c r="D1114" s="278">
        <v>0</v>
      </c>
      <c r="E1114" s="392" t="str">
        <f t="shared" si="61"/>
        <v>-</v>
      </c>
      <c r="F1114" s="125" t="str">
        <f t="shared" si="62"/>
        <v>否</v>
      </c>
      <c r="G1114" s="153" t="str">
        <f t="shared" si="63"/>
        <v>款</v>
      </c>
    </row>
    <row r="1115" ht="36" customHeight="1" spans="1:7">
      <c r="A1115" s="405">
        <v>21902</v>
      </c>
      <c r="B1115" s="400" t="s">
        <v>966</v>
      </c>
      <c r="C1115" s="278">
        <v>0</v>
      </c>
      <c r="D1115" s="278">
        <v>0</v>
      </c>
      <c r="E1115" s="392" t="str">
        <f t="shared" si="61"/>
        <v>-</v>
      </c>
      <c r="F1115" s="125" t="str">
        <f t="shared" si="62"/>
        <v>否</v>
      </c>
      <c r="G1115" s="153" t="str">
        <f t="shared" si="63"/>
        <v>款</v>
      </c>
    </row>
    <row r="1116" ht="36" customHeight="1" spans="1:7">
      <c r="A1116" s="391">
        <v>21903</v>
      </c>
      <c r="B1116" s="271" t="s">
        <v>967</v>
      </c>
      <c r="C1116" s="278">
        <v>0</v>
      </c>
      <c r="D1116" s="278">
        <v>0</v>
      </c>
      <c r="E1116" s="392" t="str">
        <f t="shared" si="61"/>
        <v>-</v>
      </c>
      <c r="F1116" s="125" t="str">
        <f t="shared" si="62"/>
        <v>否</v>
      </c>
      <c r="G1116" s="153" t="str">
        <f t="shared" si="63"/>
        <v>款</v>
      </c>
    </row>
    <row r="1117" ht="36" customHeight="1" spans="1:7">
      <c r="A1117" s="391">
        <v>21904</v>
      </c>
      <c r="B1117" s="271" t="s">
        <v>968</v>
      </c>
      <c r="C1117" s="278">
        <v>0</v>
      </c>
      <c r="D1117" s="278">
        <v>0</v>
      </c>
      <c r="E1117" s="392" t="str">
        <f t="shared" si="61"/>
        <v>-</v>
      </c>
      <c r="F1117" s="125" t="str">
        <f t="shared" si="62"/>
        <v>否</v>
      </c>
      <c r="G1117" s="153" t="str">
        <f t="shared" si="63"/>
        <v>款</v>
      </c>
    </row>
    <row r="1118" ht="36" customHeight="1" spans="1:7">
      <c r="A1118" s="391">
        <v>21905</v>
      </c>
      <c r="B1118" s="271" t="s">
        <v>969</v>
      </c>
      <c r="C1118" s="278">
        <v>0</v>
      </c>
      <c r="D1118" s="278">
        <v>0</v>
      </c>
      <c r="E1118" s="392" t="str">
        <f t="shared" si="61"/>
        <v>-</v>
      </c>
      <c r="F1118" s="125" t="str">
        <f t="shared" si="62"/>
        <v>否</v>
      </c>
      <c r="G1118" s="153" t="str">
        <f t="shared" si="63"/>
        <v>款</v>
      </c>
    </row>
    <row r="1119" ht="36" customHeight="1" spans="1:7">
      <c r="A1119" s="391">
        <v>21906</v>
      </c>
      <c r="B1119" s="271" t="s">
        <v>751</v>
      </c>
      <c r="C1119" s="278">
        <v>0</v>
      </c>
      <c r="D1119" s="278">
        <v>0</v>
      </c>
      <c r="E1119" s="392" t="str">
        <f t="shared" si="61"/>
        <v>-</v>
      </c>
      <c r="F1119" s="125" t="str">
        <f t="shared" si="62"/>
        <v>否</v>
      </c>
      <c r="G1119" s="153" t="str">
        <f t="shared" si="63"/>
        <v>款</v>
      </c>
    </row>
    <row r="1120" ht="36" customHeight="1" spans="1:7">
      <c r="A1120" s="391">
        <v>21907</v>
      </c>
      <c r="B1120" s="271" t="s">
        <v>970</v>
      </c>
      <c r="C1120" s="278">
        <v>0</v>
      </c>
      <c r="D1120" s="278">
        <v>0</v>
      </c>
      <c r="E1120" s="392" t="str">
        <f t="shared" si="61"/>
        <v>-</v>
      </c>
      <c r="F1120" s="125" t="str">
        <f t="shared" si="62"/>
        <v>否</v>
      </c>
      <c r="G1120" s="153" t="str">
        <f t="shared" si="63"/>
        <v>款</v>
      </c>
    </row>
    <row r="1121" ht="36" customHeight="1" spans="1:7">
      <c r="A1121" s="391">
        <v>21908</v>
      </c>
      <c r="B1121" s="271" t="s">
        <v>971</v>
      </c>
      <c r="C1121" s="278">
        <v>0</v>
      </c>
      <c r="D1121" s="278">
        <v>0</v>
      </c>
      <c r="E1121" s="392" t="str">
        <f t="shared" si="61"/>
        <v>-</v>
      </c>
      <c r="F1121" s="125" t="str">
        <f t="shared" si="62"/>
        <v>否</v>
      </c>
      <c r="G1121" s="153" t="str">
        <f t="shared" si="63"/>
        <v>款</v>
      </c>
    </row>
    <row r="1122" ht="36" customHeight="1" spans="1:7">
      <c r="A1122" s="391">
        <v>21999</v>
      </c>
      <c r="B1122" s="271" t="s">
        <v>972</v>
      </c>
      <c r="C1122" s="278">
        <v>0</v>
      </c>
      <c r="D1122" s="278">
        <v>0</v>
      </c>
      <c r="E1122" s="392" t="str">
        <f t="shared" si="61"/>
        <v>-</v>
      </c>
      <c r="F1122" s="125" t="str">
        <f t="shared" si="62"/>
        <v>否</v>
      </c>
      <c r="G1122" s="153" t="str">
        <f t="shared" si="63"/>
        <v>款</v>
      </c>
    </row>
    <row r="1123" ht="36" customHeight="1" spans="1:7">
      <c r="A1123" s="271">
        <v>220</v>
      </c>
      <c r="B1123" s="271" t="s">
        <v>105</v>
      </c>
      <c r="C1123" s="278">
        <v>4428</v>
      </c>
      <c r="D1123" s="278">
        <v>2129</v>
      </c>
      <c r="E1123" s="392">
        <f t="shared" si="61"/>
        <v>-0.519</v>
      </c>
      <c r="F1123" s="125" t="str">
        <f t="shared" si="62"/>
        <v>是</v>
      </c>
      <c r="G1123" s="153" t="str">
        <f t="shared" si="63"/>
        <v>类</v>
      </c>
    </row>
    <row r="1124" ht="36" customHeight="1" spans="1:7">
      <c r="A1124" s="271">
        <v>22001</v>
      </c>
      <c r="B1124" s="271" t="s">
        <v>973</v>
      </c>
      <c r="C1124" s="278">
        <v>4388</v>
      </c>
      <c r="D1124" s="278">
        <v>2090</v>
      </c>
      <c r="E1124" s="392">
        <f t="shared" si="61"/>
        <v>-0.524</v>
      </c>
      <c r="F1124" s="125" t="str">
        <f t="shared" si="62"/>
        <v>是</v>
      </c>
      <c r="G1124" s="153" t="str">
        <f t="shared" si="63"/>
        <v>款</v>
      </c>
    </row>
    <row r="1125" ht="36" customHeight="1" spans="1:7">
      <c r="A1125" s="393">
        <v>2200101</v>
      </c>
      <c r="B1125" s="275" t="s">
        <v>141</v>
      </c>
      <c r="C1125" s="276">
        <v>837</v>
      </c>
      <c r="D1125" s="276">
        <v>746</v>
      </c>
      <c r="E1125" s="394">
        <f t="shared" si="61"/>
        <v>-0.109</v>
      </c>
      <c r="F1125" s="125" t="str">
        <f t="shared" si="62"/>
        <v>是</v>
      </c>
      <c r="G1125" s="153" t="str">
        <f t="shared" si="63"/>
        <v>项</v>
      </c>
    </row>
    <row r="1126" ht="36" customHeight="1" spans="1:7">
      <c r="A1126" s="393">
        <v>2200102</v>
      </c>
      <c r="B1126" s="275" t="s">
        <v>142</v>
      </c>
      <c r="C1126" s="276">
        <v>0</v>
      </c>
      <c r="D1126" s="276">
        <v>0</v>
      </c>
      <c r="E1126" s="394" t="str">
        <f t="shared" si="61"/>
        <v>-</v>
      </c>
      <c r="F1126" s="125" t="str">
        <f t="shared" si="62"/>
        <v>否</v>
      </c>
      <c r="G1126" s="153" t="str">
        <f t="shared" si="63"/>
        <v>项</v>
      </c>
    </row>
    <row r="1127" ht="36" customHeight="1" spans="1:7">
      <c r="A1127" s="393">
        <v>2200103</v>
      </c>
      <c r="B1127" s="275" t="s">
        <v>143</v>
      </c>
      <c r="C1127" s="276">
        <v>0</v>
      </c>
      <c r="D1127" s="276">
        <v>0</v>
      </c>
      <c r="E1127" s="394" t="str">
        <f t="shared" si="61"/>
        <v>-</v>
      </c>
      <c r="F1127" s="125" t="str">
        <f t="shared" si="62"/>
        <v>否</v>
      </c>
      <c r="G1127" s="153" t="str">
        <f t="shared" si="63"/>
        <v>项</v>
      </c>
    </row>
    <row r="1128" ht="36" customHeight="1" spans="1:7">
      <c r="A1128" s="393">
        <v>2200104</v>
      </c>
      <c r="B1128" s="275" t="s">
        <v>974</v>
      </c>
      <c r="C1128" s="276">
        <v>353</v>
      </c>
      <c r="D1128" s="276">
        <v>90</v>
      </c>
      <c r="E1128" s="394">
        <f t="shared" si="61"/>
        <v>-0.745</v>
      </c>
      <c r="F1128" s="125" t="str">
        <f t="shared" si="62"/>
        <v>是</v>
      </c>
      <c r="G1128" s="153" t="str">
        <f t="shared" si="63"/>
        <v>项</v>
      </c>
    </row>
    <row r="1129" ht="36" customHeight="1" spans="1:7">
      <c r="A1129" s="393">
        <v>2200106</v>
      </c>
      <c r="B1129" s="275" t="s">
        <v>975</v>
      </c>
      <c r="C1129" s="276">
        <v>2739</v>
      </c>
      <c r="D1129" s="276">
        <v>803</v>
      </c>
      <c r="E1129" s="394">
        <f t="shared" si="61"/>
        <v>-0.707</v>
      </c>
      <c r="F1129" s="125" t="str">
        <f t="shared" si="62"/>
        <v>是</v>
      </c>
      <c r="G1129" s="153" t="str">
        <f t="shared" si="63"/>
        <v>项</v>
      </c>
    </row>
    <row r="1130" ht="36" customHeight="1" spans="1:7">
      <c r="A1130" s="393">
        <v>2200107</v>
      </c>
      <c r="B1130" s="275" t="s">
        <v>976</v>
      </c>
      <c r="C1130" s="276">
        <v>0</v>
      </c>
      <c r="D1130" s="276">
        <v>0</v>
      </c>
      <c r="E1130" s="394" t="str">
        <f t="shared" si="61"/>
        <v>-</v>
      </c>
      <c r="F1130" s="125" t="str">
        <f t="shared" si="62"/>
        <v>否</v>
      </c>
      <c r="G1130" s="153" t="str">
        <f t="shared" si="63"/>
        <v>项</v>
      </c>
    </row>
    <row r="1131" ht="36" customHeight="1" spans="1:7">
      <c r="A1131" s="393">
        <v>2200108</v>
      </c>
      <c r="B1131" s="275" t="s">
        <v>977</v>
      </c>
      <c r="C1131" s="276">
        <v>0</v>
      </c>
      <c r="D1131" s="276">
        <v>0</v>
      </c>
      <c r="E1131" s="394" t="str">
        <f t="shared" si="61"/>
        <v>-</v>
      </c>
      <c r="F1131" s="125" t="str">
        <f t="shared" si="62"/>
        <v>否</v>
      </c>
      <c r="G1131" s="153" t="str">
        <f t="shared" si="63"/>
        <v>项</v>
      </c>
    </row>
    <row r="1132" ht="36" customHeight="1" spans="1:7">
      <c r="A1132" s="393">
        <v>2200109</v>
      </c>
      <c r="B1132" s="275" t="s">
        <v>978</v>
      </c>
      <c r="C1132" s="276">
        <v>10</v>
      </c>
      <c r="D1132" s="276">
        <v>31</v>
      </c>
      <c r="E1132" s="394">
        <f t="shared" si="61"/>
        <v>2.1</v>
      </c>
      <c r="F1132" s="125" t="str">
        <f t="shared" si="62"/>
        <v>是</v>
      </c>
      <c r="G1132" s="153" t="str">
        <f t="shared" si="63"/>
        <v>项</v>
      </c>
    </row>
    <row r="1133" ht="36" customHeight="1" spans="1:7">
      <c r="A1133" s="393">
        <v>2200112</v>
      </c>
      <c r="B1133" s="275" t="s">
        <v>979</v>
      </c>
      <c r="C1133" s="276">
        <v>0</v>
      </c>
      <c r="D1133" s="276">
        <v>0</v>
      </c>
      <c r="E1133" s="394" t="str">
        <f t="shared" si="61"/>
        <v>-</v>
      </c>
      <c r="F1133" s="125" t="str">
        <f t="shared" si="62"/>
        <v>否</v>
      </c>
      <c r="G1133" s="153" t="str">
        <f t="shared" si="63"/>
        <v>项</v>
      </c>
    </row>
    <row r="1134" ht="36" customHeight="1" spans="1:7">
      <c r="A1134" s="393">
        <v>2200113</v>
      </c>
      <c r="B1134" s="275" t="s">
        <v>980</v>
      </c>
      <c r="C1134" s="276">
        <v>0</v>
      </c>
      <c r="D1134" s="276">
        <v>0</v>
      </c>
      <c r="E1134" s="394" t="str">
        <f t="shared" si="61"/>
        <v>-</v>
      </c>
      <c r="F1134" s="125" t="str">
        <f t="shared" si="62"/>
        <v>否</v>
      </c>
      <c r="G1134" s="153" t="str">
        <f t="shared" si="63"/>
        <v>项</v>
      </c>
    </row>
    <row r="1135" ht="36" customHeight="1" spans="1:7">
      <c r="A1135" s="393">
        <v>2200114</v>
      </c>
      <c r="B1135" s="275" t="s">
        <v>981</v>
      </c>
      <c r="C1135" s="276">
        <v>0</v>
      </c>
      <c r="D1135" s="276">
        <v>0</v>
      </c>
      <c r="E1135" s="394" t="str">
        <f t="shared" si="61"/>
        <v>-</v>
      </c>
      <c r="F1135" s="125" t="str">
        <f t="shared" si="62"/>
        <v>否</v>
      </c>
      <c r="G1135" s="153" t="str">
        <f t="shared" si="63"/>
        <v>项</v>
      </c>
    </row>
    <row r="1136" ht="36" customHeight="1" spans="1:7">
      <c r="A1136" s="393">
        <v>2200115</v>
      </c>
      <c r="B1136" s="275" t="s">
        <v>982</v>
      </c>
      <c r="C1136" s="276">
        <v>0</v>
      </c>
      <c r="D1136" s="276">
        <v>0</v>
      </c>
      <c r="E1136" s="394" t="str">
        <f t="shared" si="61"/>
        <v>-</v>
      </c>
      <c r="F1136" s="125" t="str">
        <f t="shared" ref="F1136:F1199" si="64">IF(LEN(A1136)=3,"是",IF(B1136&lt;&gt;"",IF(SUM(C1136:D1136)&lt;&gt;0,"是","否"),"是"))</f>
        <v>否</v>
      </c>
      <c r="G1136" s="153" t="str">
        <f t="shared" ref="G1136:G1199" si="65">IF(LEN(A1136)=3,"类",IF(LEN(A1136)=5,"款","项"))</f>
        <v>项</v>
      </c>
    </row>
    <row r="1137" ht="36" customHeight="1" spans="1:7">
      <c r="A1137" s="393">
        <v>2200116</v>
      </c>
      <c r="B1137" s="275" t="s">
        <v>983</v>
      </c>
      <c r="C1137" s="276">
        <v>0</v>
      </c>
      <c r="D1137" s="276">
        <v>0</v>
      </c>
      <c r="E1137" s="394" t="str">
        <f t="shared" si="61"/>
        <v>-</v>
      </c>
      <c r="F1137" s="125" t="str">
        <f t="shared" si="64"/>
        <v>否</v>
      </c>
      <c r="G1137" s="153" t="str">
        <f t="shared" si="65"/>
        <v>项</v>
      </c>
    </row>
    <row r="1138" ht="36" customHeight="1" spans="1:7">
      <c r="A1138" s="393">
        <v>2200119</v>
      </c>
      <c r="B1138" s="275" t="s">
        <v>984</v>
      </c>
      <c r="C1138" s="276">
        <v>0</v>
      </c>
      <c r="D1138" s="276">
        <v>0</v>
      </c>
      <c r="E1138" s="394" t="str">
        <f t="shared" si="61"/>
        <v>-</v>
      </c>
      <c r="F1138" s="125" t="str">
        <f t="shared" si="64"/>
        <v>否</v>
      </c>
      <c r="G1138" s="153" t="str">
        <f t="shared" si="65"/>
        <v>项</v>
      </c>
    </row>
    <row r="1139" ht="36" customHeight="1" spans="1:7">
      <c r="A1139" s="393">
        <v>2200120</v>
      </c>
      <c r="B1139" s="275" t="s">
        <v>985</v>
      </c>
      <c r="C1139" s="276">
        <v>0</v>
      </c>
      <c r="D1139" s="276">
        <v>0</v>
      </c>
      <c r="E1139" s="394" t="str">
        <f t="shared" si="61"/>
        <v>-</v>
      </c>
      <c r="F1139" s="125" t="str">
        <f t="shared" si="64"/>
        <v>否</v>
      </c>
      <c r="G1139" s="153" t="str">
        <f t="shared" si="65"/>
        <v>项</v>
      </c>
    </row>
    <row r="1140" ht="36" customHeight="1" spans="1:7">
      <c r="A1140" s="393">
        <v>2200121</v>
      </c>
      <c r="B1140" s="275" t="s">
        <v>986</v>
      </c>
      <c r="C1140" s="276">
        <v>0</v>
      </c>
      <c r="D1140" s="276">
        <v>0</v>
      </c>
      <c r="E1140" s="394" t="str">
        <f t="shared" si="61"/>
        <v>-</v>
      </c>
      <c r="F1140" s="125" t="str">
        <f t="shared" si="64"/>
        <v>否</v>
      </c>
      <c r="G1140" s="153" t="str">
        <f t="shared" si="65"/>
        <v>项</v>
      </c>
    </row>
    <row r="1141" ht="36" customHeight="1" spans="1:7">
      <c r="A1141" s="393">
        <v>2200122</v>
      </c>
      <c r="B1141" s="275" t="s">
        <v>987</v>
      </c>
      <c r="C1141" s="276">
        <v>0</v>
      </c>
      <c r="D1141" s="276">
        <v>0</v>
      </c>
      <c r="E1141" s="394" t="str">
        <f t="shared" si="61"/>
        <v>-</v>
      </c>
      <c r="F1141" s="125" t="str">
        <f t="shared" si="64"/>
        <v>否</v>
      </c>
      <c r="G1141" s="153" t="str">
        <f t="shared" si="65"/>
        <v>项</v>
      </c>
    </row>
    <row r="1142" ht="36" customHeight="1" spans="1:7">
      <c r="A1142" s="393">
        <v>2200123</v>
      </c>
      <c r="B1142" s="275" t="s">
        <v>988</v>
      </c>
      <c r="C1142" s="276">
        <v>0</v>
      </c>
      <c r="D1142" s="276">
        <v>0</v>
      </c>
      <c r="E1142" s="394" t="str">
        <f t="shared" si="61"/>
        <v>-</v>
      </c>
      <c r="F1142" s="125" t="str">
        <f t="shared" si="64"/>
        <v>否</v>
      </c>
      <c r="G1142" s="153" t="str">
        <f t="shared" si="65"/>
        <v>项</v>
      </c>
    </row>
    <row r="1143" ht="36" customHeight="1" spans="1:7">
      <c r="A1143" s="393">
        <v>2200124</v>
      </c>
      <c r="B1143" s="275" t="s">
        <v>989</v>
      </c>
      <c r="C1143" s="276">
        <v>0</v>
      </c>
      <c r="D1143" s="276">
        <v>0</v>
      </c>
      <c r="E1143" s="394" t="str">
        <f t="shared" si="61"/>
        <v>-</v>
      </c>
      <c r="F1143" s="125" t="str">
        <f t="shared" si="64"/>
        <v>否</v>
      </c>
      <c r="G1143" s="153" t="str">
        <f t="shared" si="65"/>
        <v>项</v>
      </c>
    </row>
    <row r="1144" ht="36" customHeight="1" spans="1:7">
      <c r="A1144" s="393">
        <v>2200125</v>
      </c>
      <c r="B1144" s="275" t="s">
        <v>990</v>
      </c>
      <c r="C1144" s="276">
        <v>0</v>
      </c>
      <c r="D1144" s="276">
        <v>0</v>
      </c>
      <c r="E1144" s="394" t="str">
        <f t="shared" si="61"/>
        <v>-</v>
      </c>
      <c r="F1144" s="125" t="str">
        <f t="shared" si="64"/>
        <v>否</v>
      </c>
      <c r="G1144" s="153" t="str">
        <f t="shared" si="65"/>
        <v>项</v>
      </c>
    </row>
    <row r="1145" ht="36" customHeight="1" spans="1:7">
      <c r="A1145" s="393">
        <v>2200126</v>
      </c>
      <c r="B1145" s="275" t="s">
        <v>991</v>
      </c>
      <c r="C1145" s="276">
        <v>0</v>
      </c>
      <c r="D1145" s="276">
        <v>0</v>
      </c>
      <c r="E1145" s="394" t="str">
        <f t="shared" si="61"/>
        <v>-</v>
      </c>
      <c r="F1145" s="125" t="str">
        <f t="shared" si="64"/>
        <v>否</v>
      </c>
      <c r="G1145" s="153" t="str">
        <f t="shared" si="65"/>
        <v>项</v>
      </c>
    </row>
    <row r="1146" ht="36" customHeight="1" spans="1:7">
      <c r="A1146" s="393">
        <v>2200127</v>
      </c>
      <c r="B1146" s="275" t="s">
        <v>992</v>
      </c>
      <c r="C1146" s="276">
        <v>0</v>
      </c>
      <c r="D1146" s="276">
        <v>0</v>
      </c>
      <c r="E1146" s="394" t="str">
        <f t="shared" si="61"/>
        <v>-</v>
      </c>
      <c r="F1146" s="125" t="str">
        <f t="shared" si="64"/>
        <v>否</v>
      </c>
      <c r="G1146" s="153" t="str">
        <f t="shared" si="65"/>
        <v>项</v>
      </c>
    </row>
    <row r="1147" ht="36" customHeight="1" spans="1:7">
      <c r="A1147" s="393">
        <v>2200128</v>
      </c>
      <c r="B1147" s="275" t="s">
        <v>993</v>
      </c>
      <c r="C1147" s="276">
        <v>0</v>
      </c>
      <c r="D1147" s="276">
        <v>0</v>
      </c>
      <c r="E1147" s="394" t="str">
        <f t="shared" si="61"/>
        <v>-</v>
      </c>
      <c r="F1147" s="125" t="str">
        <f t="shared" si="64"/>
        <v>否</v>
      </c>
      <c r="G1147" s="153" t="str">
        <f t="shared" si="65"/>
        <v>项</v>
      </c>
    </row>
    <row r="1148" ht="36" customHeight="1" spans="1:7">
      <c r="A1148" s="393">
        <v>2200129</v>
      </c>
      <c r="B1148" s="275" t="s">
        <v>994</v>
      </c>
      <c r="C1148" s="276">
        <v>0</v>
      </c>
      <c r="D1148" s="276">
        <v>0</v>
      </c>
      <c r="E1148" s="394" t="str">
        <f t="shared" si="61"/>
        <v>-</v>
      </c>
      <c r="F1148" s="125" t="str">
        <f t="shared" si="64"/>
        <v>否</v>
      </c>
      <c r="G1148" s="153" t="str">
        <f t="shared" si="65"/>
        <v>项</v>
      </c>
    </row>
    <row r="1149" ht="36" customHeight="1" spans="1:7">
      <c r="A1149" s="393">
        <v>2200150</v>
      </c>
      <c r="B1149" s="275" t="s">
        <v>150</v>
      </c>
      <c r="C1149" s="276">
        <v>445</v>
      </c>
      <c r="D1149" s="276">
        <v>420</v>
      </c>
      <c r="E1149" s="394">
        <f t="shared" si="61"/>
        <v>-0.056</v>
      </c>
      <c r="F1149" s="125" t="str">
        <f t="shared" si="64"/>
        <v>是</v>
      </c>
      <c r="G1149" s="153" t="str">
        <f t="shared" si="65"/>
        <v>项</v>
      </c>
    </row>
    <row r="1150" ht="36" customHeight="1" spans="1:7">
      <c r="A1150" s="393">
        <v>2200199</v>
      </c>
      <c r="B1150" s="275" t="s">
        <v>995</v>
      </c>
      <c r="C1150" s="276">
        <v>4</v>
      </c>
      <c r="D1150" s="276">
        <v>0</v>
      </c>
      <c r="E1150" s="394">
        <f t="shared" si="61"/>
        <v>-1</v>
      </c>
      <c r="F1150" s="125" t="str">
        <f t="shared" si="64"/>
        <v>是</v>
      </c>
      <c r="G1150" s="153" t="str">
        <f t="shared" si="65"/>
        <v>项</v>
      </c>
    </row>
    <row r="1151" ht="36" customHeight="1" spans="1:7">
      <c r="A1151" s="391">
        <v>22005</v>
      </c>
      <c r="B1151" s="271" t="s">
        <v>996</v>
      </c>
      <c r="C1151" s="278">
        <v>40</v>
      </c>
      <c r="D1151" s="278">
        <v>39</v>
      </c>
      <c r="E1151" s="392">
        <f t="shared" si="61"/>
        <v>-0.025</v>
      </c>
      <c r="F1151" s="125" t="str">
        <f t="shared" si="64"/>
        <v>是</v>
      </c>
      <c r="G1151" s="153" t="str">
        <f t="shared" si="65"/>
        <v>款</v>
      </c>
    </row>
    <row r="1152" ht="36" customHeight="1" spans="1:7">
      <c r="A1152" s="393">
        <v>2200501</v>
      </c>
      <c r="B1152" s="275" t="s">
        <v>141</v>
      </c>
      <c r="C1152" s="276">
        <v>22</v>
      </c>
      <c r="D1152" s="276">
        <v>23</v>
      </c>
      <c r="E1152" s="394">
        <f t="shared" si="61"/>
        <v>0.045</v>
      </c>
      <c r="F1152" s="125" t="str">
        <f t="shared" si="64"/>
        <v>是</v>
      </c>
      <c r="G1152" s="153" t="str">
        <f t="shared" si="65"/>
        <v>项</v>
      </c>
    </row>
    <row r="1153" ht="36" customHeight="1" spans="1:7">
      <c r="A1153" s="393">
        <v>2200502</v>
      </c>
      <c r="B1153" s="275" t="s">
        <v>142</v>
      </c>
      <c r="C1153" s="276">
        <v>0</v>
      </c>
      <c r="D1153" s="276">
        <v>0</v>
      </c>
      <c r="E1153" s="394" t="str">
        <f t="shared" si="61"/>
        <v>-</v>
      </c>
      <c r="F1153" s="125" t="str">
        <f t="shared" si="64"/>
        <v>否</v>
      </c>
      <c r="G1153" s="153" t="str">
        <f t="shared" si="65"/>
        <v>项</v>
      </c>
    </row>
    <row r="1154" ht="36" customHeight="1" spans="1:7">
      <c r="A1154" s="393">
        <v>2200503</v>
      </c>
      <c r="B1154" s="275" t="s">
        <v>143</v>
      </c>
      <c r="C1154" s="276">
        <v>0</v>
      </c>
      <c r="D1154" s="276">
        <v>0</v>
      </c>
      <c r="E1154" s="394" t="str">
        <f t="shared" si="61"/>
        <v>-</v>
      </c>
      <c r="F1154" s="125" t="str">
        <f t="shared" si="64"/>
        <v>否</v>
      </c>
      <c r="G1154" s="153" t="str">
        <f t="shared" si="65"/>
        <v>项</v>
      </c>
    </row>
    <row r="1155" ht="36" customHeight="1" spans="1:7">
      <c r="A1155" s="393">
        <v>2200504</v>
      </c>
      <c r="B1155" s="275" t="s">
        <v>997</v>
      </c>
      <c r="C1155" s="276">
        <v>18</v>
      </c>
      <c r="D1155" s="276">
        <v>16</v>
      </c>
      <c r="E1155" s="394">
        <f t="shared" si="61"/>
        <v>-0.111</v>
      </c>
      <c r="F1155" s="125" t="str">
        <f t="shared" si="64"/>
        <v>是</v>
      </c>
      <c r="G1155" s="153" t="str">
        <f t="shared" si="65"/>
        <v>项</v>
      </c>
    </row>
    <row r="1156" ht="36" customHeight="1" spans="1:7">
      <c r="A1156" s="393">
        <v>2200506</v>
      </c>
      <c r="B1156" s="275" t="s">
        <v>998</v>
      </c>
      <c r="C1156" s="276">
        <v>0</v>
      </c>
      <c r="D1156" s="276">
        <v>0</v>
      </c>
      <c r="E1156" s="394" t="str">
        <f t="shared" ref="E1156:E1219" si="66">IF(C1156&lt;&gt;0,D1156/C1156-1,"-")</f>
        <v>-</v>
      </c>
      <c r="F1156" s="125" t="str">
        <f t="shared" si="64"/>
        <v>否</v>
      </c>
      <c r="G1156" s="153" t="str">
        <f t="shared" si="65"/>
        <v>项</v>
      </c>
    </row>
    <row r="1157" ht="36" customHeight="1" spans="1:7">
      <c r="A1157" s="393">
        <v>2200507</v>
      </c>
      <c r="B1157" s="275" t="s">
        <v>999</v>
      </c>
      <c r="C1157" s="276">
        <v>0</v>
      </c>
      <c r="D1157" s="276">
        <v>0</v>
      </c>
      <c r="E1157" s="394" t="str">
        <f t="shared" si="66"/>
        <v>-</v>
      </c>
      <c r="F1157" s="125" t="str">
        <f t="shared" si="64"/>
        <v>否</v>
      </c>
      <c r="G1157" s="153" t="str">
        <f t="shared" si="65"/>
        <v>项</v>
      </c>
    </row>
    <row r="1158" ht="36" customHeight="1" spans="1:7">
      <c r="A1158" s="393">
        <v>2200508</v>
      </c>
      <c r="B1158" s="275" t="s">
        <v>1000</v>
      </c>
      <c r="C1158" s="276">
        <v>0</v>
      </c>
      <c r="D1158" s="276">
        <v>0</v>
      </c>
      <c r="E1158" s="394" t="str">
        <f t="shared" si="66"/>
        <v>-</v>
      </c>
      <c r="F1158" s="125" t="str">
        <f t="shared" si="64"/>
        <v>否</v>
      </c>
      <c r="G1158" s="153" t="str">
        <f t="shared" si="65"/>
        <v>项</v>
      </c>
    </row>
    <row r="1159" ht="36" customHeight="1" spans="1:7">
      <c r="A1159" s="393">
        <v>2200509</v>
      </c>
      <c r="B1159" s="275" t="s">
        <v>1001</v>
      </c>
      <c r="C1159" s="276">
        <v>0</v>
      </c>
      <c r="D1159" s="276">
        <v>0</v>
      </c>
      <c r="E1159" s="394" t="str">
        <f t="shared" si="66"/>
        <v>-</v>
      </c>
      <c r="F1159" s="125" t="str">
        <f t="shared" si="64"/>
        <v>否</v>
      </c>
      <c r="G1159" s="153" t="str">
        <f t="shared" si="65"/>
        <v>项</v>
      </c>
    </row>
    <row r="1160" ht="36" customHeight="1" spans="1:7">
      <c r="A1160" s="393">
        <v>2200510</v>
      </c>
      <c r="B1160" s="275" t="s">
        <v>1002</v>
      </c>
      <c r="C1160" s="276">
        <v>0</v>
      </c>
      <c r="D1160" s="276">
        <v>0</v>
      </c>
      <c r="E1160" s="394" t="str">
        <f t="shared" si="66"/>
        <v>-</v>
      </c>
      <c r="F1160" s="125" t="str">
        <f t="shared" si="64"/>
        <v>否</v>
      </c>
      <c r="G1160" s="153" t="str">
        <f t="shared" si="65"/>
        <v>项</v>
      </c>
    </row>
    <row r="1161" ht="36" customHeight="1" spans="1:7">
      <c r="A1161" s="393">
        <v>2200511</v>
      </c>
      <c r="B1161" s="275" t="s">
        <v>1003</v>
      </c>
      <c r="C1161" s="276">
        <v>0</v>
      </c>
      <c r="D1161" s="276">
        <v>0</v>
      </c>
      <c r="E1161" s="394" t="str">
        <f t="shared" si="66"/>
        <v>-</v>
      </c>
      <c r="F1161" s="125" t="str">
        <f t="shared" si="64"/>
        <v>否</v>
      </c>
      <c r="G1161" s="153" t="str">
        <f t="shared" si="65"/>
        <v>项</v>
      </c>
    </row>
    <row r="1162" ht="36" customHeight="1" spans="1:7">
      <c r="A1162" s="393">
        <v>2200512</v>
      </c>
      <c r="B1162" s="275" t="s">
        <v>1004</v>
      </c>
      <c r="C1162" s="276">
        <v>0</v>
      </c>
      <c r="D1162" s="276">
        <v>0</v>
      </c>
      <c r="E1162" s="394" t="str">
        <f t="shared" si="66"/>
        <v>-</v>
      </c>
      <c r="F1162" s="125" t="str">
        <f t="shared" si="64"/>
        <v>否</v>
      </c>
      <c r="G1162" s="153" t="str">
        <f t="shared" si="65"/>
        <v>项</v>
      </c>
    </row>
    <row r="1163" ht="36" customHeight="1" spans="1:7">
      <c r="A1163" s="393">
        <v>2200513</v>
      </c>
      <c r="B1163" s="275" t="s">
        <v>1005</v>
      </c>
      <c r="C1163" s="276">
        <v>0</v>
      </c>
      <c r="D1163" s="276">
        <v>0</v>
      </c>
      <c r="E1163" s="394" t="str">
        <f t="shared" si="66"/>
        <v>-</v>
      </c>
      <c r="F1163" s="125" t="str">
        <f t="shared" si="64"/>
        <v>否</v>
      </c>
      <c r="G1163" s="153" t="str">
        <f t="shared" si="65"/>
        <v>项</v>
      </c>
    </row>
    <row r="1164" ht="36" customHeight="1" spans="1:7">
      <c r="A1164" s="393">
        <v>2200514</v>
      </c>
      <c r="B1164" s="275" t="s">
        <v>1006</v>
      </c>
      <c r="C1164" s="276">
        <v>0</v>
      </c>
      <c r="D1164" s="276">
        <v>0</v>
      </c>
      <c r="E1164" s="394" t="str">
        <f t="shared" si="66"/>
        <v>-</v>
      </c>
      <c r="F1164" s="125" t="str">
        <f t="shared" si="64"/>
        <v>否</v>
      </c>
      <c r="G1164" s="153" t="str">
        <f t="shared" si="65"/>
        <v>项</v>
      </c>
    </row>
    <row r="1165" ht="36" customHeight="1" spans="1:7">
      <c r="A1165" s="393">
        <v>2200599</v>
      </c>
      <c r="B1165" s="275" t="s">
        <v>1007</v>
      </c>
      <c r="C1165" s="276">
        <v>0</v>
      </c>
      <c r="D1165" s="276">
        <v>0</v>
      </c>
      <c r="E1165" s="394" t="str">
        <f t="shared" si="66"/>
        <v>-</v>
      </c>
      <c r="F1165" s="125" t="str">
        <f t="shared" si="64"/>
        <v>否</v>
      </c>
      <c r="G1165" s="153" t="str">
        <f t="shared" si="65"/>
        <v>项</v>
      </c>
    </row>
    <row r="1166" ht="36" customHeight="1" spans="1:7">
      <c r="A1166" s="391">
        <v>22099</v>
      </c>
      <c r="B1166" s="271" t="s">
        <v>1008</v>
      </c>
      <c r="C1166" s="278">
        <v>0</v>
      </c>
      <c r="D1166" s="278">
        <v>0</v>
      </c>
      <c r="E1166" s="392" t="str">
        <f t="shared" si="66"/>
        <v>-</v>
      </c>
      <c r="F1166" s="125" t="str">
        <f t="shared" si="64"/>
        <v>否</v>
      </c>
      <c r="G1166" s="153" t="str">
        <f t="shared" si="65"/>
        <v>款</v>
      </c>
    </row>
    <row r="1167" ht="36" customHeight="1" spans="1:7">
      <c r="A1167" s="393">
        <v>2209999</v>
      </c>
      <c r="B1167" s="275" t="s">
        <v>1009</v>
      </c>
      <c r="C1167" s="276">
        <v>0</v>
      </c>
      <c r="D1167" s="276">
        <v>0</v>
      </c>
      <c r="E1167" s="394" t="str">
        <f t="shared" si="66"/>
        <v>-</v>
      </c>
      <c r="F1167" s="125" t="str">
        <f t="shared" si="64"/>
        <v>否</v>
      </c>
      <c r="G1167" s="153" t="str">
        <f t="shared" si="65"/>
        <v>项</v>
      </c>
    </row>
    <row r="1168" ht="36" customHeight="1" spans="1:7">
      <c r="A1168" s="391">
        <v>221</v>
      </c>
      <c r="B1168" s="271" t="s">
        <v>107</v>
      </c>
      <c r="C1168" s="278">
        <v>11725</v>
      </c>
      <c r="D1168" s="278">
        <v>16303</v>
      </c>
      <c r="E1168" s="392">
        <f t="shared" si="66"/>
        <v>0.39</v>
      </c>
      <c r="F1168" s="125" t="str">
        <f t="shared" si="64"/>
        <v>是</v>
      </c>
      <c r="G1168" s="153" t="str">
        <f t="shared" si="65"/>
        <v>类</v>
      </c>
    </row>
    <row r="1169" ht="36" customHeight="1" spans="1:7">
      <c r="A1169" s="391">
        <v>22101</v>
      </c>
      <c r="B1169" s="271" t="s">
        <v>1010</v>
      </c>
      <c r="C1169" s="278">
        <v>1856</v>
      </c>
      <c r="D1169" s="278">
        <v>6079</v>
      </c>
      <c r="E1169" s="392">
        <f t="shared" si="66"/>
        <v>2.275</v>
      </c>
      <c r="F1169" s="125" t="str">
        <f t="shared" si="64"/>
        <v>是</v>
      </c>
      <c r="G1169" s="153" t="str">
        <f t="shared" si="65"/>
        <v>款</v>
      </c>
    </row>
    <row r="1170" ht="36" customHeight="1" spans="1:7">
      <c r="A1170" s="393">
        <v>2210101</v>
      </c>
      <c r="B1170" s="275" t="s">
        <v>1011</v>
      </c>
      <c r="C1170" s="276">
        <v>0</v>
      </c>
      <c r="D1170" s="276">
        <v>0</v>
      </c>
      <c r="E1170" s="394" t="str">
        <f t="shared" si="66"/>
        <v>-</v>
      </c>
      <c r="F1170" s="125" t="str">
        <f t="shared" si="64"/>
        <v>否</v>
      </c>
      <c r="G1170" s="153" t="str">
        <f t="shared" si="65"/>
        <v>项</v>
      </c>
    </row>
    <row r="1171" ht="36" customHeight="1" spans="1:7">
      <c r="A1171" s="393">
        <v>2210102</v>
      </c>
      <c r="B1171" s="275" t="s">
        <v>1012</v>
      </c>
      <c r="C1171" s="276">
        <v>0</v>
      </c>
      <c r="D1171" s="276">
        <v>0</v>
      </c>
      <c r="E1171" s="394" t="str">
        <f t="shared" si="66"/>
        <v>-</v>
      </c>
      <c r="F1171" s="125" t="str">
        <f t="shared" si="64"/>
        <v>否</v>
      </c>
      <c r="G1171" s="153" t="str">
        <f t="shared" si="65"/>
        <v>项</v>
      </c>
    </row>
    <row r="1172" ht="36" customHeight="1" spans="1:7">
      <c r="A1172" s="393">
        <v>2210103</v>
      </c>
      <c r="B1172" s="275" t="s">
        <v>1013</v>
      </c>
      <c r="C1172" s="276">
        <v>562</v>
      </c>
      <c r="D1172" s="276">
        <v>741</v>
      </c>
      <c r="E1172" s="394">
        <f t="shared" si="66"/>
        <v>0.319</v>
      </c>
      <c r="F1172" s="125" t="str">
        <f t="shared" si="64"/>
        <v>是</v>
      </c>
      <c r="G1172" s="153" t="str">
        <f t="shared" si="65"/>
        <v>项</v>
      </c>
    </row>
    <row r="1173" ht="36" customHeight="1" spans="1:7">
      <c r="A1173" s="393">
        <v>2210104</v>
      </c>
      <c r="B1173" s="275" t="s">
        <v>1014</v>
      </c>
      <c r="C1173" s="276">
        <v>0</v>
      </c>
      <c r="D1173" s="276">
        <v>0</v>
      </c>
      <c r="E1173" s="394" t="str">
        <f t="shared" si="66"/>
        <v>-</v>
      </c>
      <c r="F1173" s="125" t="str">
        <f t="shared" si="64"/>
        <v>否</v>
      </c>
      <c r="G1173" s="153" t="str">
        <f t="shared" si="65"/>
        <v>项</v>
      </c>
    </row>
    <row r="1174" ht="36" customHeight="1" spans="1:7">
      <c r="A1174" s="393">
        <v>2210105</v>
      </c>
      <c r="B1174" s="275" t="s">
        <v>1015</v>
      </c>
      <c r="C1174" s="276">
        <v>131</v>
      </c>
      <c r="D1174" s="276">
        <v>115</v>
      </c>
      <c r="E1174" s="394">
        <f t="shared" si="66"/>
        <v>-0.122</v>
      </c>
      <c r="F1174" s="125" t="str">
        <f t="shared" si="64"/>
        <v>是</v>
      </c>
      <c r="G1174" s="153" t="str">
        <f t="shared" si="65"/>
        <v>项</v>
      </c>
    </row>
    <row r="1175" ht="36" customHeight="1" spans="1:7">
      <c r="A1175" s="393">
        <v>2210106</v>
      </c>
      <c r="B1175" s="275" t="s">
        <v>1016</v>
      </c>
      <c r="C1175" s="276">
        <v>0</v>
      </c>
      <c r="D1175" s="276">
        <v>0</v>
      </c>
      <c r="E1175" s="394" t="str">
        <f t="shared" si="66"/>
        <v>-</v>
      </c>
      <c r="F1175" s="125" t="str">
        <f t="shared" si="64"/>
        <v>否</v>
      </c>
      <c r="G1175" s="153" t="str">
        <f t="shared" si="65"/>
        <v>项</v>
      </c>
    </row>
    <row r="1176" ht="36" customHeight="1" spans="1:7">
      <c r="A1176" s="393">
        <v>2210107</v>
      </c>
      <c r="B1176" s="275" t="s">
        <v>1017</v>
      </c>
      <c r="C1176" s="276">
        <v>0</v>
      </c>
      <c r="D1176" s="276">
        <v>0</v>
      </c>
      <c r="E1176" s="394" t="str">
        <f t="shared" si="66"/>
        <v>-</v>
      </c>
      <c r="F1176" s="125" t="str">
        <f t="shared" si="64"/>
        <v>否</v>
      </c>
      <c r="G1176" s="153" t="str">
        <f t="shared" si="65"/>
        <v>项</v>
      </c>
    </row>
    <row r="1177" ht="36" customHeight="1" spans="1:7">
      <c r="A1177" s="393">
        <v>2210108</v>
      </c>
      <c r="B1177" s="275" t="s">
        <v>1018</v>
      </c>
      <c r="C1177" s="276">
        <v>1163</v>
      </c>
      <c r="D1177" s="276">
        <v>5223</v>
      </c>
      <c r="E1177" s="394">
        <f t="shared" si="66"/>
        <v>3.491</v>
      </c>
      <c r="F1177" s="125" t="str">
        <f t="shared" si="64"/>
        <v>是</v>
      </c>
      <c r="G1177" s="153" t="str">
        <f t="shared" si="65"/>
        <v>项</v>
      </c>
    </row>
    <row r="1178" ht="36" customHeight="1" spans="1:7">
      <c r="A1178" s="393">
        <v>2210109</v>
      </c>
      <c r="B1178" s="275" t="s">
        <v>1019</v>
      </c>
      <c r="C1178" s="276">
        <v>0</v>
      </c>
      <c r="D1178" s="276">
        <v>0</v>
      </c>
      <c r="E1178" s="394" t="str">
        <f t="shared" si="66"/>
        <v>-</v>
      </c>
      <c r="F1178" s="125" t="str">
        <f t="shared" si="64"/>
        <v>否</v>
      </c>
      <c r="G1178" s="153" t="str">
        <f t="shared" si="65"/>
        <v>项</v>
      </c>
    </row>
    <row r="1179" ht="36" customHeight="1" spans="1:7">
      <c r="A1179" s="275">
        <v>2210199</v>
      </c>
      <c r="B1179" s="275" t="s">
        <v>1020</v>
      </c>
      <c r="C1179" s="276">
        <v>0</v>
      </c>
      <c r="D1179" s="276">
        <v>0</v>
      </c>
      <c r="E1179" s="394" t="str">
        <f t="shared" si="66"/>
        <v>-</v>
      </c>
      <c r="F1179" s="125" t="str">
        <f t="shared" si="64"/>
        <v>否</v>
      </c>
      <c r="G1179" s="153" t="str">
        <f t="shared" si="65"/>
        <v>项</v>
      </c>
    </row>
    <row r="1180" ht="36" customHeight="1" spans="1:7">
      <c r="A1180" s="391">
        <v>22102</v>
      </c>
      <c r="B1180" s="271" t="s">
        <v>1021</v>
      </c>
      <c r="C1180" s="278">
        <v>9869</v>
      </c>
      <c r="D1180" s="278">
        <v>10224</v>
      </c>
      <c r="E1180" s="392">
        <f t="shared" si="66"/>
        <v>0.036</v>
      </c>
      <c r="F1180" s="125" t="str">
        <f t="shared" si="64"/>
        <v>是</v>
      </c>
      <c r="G1180" s="153" t="str">
        <f t="shared" si="65"/>
        <v>款</v>
      </c>
    </row>
    <row r="1181" ht="36" customHeight="1" spans="1:7">
      <c r="A1181" s="393">
        <v>2210201</v>
      </c>
      <c r="B1181" s="275" t="s">
        <v>1022</v>
      </c>
      <c r="C1181" s="276">
        <v>9869</v>
      </c>
      <c r="D1181" s="276">
        <v>10224</v>
      </c>
      <c r="E1181" s="394">
        <f t="shared" si="66"/>
        <v>0.036</v>
      </c>
      <c r="F1181" s="125" t="str">
        <f t="shared" si="64"/>
        <v>是</v>
      </c>
      <c r="G1181" s="153" t="str">
        <f t="shared" si="65"/>
        <v>项</v>
      </c>
    </row>
    <row r="1182" ht="36" customHeight="1" spans="1:7">
      <c r="A1182" s="393">
        <v>2210202</v>
      </c>
      <c r="B1182" s="275" t="s">
        <v>1023</v>
      </c>
      <c r="C1182" s="276">
        <v>0</v>
      </c>
      <c r="D1182" s="276">
        <v>0</v>
      </c>
      <c r="E1182" s="394" t="str">
        <f t="shared" si="66"/>
        <v>-</v>
      </c>
      <c r="F1182" s="125" t="str">
        <f t="shared" si="64"/>
        <v>否</v>
      </c>
      <c r="G1182" s="153" t="str">
        <f t="shared" si="65"/>
        <v>项</v>
      </c>
    </row>
    <row r="1183" ht="36" customHeight="1" spans="1:7">
      <c r="A1183" s="393">
        <v>2210203</v>
      </c>
      <c r="B1183" s="275" t="s">
        <v>1024</v>
      </c>
      <c r="C1183" s="276">
        <v>0</v>
      </c>
      <c r="D1183" s="276">
        <v>0</v>
      </c>
      <c r="E1183" s="394" t="str">
        <f t="shared" si="66"/>
        <v>-</v>
      </c>
      <c r="F1183" s="125" t="str">
        <f t="shared" si="64"/>
        <v>否</v>
      </c>
      <c r="G1183" s="153" t="str">
        <f t="shared" si="65"/>
        <v>项</v>
      </c>
    </row>
    <row r="1184" ht="36" customHeight="1" spans="1:7">
      <c r="A1184" s="391">
        <v>22103</v>
      </c>
      <c r="B1184" s="271" t="s">
        <v>1025</v>
      </c>
      <c r="C1184" s="278">
        <v>0</v>
      </c>
      <c r="D1184" s="278">
        <v>0</v>
      </c>
      <c r="E1184" s="392" t="str">
        <f t="shared" si="66"/>
        <v>-</v>
      </c>
      <c r="F1184" s="125" t="str">
        <f t="shared" si="64"/>
        <v>否</v>
      </c>
      <c r="G1184" s="153" t="str">
        <f t="shared" si="65"/>
        <v>款</v>
      </c>
    </row>
    <row r="1185" ht="36" customHeight="1" spans="1:7">
      <c r="A1185" s="393">
        <v>2210301</v>
      </c>
      <c r="B1185" s="275" t="s">
        <v>1026</v>
      </c>
      <c r="C1185" s="276">
        <v>0</v>
      </c>
      <c r="D1185" s="276">
        <v>0</v>
      </c>
      <c r="E1185" s="394" t="str">
        <f t="shared" si="66"/>
        <v>-</v>
      </c>
      <c r="F1185" s="125" t="str">
        <f t="shared" si="64"/>
        <v>否</v>
      </c>
      <c r="G1185" s="153" t="str">
        <f t="shared" si="65"/>
        <v>项</v>
      </c>
    </row>
    <row r="1186" ht="36" customHeight="1" spans="1:7">
      <c r="A1186" s="393">
        <v>2210302</v>
      </c>
      <c r="B1186" s="275" t="s">
        <v>1027</v>
      </c>
      <c r="C1186" s="276">
        <v>0</v>
      </c>
      <c r="D1186" s="276">
        <v>0</v>
      </c>
      <c r="E1186" s="394" t="str">
        <f t="shared" si="66"/>
        <v>-</v>
      </c>
      <c r="F1186" s="125" t="str">
        <f t="shared" si="64"/>
        <v>否</v>
      </c>
      <c r="G1186" s="153" t="str">
        <f t="shared" si="65"/>
        <v>项</v>
      </c>
    </row>
    <row r="1187" ht="36" customHeight="1" spans="1:7">
      <c r="A1187" s="393">
        <v>2210399</v>
      </c>
      <c r="B1187" s="275" t="s">
        <v>1028</v>
      </c>
      <c r="C1187" s="276">
        <v>0</v>
      </c>
      <c r="D1187" s="276">
        <v>0</v>
      </c>
      <c r="E1187" s="394" t="str">
        <f t="shared" si="66"/>
        <v>-</v>
      </c>
      <c r="F1187" s="125" t="str">
        <f t="shared" si="64"/>
        <v>否</v>
      </c>
      <c r="G1187" s="153" t="str">
        <f t="shared" si="65"/>
        <v>项</v>
      </c>
    </row>
    <row r="1188" ht="36" customHeight="1" spans="1:7">
      <c r="A1188" s="391">
        <v>222</v>
      </c>
      <c r="B1188" s="271" t="s">
        <v>109</v>
      </c>
      <c r="C1188" s="278">
        <v>365</v>
      </c>
      <c r="D1188" s="278">
        <v>234</v>
      </c>
      <c r="E1188" s="392">
        <f t="shared" si="66"/>
        <v>-0.359</v>
      </c>
      <c r="F1188" s="125" t="str">
        <f t="shared" si="64"/>
        <v>是</v>
      </c>
      <c r="G1188" s="153" t="str">
        <f t="shared" si="65"/>
        <v>类</v>
      </c>
    </row>
    <row r="1189" ht="36" customHeight="1" spans="1:7">
      <c r="A1189" s="391">
        <v>22201</v>
      </c>
      <c r="B1189" s="271" t="s">
        <v>1029</v>
      </c>
      <c r="C1189" s="278">
        <v>236</v>
      </c>
      <c r="D1189" s="278">
        <v>59</v>
      </c>
      <c r="E1189" s="392">
        <f t="shared" si="66"/>
        <v>-0.75</v>
      </c>
      <c r="F1189" s="125" t="str">
        <f t="shared" si="64"/>
        <v>是</v>
      </c>
      <c r="G1189" s="153" t="str">
        <f t="shared" si="65"/>
        <v>款</v>
      </c>
    </row>
    <row r="1190" ht="36" customHeight="1" spans="1:7">
      <c r="A1190" s="393">
        <v>2220101</v>
      </c>
      <c r="B1190" s="275" t="s">
        <v>141</v>
      </c>
      <c r="C1190" s="276">
        <v>0</v>
      </c>
      <c r="D1190" s="276">
        <v>0</v>
      </c>
      <c r="E1190" s="394" t="str">
        <f t="shared" si="66"/>
        <v>-</v>
      </c>
      <c r="F1190" s="125" t="str">
        <f t="shared" si="64"/>
        <v>否</v>
      </c>
      <c r="G1190" s="153" t="str">
        <f t="shared" si="65"/>
        <v>项</v>
      </c>
    </row>
    <row r="1191" ht="36" customHeight="1" spans="1:7">
      <c r="A1191" s="393">
        <v>2220102</v>
      </c>
      <c r="B1191" s="275" t="s">
        <v>142</v>
      </c>
      <c r="C1191" s="276">
        <v>0</v>
      </c>
      <c r="D1191" s="276">
        <v>0</v>
      </c>
      <c r="E1191" s="394" t="str">
        <f t="shared" si="66"/>
        <v>-</v>
      </c>
      <c r="F1191" s="125" t="str">
        <f t="shared" si="64"/>
        <v>否</v>
      </c>
      <c r="G1191" s="153" t="str">
        <f t="shared" si="65"/>
        <v>项</v>
      </c>
    </row>
    <row r="1192" ht="36" customHeight="1" spans="1:7">
      <c r="A1192" s="393">
        <v>2220103</v>
      </c>
      <c r="B1192" s="275" t="s">
        <v>143</v>
      </c>
      <c r="C1192" s="276">
        <v>0</v>
      </c>
      <c r="D1192" s="276">
        <v>0</v>
      </c>
      <c r="E1192" s="394" t="str">
        <f t="shared" si="66"/>
        <v>-</v>
      </c>
      <c r="F1192" s="125" t="str">
        <f t="shared" si="64"/>
        <v>否</v>
      </c>
      <c r="G1192" s="153" t="str">
        <f t="shared" si="65"/>
        <v>项</v>
      </c>
    </row>
    <row r="1193" ht="36" customHeight="1" spans="1:7">
      <c r="A1193" s="393">
        <v>2220104</v>
      </c>
      <c r="B1193" s="275" t="s">
        <v>1030</v>
      </c>
      <c r="C1193" s="276">
        <v>0</v>
      </c>
      <c r="D1193" s="276">
        <v>0</v>
      </c>
      <c r="E1193" s="394" t="str">
        <f t="shared" si="66"/>
        <v>-</v>
      </c>
      <c r="F1193" s="125" t="str">
        <f t="shared" si="64"/>
        <v>否</v>
      </c>
      <c r="G1193" s="153" t="str">
        <f t="shared" si="65"/>
        <v>项</v>
      </c>
    </row>
    <row r="1194" ht="36" customHeight="1" spans="1:7">
      <c r="A1194" s="393">
        <v>2220105</v>
      </c>
      <c r="B1194" s="275" t="s">
        <v>1031</v>
      </c>
      <c r="C1194" s="276">
        <v>0</v>
      </c>
      <c r="D1194" s="276">
        <v>0</v>
      </c>
      <c r="E1194" s="394" t="str">
        <f t="shared" si="66"/>
        <v>-</v>
      </c>
      <c r="F1194" s="125" t="str">
        <f t="shared" si="64"/>
        <v>否</v>
      </c>
      <c r="G1194" s="153" t="str">
        <f t="shared" si="65"/>
        <v>项</v>
      </c>
    </row>
    <row r="1195" ht="36" customHeight="1" spans="1:7">
      <c r="A1195" s="393">
        <v>2220106</v>
      </c>
      <c r="B1195" s="275" t="s">
        <v>1032</v>
      </c>
      <c r="C1195" s="276">
        <v>155</v>
      </c>
      <c r="D1195" s="276">
        <v>5</v>
      </c>
      <c r="E1195" s="394">
        <f t="shared" si="66"/>
        <v>-0.968</v>
      </c>
      <c r="F1195" s="125" t="str">
        <f t="shared" si="64"/>
        <v>是</v>
      </c>
      <c r="G1195" s="153" t="str">
        <f t="shared" si="65"/>
        <v>项</v>
      </c>
    </row>
    <row r="1196" ht="36" customHeight="1" spans="1:7">
      <c r="A1196" s="393">
        <v>2220107</v>
      </c>
      <c r="B1196" s="275" t="s">
        <v>1033</v>
      </c>
      <c r="C1196" s="276">
        <v>0</v>
      </c>
      <c r="D1196" s="276">
        <v>0</v>
      </c>
      <c r="E1196" s="394" t="str">
        <f t="shared" si="66"/>
        <v>-</v>
      </c>
      <c r="F1196" s="125" t="str">
        <f t="shared" si="64"/>
        <v>否</v>
      </c>
      <c r="G1196" s="153" t="str">
        <f t="shared" si="65"/>
        <v>项</v>
      </c>
    </row>
    <row r="1197" ht="36" customHeight="1" spans="1:7">
      <c r="A1197" s="393">
        <v>2220112</v>
      </c>
      <c r="B1197" s="275" t="s">
        <v>1034</v>
      </c>
      <c r="C1197" s="276">
        <v>0</v>
      </c>
      <c r="D1197" s="276">
        <v>0</v>
      </c>
      <c r="E1197" s="394" t="str">
        <f t="shared" si="66"/>
        <v>-</v>
      </c>
      <c r="F1197" s="125" t="str">
        <f t="shared" si="64"/>
        <v>否</v>
      </c>
      <c r="G1197" s="153" t="str">
        <f t="shared" si="65"/>
        <v>项</v>
      </c>
    </row>
    <row r="1198" ht="36" customHeight="1" spans="1:7">
      <c r="A1198" s="393">
        <v>2220113</v>
      </c>
      <c r="B1198" s="275" t="s">
        <v>1035</v>
      </c>
      <c r="C1198" s="276">
        <v>0</v>
      </c>
      <c r="D1198" s="276">
        <v>0</v>
      </c>
      <c r="E1198" s="394" t="str">
        <f t="shared" si="66"/>
        <v>-</v>
      </c>
      <c r="F1198" s="125" t="str">
        <f t="shared" si="64"/>
        <v>否</v>
      </c>
      <c r="G1198" s="153" t="str">
        <f t="shared" si="65"/>
        <v>项</v>
      </c>
    </row>
    <row r="1199" ht="36" customHeight="1" spans="1:7">
      <c r="A1199" s="393">
        <v>2220114</v>
      </c>
      <c r="B1199" s="275" t="s">
        <v>1036</v>
      </c>
      <c r="C1199" s="276">
        <v>0</v>
      </c>
      <c r="D1199" s="276">
        <v>0</v>
      </c>
      <c r="E1199" s="394" t="str">
        <f t="shared" si="66"/>
        <v>-</v>
      </c>
      <c r="F1199" s="125" t="str">
        <f t="shared" si="64"/>
        <v>否</v>
      </c>
      <c r="G1199" s="153" t="str">
        <f t="shared" si="65"/>
        <v>项</v>
      </c>
    </row>
    <row r="1200" ht="36" customHeight="1" spans="1:7">
      <c r="A1200" s="393">
        <v>2220115</v>
      </c>
      <c r="B1200" s="275" t="s">
        <v>1037</v>
      </c>
      <c r="C1200" s="276">
        <v>74</v>
      </c>
      <c r="D1200" s="276">
        <v>47</v>
      </c>
      <c r="E1200" s="394">
        <f t="shared" si="66"/>
        <v>-0.365</v>
      </c>
      <c r="F1200" s="125" t="str">
        <f t="shared" ref="F1200:F1260" si="67">IF(LEN(A1200)=3,"是",IF(B1200&lt;&gt;"",IF(SUM(C1200:D1200)&lt;&gt;0,"是","否"),"是"))</f>
        <v>是</v>
      </c>
      <c r="G1200" s="153" t="str">
        <f t="shared" ref="G1200:G1260" si="68">IF(LEN(A1200)=3,"类",IF(LEN(A1200)=5,"款","项"))</f>
        <v>项</v>
      </c>
    </row>
    <row r="1201" ht="36" customHeight="1" spans="1:7">
      <c r="A1201" s="393">
        <v>2220118</v>
      </c>
      <c r="B1201" s="275" t="s">
        <v>1038</v>
      </c>
      <c r="C1201" s="276">
        <v>0</v>
      </c>
      <c r="D1201" s="276">
        <v>0</v>
      </c>
      <c r="E1201" s="394" t="str">
        <f t="shared" si="66"/>
        <v>-</v>
      </c>
      <c r="F1201" s="125" t="str">
        <f t="shared" si="67"/>
        <v>否</v>
      </c>
      <c r="G1201" s="153" t="str">
        <f t="shared" si="68"/>
        <v>项</v>
      </c>
    </row>
    <row r="1202" ht="36" customHeight="1" spans="1:7">
      <c r="A1202" s="393">
        <v>2220119</v>
      </c>
      <c r="B1202" s="275" t="s">
        <v>1039</v>
      </c>
      <c r="C1202" s="276">
        <v>0</v>
      </c>
      <c r="D1202" s="276">
        <v>0</v>
      </c>
      <c r="E1202" s="394" t="str">
        <f t="shared" si="66"/>
        <v>-</v>
      </c>
      <c r="F1202" s="125" t="str">
        <f t="shared" si="67"/>
        <v>否</v>
      </c>
      <c r="G1202" s="153" t="str">
        <f t="shared" si="68"/>
        <v>项</v>
      </c>
    </row>
    <row r="1203" ht="36" customHeight="1" spans="1:7">
      <c r="A1203" s="393">
        <v>2220120</v>
      </c>
      <c r="B1203" s="275" t="s">
        <v>1040</v>
      </c>
      <c r="C1203" s="276">
        <v>0</v>
      </c>
      <c r="D1203" s="276">
        <v>0</v>
      </c>
      <c r="E1203" s="394" t="str">
        <f t="shared" si="66"/>
        <v>-</v>
      </c>
      <c r="F1203" s="125" t="str">
        <f t="shared" si="67"/>
        <v>否</v>
      </c>
      <c r="G1203" s="153" t="str">
        <f t="shared" si="68"/>
        <v>项</v>
      </c>
    </row>
    <row r="1204" ht="36" customHeight="1" spans="1:7">
      <c r="A1204" s="393">
        <v>2220121</v>
      </c>
      <c r="B1204" s="275" t="s">
        <v>1041</v>
      </c>
      <c r="C1204" s="276">
        <v>7</v>
      </c>
      <c r="D1204" s="276">
        <v>7</v>
      </c>
      <c r="E1204" s="394">
        <f t="shared" si="66"/>
        <v>0</v>
      </c>
      <c r="F1204" s="125" t="str">
        <f t="shared" si="67"/>
        <v>是</v>
      </c>
      <c r="G1204" s="153" t="str">
        <f t="shared" si="68"/>
        <v>项</v>
      </c>
    </row>
    <row r="1205" ht="36" customHeight="1" spans="1:7">
      <c r="A1205" s="393">
        <v>2220150</v>
      </c>
      <c r="B1205" s="275" t="s">
        <v>150</v>
      </c>
      <c r="C1205" s="276">
        <v>0</v>
      </c>
      <c r="D1205" s="276">
        <v>0</v>
      </c>
      <c r="E1205" s="394" t="str">
        <f t="shared" si="66"/>
        <v>-</v>
      </c>
      <c r="F1205" s="125" t="str">
        <f t="shared" si="67"/>
        <v>否</v>
      </c>
      <c r="G1205" s="153" t="str">
        <f t="shared" si="68"/>
        <v>项</v>
      </c>
    </row>
    <row r="1206" ht="36" customHeight="1" spans="1:7">
      <c r="A1206" s="393">
        <v>2220199</v>
      </c>
      <c r="B1206" s="275" t="s">
        <v>1042</v>
      </c>
      <c r="C1206" s="276">
        <v>0</v>
      </c>
      <c r="D1206" s="276">
        <v>0</v>
      </c>
      <c r="E1206" s="394" t="str">
        <f t="shared" si="66"/>
        <v>-</v>
      </c>
      <c r="F1206" s="125" t="str">
        <f t="shared" si="67"/>
        <v>否</v>
      </c>
      <c r="G1206" s="153" t="str">
        <f t="shared" si="68"/>
        <v>项</v>
      </c>
    </row>
    <row r="1207" ht="36" customHeight="1" spans="1:7">
      <c r="A1207" s="391">
        <v>22203</v>
      </c>
      <c r="B1207" s="271" t="s">
        <v>1043</v>
      </c>
      <c r="C1207" s="278">
        <v>0</v>
      </c>
      <c r="D1207" s="278">
        <v>0</v>
      </c>
      <c r="E1207" s="392" t="str">
        <f t="shared" si="66"/>
        <v>-</v>
      </c>
      <c r="F1207" s="125" t="str">
        <f t="shared" si="67"/>
        <v>否</v>
      </c>
      <c r="G1207" s="153" t="str">
        <f t="shared" si="68"/>
        <v>款</v>
      </c>
    </row>
    <row r="1208" ht="36" customHeight="1" spans="1:7">
      <c r="A1208" s="393">
        <v>2220301</v>
      </c>
      <c r="B1208" s="275" t="s">
        <v>1044</v>
      </c>
      <c r="C1208" s="276">
        <v>0</v>
      </c>
      <c r="D1208" s="276">
        <v>0</v>
      </c>
      <c r="E1208" s="394" t="str">
        <f t="shared" si="66"/>
        <v>-</v>
      </c>
      <c r="F1208" s="125" t="str">
        <f t="shared" si="67"/>
        <v>否</v>
      </c>
      <c r="G1208" s="153" t="str">
        <f t="shared" si="68"/>
        <v>项</v>
      </c>
    </row>
    <row r="1209" ht="36" customHeight="1" spans="1:7">
      <c r="A1209" s="393">
        <v>2220303</v>
      </c>
      <c r="B1209" s="275" t="s">
        <v>1045</v>
      </c>
      <c r="C1209" s="276">
        <v>0</v>
      </c>
      <c r="D1209" s="276">
        <v>0</v>
      </c>
      <c r="E1209" s="394" t="str">
        <f t="shared" si="66"/>
        <v>-</v>
      </c>
      <c r="F1209" s="125" t="str">
        <f t="shared" si="67"/>
        <v>否</v>
      </c>
      <c r="G1209" s="153" t="str">
        <f t="shared" si="68"/>
        <v>项</v>
      </c>
    </row>
    <row r="1210" ht="36" customHeight="1" spans="1:7">
      <c r="A1210" s="393">
        <v>2220304</v>
      </c>
      <c r="B1210" s="275" t="s">
        <v>1046</v>
      </c>
      <c r="C1210" s="276">
        <v>0</v>
      </c>
      <c r="D1210" s="276">
        <v>0</v>
      </c>
      <c r="E1210" s="394" t="str">
        <f t="shared" si="66"/>
        <v>-</v>
      </c>
      <c r="F1210" s="125" t="str">
        <f t="shared" si="67"/>
        <v>否</v>
      </c>
      <c r="G1210" s="153" t="str">
        <f t="shared" si="68"/>
        <v>项</v>
      </c>
    </row>
    <row r="1211" ht="36" customHeight="1" spans="1:7">
      <c r="A1211" s="393">
        <v>2220305</v>
      </c>
      <c r="B1211" s="275" t="s">
        <v>1047</v>
      </c>
      <c r="C1211" s="276">
        <v>0</v>
      </c>
      <c r="D1211" s="276">
        <v>0</v>
      </c>
      <c r="E1211" s="394" t="str">
        <f t="shared" si="66"/>
        <v>-</v>
      </c>
      <c r="F1211" s="125" t="str">
        <f t="shared" si="67"/>
        <v>否</v>
      </c>
      <c r="G1211" s="153" t="str">
        <f t="shared" si="68"/>
        <v>项</v>
      </c>
    </row>
    <row r="1212" ht="36" customHeight="1" spans="1:7">
      <c r="A1212" s="393">
        <v>2220306</v>
      </c>
      <c r="B1212" s="275" t="s">
        <v>1048</v>
      </c>
      <c r="C1212" s="276">
        <v>0</v>
      </c>
      <c r="D1212" s="276">
        <v>0</v>
      </c>
      <c r="E1212" s="394" t="str">
        <f t="shared" si="66"/>
        <v>-</v>
      </c>
      <c r="F1212" s="125" t="str">
        <f t="shared" si="67"/>
        <v>否</v>
      </c>
      <c r="G1212" s="153" t="str">
        <f t="shared" si="68"/>
        <v>项</v>
      </c>
    </row>
    <row r="1213" ht="36" customHeight="1" spans="1:7">
      <c r="A1213" s="393">
        <v>2220399</v>
      </c>
      <c r="B1213" s="275" t="s">
        <v>1049</v>
      </c>
      <c r="C1213" s="276">
        <v>0</v>
      </c>
      <c r="D1213" s="276">
        <v>0</v>
      </c>
      <c r="E1213" s="394" t="str">
        <f t="shared" si="66"/>
        <v>-</v>
      </c>
      <c r="F1213" s="125" t="str">
        <f t="shared" si="67"/>
        <v>否</v>
      </c>
      <c r="G1213" s="153" t="str">
        <f t="shared" si="68"/>
        <v>项</v>
      </c>
    </row>
    <row r="1214" ht="36" customHeight="1" spans="1:7">
      <c r="A1214" s="406">
        <v>22204</v>
      </c>
      <c r="B1214" s="407" t="s">
        <v>1050</v>
      </c>
      <c r="C1214" s="278">
        <v>129</v>
      </c>
      <c r="D1214" s="278">
        <v>167</v>
      </c>
      <c r="E1214" s="392">
        <f t="shared" si="66"/>
        <v>0.295</v>
      </c>
      <c r="F1214" s="125" t="str">
        <f t="shared" si="67"/>
        <v>是</v>
      </c>
      <c r="G1214" s="153" t="str">
        <f t="shared" si="68"/>
        <v>款</v>
      </c>
    </row>
    <row r="1215" ht="36" customHeight="1" spans="1:7">
      <c r="A1215" s="396">
        <v>2220401</v>
      </c>
      <c r="B1215" s="403" t="s">
        <v>1051</v>
      </c>
      <c r="C1215" s="276">
        <v>129</v>
      </c>
      <c r="D1215" s="276">
        <v>167</v>
      </c>
      <c r="E1215" s="394">
        <f t="shared" si="66"/>
        <v>0.295</v>
      </c>
      <c r="F1215" s="125" t="str">
        <f t="shared" si="67"/>
        <v>是</v>
      </c>
      <c r="G1215" s="153" t="str">
        <f t="shared" si="68"/>
        <v>项</v>
      </c>
    </row>
    <row r="1216" ht="36" customHeight="1" spans="1:7">
      <c r="A1216" s="396">
        <v>2220402</v>
      </c>
      <c r="B1216" s="403" t="s">
        <v>1052</v>
      </c>
      <c r="C1216" s="276">
        <v>0</v>
      </c>
      <c r="D1216" s="276">
        <v>0</v>
      </c>
      <c r="E1216" s="394" t="str">
        <f t="shared" si="66"/>
        <v>-</v>
      </c>
      <c r="F1216" s="125" t="str">
        <f t="shared" si="67"/>
        <v>否</v>
      </c>
      <c r="G1216" s="153" t="str">
        <f t="shared" si="68"/>
        <v>项</v>
      </c>
    </row>
    <row r="1217" ht="36" customHeight="1" spans="1:7">
      <c r="A1217" s="393">
        <v>2220403</v>
      </c>
      <c r="B1217" s="275" t="s">
        <v>1053</v>
      </c>
      <c r="C1217" s="276">
        <v>0</v>
      </c>
      <c r="D1217" s="276">
        <v>0</v>
      </c>
      <c r="E1217" s="394" t="str">
        <f t="shared" si="66"/>
        <v>-</v>
      </c>
      <c r="F1217" s="125" t="str">
        <f t="shared" si="67"/>
        <v>否</v>
      </c>
      <c r="G1217" s="153" t="str">
        <f t="shared" si="68"/>
        <v>项</v>
      </c>
    </row>
    <row r="1218" ht="36" customHeight="1" spans="1:7">
      <c r="A1218" s="393">
        <v>2220404</v>
      </c>
      <c r="B1218" s="275" t="s">
        <v>1054</v>
      </c>
      <c r="C1218" s="276">
        <v>0</v>
      </c>
      <c r="D1218" s="276">
        <v>0</v>
      </c>
      <c r="E1218" s="394" t="str">
        <f t="shared" si="66"/>
        <v>-</v>
      </c>
      <c r="F1218" s="125" t="str">
        <f t="shared" si="67"/>
        <v>否</v>
      </c>
      <c r="G1218" s="153" t="str">
        <f t="shared" si="68"/>
        <v>项</v>
      </c>
    </row>
    <row r="1219" ht="36" customHeight="1" spans="1:7">
      <c r="A1219" s="393">
        <v>2220499</v>
      </c>
      <c r="B1219" s="275" t="s">
        <v>1055</v>
      </c>
      <c r="C1219" s="276">
        <v>0</v>
      </c>
      <c r="D1219" s="276">
        <v>0</v>
      </c>
      <c r="E1219" s="394" t="str">
        <f t="shared" si="66"/>
        <v>-</v>
      </c>
      <c r="F1219" s="125" t="str">
        <f t="shared" si="67"/>
        <v>否</v>
      </c>
      <c r="G1219" s="153" t="str">
        <f t="shared" si="68"/>
        <v>项</v>
      </c>
    </row>
    <row r="1220" ht="36" customHeight="1" spans="1:7">
      <c r="A1220" s="391">
        <v>22205</v>
      </c>
      <c r="B1220" s="271" t="s">
        <v>1056</v>
      </c>
      <c r="C1220" s="278">
        <v>0</v>
      </c>
      <c r="D1220" s="278">
        <v>8</v>
      </c>
      <c r="E1220" s="392" t="str">
        <f t="shared" ref="E1220:E1283" si="69">IF(C1220&lt;&gt;0,D1220/C1220-1,"-")</f>
        <v>-</v>
      </c>
      <c r="F1220" s="125" t="str">
        <f t="shared" si="67"/>
        <v>是</v>
      </c>
      <c r="G1220" s="153" t="str">
        <f t="shared" si="68"/>
        <v>款</v>
      </c>
    </row>
    <row r="1221" ht="36" customHeight="1" spans="1:7">
      <c r="A1221" s="393">
        <v>2220501</v>
      </c>
      <c r="B1221" s="275" t="s">
        <v>1057</v>
      </c>
      <c r="C1221" s="276">
        <v>0</v>
      </c>
      <c r="D1221" s="276">
        <v>0</v>
      </c>
      <c r="E1221" s="394" t="str">
        <f t="shared" si="69"/>
        <v>-</v>
      </c>
      <c r="F1221" s="125" t="str">
        <f t="shared" si="67"/>
        <v>否</v>
      </c>
      <c r="G1221" s="153" t="str">
        <f t="shared" si="68"/>
        <v>项</v>
      </c>
    </row>
    <row r="1222" ht="36" customHeight="1" spans="1:7">
      <c r="A1222" s="393">
        <v>2220502</v>
      </c>
      <c r="B1222" s="275" t="s">
        <v>1058</v>
      </c>
      <c r="C1222" s="276">
        <v>0</v>
      </c>
      <c r="D1222" s="276">
        <v>0</v>
      </c>
      <c r="E1222" s="394" t="str">
        <f t="shared" si="69"/>
        <v>-</v>
      </c>
      <c r="F1222" s="125" t="str">
        <f t="shared" si="67"/>
        <v>否</v>
      </c>
      <c r="G1222" s="153" t="str">
        <f t="shared" si="68"/>
        <v>项</v>
      </c>
    </row>
    <row r="1223" ht="36" customHeight="1" spans="1:7">
      <c r="A1223" s="393">
        <v>2220503</v>
      </c>
      <c r="B1223" s="275" t="s">
        <v>1059</v>
      </c>
      <c r="C1223" s="276">
        <v>0</v>
      </c>
      <c r="D1223" s="276">
        <v>0</v>
      </c>
      <c r="E1223" s="394" t="str">
        <f t="shared" si="69"/>
        <v>-</v>
      </c>
      <c r="F1223" s="125" t="str">
        <f t="shared" si="67"/>
        <v>否</v>
      </c>
      <c r="G1223" s="153" t="str">
        <f t="shared" si="68"/>
        <v>项</v>
      </c>
    </row>
    <row r="1224" ht="36" customHeight="1" spans="1:7">
      <c r="A1224" s="393">
        <v>2220504</v>
      </c>
      <c r="B1224" s="275" t="s">
        <v>1060</v>
      </c>
      <c r="C1224" s="276">
        <v>0</v>
      </c>
      <c r="D1224" s="276">
        <v>0</v>
      </c>
      <c r="E1224" s="394" t="str">
        <f t="shared" si="69"/>
        <v>-</v>
      </c>
      <c r="F1224" s="125" t="str">
        <f t="shared" si="67"/>
        <v>否</v>
      </c>
      <c r="G1224" s="153" t="str">
        <f t="shared" si="68"/>
        <v>项</v>
      </c>
    </row>
    <row r="1225" ht="36" customHeight="1" spans="1:7">
      <c r="A1225" s="393">
        <v>2220505</v>
      </c>
      <c r="B1225" s="275" t="s">
        <v>1061</v>
      </c>
      <c r="C1225" s="276">
        <v>0</v>
      </c>
      <c r="D1225" s="276">
        <v>0</v>
      </c>
      <c r="E1225" s="394" t="str">
        <f t="shared" si="69"/>
        <v>-</v>
      </c>
      <c r="F1225" s="125" t="str">
        <f t="shared" si="67"/>
        <v>否</v>
      </c>
      <c r="G1225" s="153" t="str">
        <f t="shared" si="68"/>
        <v>项</v>
      </c>
    </row>
    <row r="1226" ht="36" customHeight="1" spans="1:7">
      <c r="A1226" s="393">
        <v>2220506</v>
      </c>
      <c r="B1226" s="275" t="s">
        <v>1062</v>
      </c>
      <c r="C1226" s="276">
        <v>0</v>
      </c>
      <c r="D1226" s="276">
        <v>0</v>
      </c>
      <c r="E1226" s="394" t="str">
        <f t="shared" si="69"/>
        <v>-</v>
      </c>
      <c r="F1226" s="125" t="str">
        <f t="shared" si="67"/>
        <v>否</v>
      </c>
      <c r="G1226" s="153" t="str">
        <f t="shared" si="68"/>
        <v>项</v>
      </c>
    </row>
    <row r="1227" ht="36" customHeight="1" spans="1:7">
      <c r="A1227" s="393">
        <v>2220507</v>
      </c>
      <c r="B1227" s="275" t="s">
        <v>1063</v>
      </c>
      <c r="C1227" s="276">
        <v>0</v>
      </c>
      <c r="D1227" s="276">
        <v>0</v>
      </c>
      <c r="E1227" s="394" t="str">
        <f t="shared" si="69"/>
        <v>-</v>
      </c>
      <c r="F1227" s="125" t="str">
        <f t="shared" si="67"/>
        <v>否</v>
      </c>
      <c r="G1227" s="153" t="str">
        <f t="shared" si="68"/>
        <v>项</v>
      </c>
    </row>
    <row r="1228" ht="36" customHeight="1" spans="1:7">
      <c r="A1228" s="393">
        <v>2220508</v>
      </c>
      <c r="B1228" s="275" t="s">
        <v>1064</v>
      </c>
      <c r="C1228" s="276">
        <v>0</v>
      </c>
      <c r="D1228" s="276">
        <v>0</v>
      </c>
      <c r="E1228" s="394" t="str">
        <f t="shared" si="69"/>
        <v>-</v>
      </c>
      <c r="F1228" s="125" t="str">
        <f t="shared" si="67"/>
        <v>否</v>
      </c>
      <c r="G1228" s="153" t="str">
        <f t="shared" si="68"/>
        <v>项</v>
      </c>
    </row>
    <row r="1229" ht="36" customHeight="1" spans="1:7">
      <c r="A1229" s="393">
        <v>2220509</v>
      </c>
      <c r="B1229" s="275" t="s">
        <v>1065</v>
      </c>
      <c r="C1229" s="276">
        <v>0</v>
      </c>
      <c r="D1229" s="276">
        <v>0</v>
      </c>
      <c r="E1229" s="394" t="str">
        <f t="shared" si="69"/>
        <v>-</v>
      </c>
      <c r="F1229" s="125" t="str">
        <f t="shared" si="67"/>
        <v>否</v>
      </c>
      <c r="G1229" s="153" t="str">
        <f t="shared" si="68"/>
        <v>项</v>
      </c>
    </row>
    <row r="1230" ht="36" customHeight="1" spans="1:7">
      <c r="A1230" s="393">
        <v>2220510</v>
      </c>
      <c r="B1230" s="275" t="s">
        <v>1066</v>
      </c>
      <c r="C1230" s="276">
        <v>0</v>
      </c>
      <c r="D1230" s="276">
        <v>0</v>
      </c>
      <c r="E1230" s="394" t="str">
        <f t="shared" si="69"/>
        <v>-</v>
      </c>
      <c r="F1230" s="125" t="str">
        <f t="shared" si="67"/>
        <v>否</v>
      </c>
      <c r="G1230" s="153" t="str">
        <f t="shared" si="68"/>
        <v>项</v>
      </c>
    </row>
    <row r="1231" ht="36" customHeight="1" spans="1:7">
      <c r="A1231" s="393">
        <v>2220511</v>
      </c>
      <c r="B1231" s="275" t="s">
        <v>1067</v>
      </c>
      <c r="C1231" s="276">
        <v>0</v>
      </c>
      <c r="D1231" s="276">
        <v>8</v>
      </c>
      <c r="E1231" s="394" t="str">
        <f t="shared" si="69"/>
        <v>-</v>
      </c>
      <c r="F1231" s="125" t="str">
        <f t="shared" si="67"/>
        <v>是</v>
      </c>
      <c r="G1231" s="153" t="str">
        <f t="shared" si="68"/>
        <v>项</v>
      </c>
    </row>
    <row r="1232" ht="36" customHeight="1" spans="1:7">
      <c r="A1232" s="393">
        <v>2220599</v>
      </c>
      <c r="B1232" s="275" t="s">
        <v>1068</v>
      </c>
      <c r="C1232" s="276">
        <v>0</v>
      </c>
      <c r="D1232" s="276">
        <v>0</v>
      </c>
      <c r="E1232" s="394" t="str">
        <f t="shared" si="69"/>
        <v>-</v>
      </c>
      <c r="F1232" s="125" t="str">
        <f t="shared" si="67"/>
        <v>否</v>
      </c>
      <c r="G1232" s="153" t="str">
        <f t="shared" si="68"/>
        <v>项</v>
      </c>
    </row>
    <row r="1233" ht="36" customHeight="1" spans="1:7">
      <c r="A1233" s="391">
        <v>224</v>
      </c>
      <c r="B1233" s="271" t="s">
        <v>111</v>
      </c>
      <c r="C1233" s="278">
        <v>5818</v>
      </c>
      <c r="D1233" s="278">
        <v>4487</v>
      </c>
      <c r="E1233" s="392">
        <f t="shared" si="69"/>
        <v>-0.229</v>
      </c>
      <c r="F1233" s="125" t="str">
        <f t="shared" si="67"/>
        <v>是</v>
      </c>
      <c r="G1233" s="153" t="str">
        <f t="shared" si="68"/>
        <v>类</v>
      </c>
    </row>
    <row r="1234" ht="36" customHeight="1" spans="1:7">
      <c r="A1234" s="391">
        <v>22401</v>
      </c>
      <c r="B1234" s="271" t="s">
        <v>1069</v>
      </c>
      <c r="C1234" s="278">
        <v>932</v>
      </c>
      <c r="D1234" s="278">
        <v>1154</v>
      </c>
      <c r="E1234" s="392">
        <f t="shared" si="69"/>
        <v>0.238</v>
      </c>
      <c r="F1234" s="125" t="str">
        <f t="shared" si="67"/>
        <v>是</v>
      </c>
      <c r="G1234" s="153" t="str">
        <f t="shared" si="68"/>
        <v>款</v>
      </c>
    </row>
    <row r="1235" ht="36" customHeight="1" spans="1:7">
      <c r="A1235" s="393">
        <v>2240101</v>
      </c>
      <c r="B1235" s="275" t="s">
        <v>141</v>
      </c>
      <c r="C1235" s="276">
        <v>548</v>
      </c>
      <c r="D1235" s="276">
        <v>606</v>
      </c>
      <c r="E1235" s="394">
        <f t="shared" si="69"/>
        <v>0.106</v>
      </c>
      <c r="F1235" s="125" t="str">
        <f t="shared" si="67"/>
        <v>是</v>
      </c>
      <c r="G1235" s="153" t="str">
        <f t="shared" si="68"/>
        <v>项</v>
      </c>
    </row>
    <row r="1236" ht="36" customHeight="1" spans="1:7">
      <c r="A1236" s="393">
        <v>2240102</v>
      </c>
      <c r="B1236" s="275" t="s">
        <v>142</v>
      </c>
      <c r="C1236" s="276">
        <v>0</v>
      </c>
      <c r="D1236" s="276">
        <v>0</v>
      </c>
      <c r="E1236" s="394" t="str">
        <f t="shared" si="69"/>
        <v>-</v>
      </c>
      <c r="F1236" s="125" t="str">
        <f t="shared" si="67"/>
        <v>否</v>
      </c>
      <c r="G1236" s="153" t="str">
        <f t="shared" si="68"/>
        <v>项</v>
      </c>
    </row>
    <row r="1237" ht="36" customHeight="1" spans="1:7">
      <c r="A1237" s="396">
        <v>2240103</v>
      </c>
      <c r="B1237" s="403" t="s">
        <v>143</v>
      </c>
      <c r="C1237" s="276">
        <v>154</v>
      </c>
      <c r="D1237" s="276">
        <v>147</v>
      </c>
      <c r="E1237" s="394">
        <f t="shared" si="69"/>
        <v>-0.045</v>
      </c>
      <c r="F1237" s="125" t="str">
        <f t="shared" si="67"/>
        <v>是</v>
      </c>
      <c r="G1237" s="153" t="str">
        <f t="shared" si="68"/>
        <v>项</v>
      </c>
    </row>
    <row r="1238" ht="36" customHeight="1" spans="1:7">
      <c r="A1238" s="393">
        <v>2240104</v>
      </c>
      <c r="B1238" s="275" t="s">
        <v>1070</v>
      </c>
      <c r="C1238" s="276">
        <v>57</v>
      </c>
      <c r="D1238" s="276">
        <v>90</v>
      </c>
      <c r="E1238" s="394">
        <f t="shared" si="69"/>
        <v>0.579</v>
      </c>
      <c r="F1238" s="125" t="str">
        <f t="shared" si="67"/>
        <v>是</v>
      </c>
      <c r="G1238" s="153" t="str">
        <f t="shared" si="68"/>
        <v>项</v>
      </c>
    </row>
    <row r="1239" ht="36" customHeight="1" spans="1:7">
      <c r="A1239" s="393">
        <v>2240105</v>
      </c>
      <c r="B1239" s="275" t="s">
        <v>1071</v>
      </c>
      <c r="C1239" s="276">
        <v>0</v>
      </c>
      <c r="D1239" s="276">
        <v>0</v>
      </c>
      <c r="E1239" s="394" t="str">
        <f t="shared" si="69"/>
        <v>-</v>
      </c>
      <c r="F1239" s="125" t="str">
        <f t="shared" si="67"/>
        <v>否</v>
      </c>
      <c r="G1239" s="153" t="str">
        <f t="shared" si="68"/>
        <v>项</v>
      </c>
    </row>
    <row r="1240" ht="36" customHeight="1" spans="1:7">
      <c r="A1240" s="393">
        <v>2240106</v>
      </c>
      <c r="B1240" s="275" t="s">
        <v>1072</v>
      </c>
      <c r="C1240" s="276">
        <v>135</v>
      </c>
      <c r="D1240" s="276">
        <v>131</v>
      </c>
      <c r="E1240" s="394">
        <f t="shared" si="69"/>
        <v>-0.03</v>
      </c>
      <c r="F1240" s="125" t="str">
        <f t="shared" si="67"/>
        <v>是</v>
      </c>
      <c r="G1240" s="153" t="str">
        <f t="shared" si="68"/>
        <v>项</v>
      </c>
    </row>
    <row r="1241" ht="36" customHeight="1" spans="1:7">
      <c r="A1241" s="393">
        <v>2240108</v>
      </c>
      <c r="B1241" s="275" t="s">
        <v>1073</v>
      </c>
      <c r="C1241" s="276">
        <v>0</v>
      </c>
      <c r="D1241" s="276">
        <v>130</v>
      </c>
      <c r="E1241" s="394" t="str">
        <f t="shared" si="69"/>
        <v>-</v>
      </c>
      <c r="F1241" s="125" t="str">
        <f t="shared" si="67"/>
        <v>是</v>
      </c>
      <c r="G1241" s="153" t="str">
        <f t="shared" si="68"/>
        <v>项</v>
      </c>
    </row>
    <row r="1242" ht="36" customHeight="1" spans="1:7">
      <c r="A1242" s="393">
        <v>2240109</v>
      </c>
      <c r="B1242" s="275" t="s">
        <v>1074</v>
      </c>
      <c r="C1242" s="276">
        <v>38</v>
      </c>
      <c r="D1242" s="276">
        <v>50</v>
      </c>
      <c r="E1242" s="394">
        <f t="shared" si="69"/>
        <v>0.316</v>
      </c>
      <c r="F1242" s="125" t="str">
        <f t="shared" si="67"/>
        <v>是</v>
      </c>
      <c r="G1242" s="153" t="str">
        <f t="shared" si="68"/>
        <v>项</v>
      </c>
    </row>
    <row r="1243" ht="36" customHeight="1" spans="1:7">
      <c r="A1243" s="393">
        <v>2240150</v>
      </c>
      <c r="B1243" s="275" t="s">
        <v>150</v>
      </c>
      <c r="C1243" s="276">
        <v>0</v>
      </c>
      <c r="D1243" s="276">
        <v>0</v>
      </c>
      <c r="E1243" s="394" t="str">
        <f t="shared" si="69"/>
        <v>-</v>
      </c>
      <c r="F1243" s="125" t="str">
        <f t="shared" si="67"/>
        <v>否</v>
      </c>
      <c r="G1243" s="153" t="str">
        <f t="shared" si="68"/>
        <v>项</v>
      </c>
    </row>
    <row r="1244" ht="36" customHeight="1" spans="1:7">
      <c r="A1244" s="393">
        <v>2240199</v>
      </c>
      <c r="B1244" s="275" t="s">
        <v>1075</v>
      </c>
      <c r="C1244" s="276">
        <v>0</v>
      </c>
      <c r="D1244" s="276">
        <v>0</v>
      </c>
      <c r="E1244" s="394" t="str">
        <f t="shared" si="69"/>
        <v>-</v>
      </c>
      <c r="F1244" s="125" t="str">
        <f t="shared" si="67"/>
        <v>否</v>
      </c>
      <c r="G1244" s="153" t="str">
        <f t="shared" si="68"/>
        <v>项</v>
      </c>
    </row>
    <row r="1245" ht="36" customHeight="1" spans="1:7">
      <c r="A1245" s="391">
        <v>22402</v>
      </c>
      <c r="B1245" s="271" t="s">
        <v>1076</v>
      </c>
      <c r="C1245" s="278">
        <v>2518</v>
      </c>
      <c r="D1245" s="278">
        <v>1806</v>
      </c>
      <c r="E1245" s="392">
        <f t="shared" si="69"/>
        <v>-0.283</v>
      </c>
      <c r="F1245" s="125" t="str">
        <f t="shared" si="67"/>
        <v>是</v>
      </c>
      <c r="G1245" s="153" t="str">
        <f t="shared" si="68"/>
        <v>款</v>
      </c>
    </row>
    <row r="1246" ht="36" customHeight="1" spans="1:7">
      <c r="A1246" s="393">
        <v>2240201</v>
      </c>
      <c r="B1246" s="275" t="s">
        <v>141</v>
      </c>
      <c r="C1246" s="276">
        <v>2349</v>
      </c>
      <c r="D1246" s="276">
        <v>1737</v>
      </c>
      <c r="E1246" s="394">
        <f t="shared" si="69"/>
        <v>-0.261</v>
      </c>
      <c r="F1246" s="125" t="str">
        <f t="shared" si="67"/>
        <v>是</v>
      </c>
      <c r="G1246" s="153" t="str">
        <f t="shared" si="68"/>
        <v>项</v>
      </c>
    </row>
    <row r="1247" ht="36" customHeight="1" spans="1:7">
      <c r="A1247" s="393">
        <v>2240202</v>
      </c>
      <c r="B1247" s="275" t="s">
        <v>142</v>
      </c>
      <c r="C1247" s="276">
        <v>0</v>
      </c>
      <c r="D1247" s="276">
        <v>0</v>
      </c>
      <c r="E1247" s="394" t="str">
        <f t="shared" si="69"/>
        <v>-</v>
      </c>
      <c r="F1247" s="125" t="str">
        <f t="shared" si="67"/>
        <v>否</v>
      </c>
      <c r="G1247" s="153" t="str">
        <f t="shared" si="68"/>
        <v>项</v>
      </c>
    </row>
    <row r="1248" ht="36" customHeight="1" spans="1:7">
      <c r="A1248" s="393">
        <v>2240203</v>
      </c>
      <c r="B1248" s="275" t="s">
        <v>143</v>
      </c>
      <c r="C1248" s="276">
        <v>0</v>
      </c>
      <c r="D1248" s="276">
        <v>0</v>
      </c>
      <c r="E1248" s="394" t="str">
        <f t="shared" si="69"/>
        <v>-</v>
      </c>
      <c r="F1248" s="125" t="str">
        <f t="shared" si="67"/>
        <v>否</v>
      </c>
      <c r="G1248" s="153" t="str">
        <f t="shared" si="68"/>
        <v>项</v>
      </c>
    </row>
    <row r="1249" ht="36" customHeight="1" spans="1:7">
      <c r="A1249" s="393">
        <v>2240204</v>
      </c>
      <c r="B1249" s="275" t="s">
        <v>1077</v>
      </c>
      <c r="C1249" s="276">
        <v>169</v>
      </c>
      <c r="D1249" s="276">
        <v>69</v>
      </c>
      <c r="E1249" s="394">
        <f t="shared" si="69"/>
        <v>-0.592</v>
      </c>
      <c r="F1249" s="125" t="str">
        <f t="shared" si="67"/>
        <v>是</v>
      </c>
      <c r="G1249" s="153" t="str">
        <f t="shared" si="68"/>
        <v>项</v>
      </c>
    </row>
    <row r="1250" ht="36" customHeight="1" spans="1:7">
      <c r="A1250" s="393">
        <v>2240299</v>
      </c>
      <c r="B1250" s="275" t="s">
        <v>1078</v>
      </c>
      <c r="C1250" s="276">
        <v>0</v>
      </c>
      <c r="D1250" s="276">
        <v>0</v>
      </c>
      <c r="E1250" s="394" t="str">
        <f t="shared" si="69"/>
        <v>-</v>
      </c>
      <c r="F1250" s="125" t="str">
        <f t="shared" si="67"/>
        <v>否</v>
      </c>
      <c r="G1250" s="153" t="str">
        <f t="shared" si="68"/>
        <v>项</v>
      </c>
    </row>
    <row r="1251" ht="36" customHeight="1" spans="1:7">
      <c r="A1251" s="391">
        <v>22404</v>
      </c>
      <c r="B1251" s="271" t="s">
        <v>1079</v>
      </c>
      <c r="C1251" s="278">
        <v>0</v>
      </c>
      <c r="D1251" s="278">
        <v>0</v>
      </c>
      <c r="E1251" s="392" t="str">
        <f t="shared" si="69"/>
        <v>-</v>
      </c>
      <c r="F1251" s="125" t="str">
        <f t="shared" si="67"/>
        <v>否</v>
      </c>
      <c r="G1251" s="153" t="str">
        <f t="shared" si="68"/>
        <v>款</v>
      </c>
    </row>
    <row r="1252" ht="36" customHeight="1" spans="1:7">
      <c r="A1252" s="393">
        <v>2240401</v>
      </c>
      <c r="B1252" s="275" t="s">
        <v>141</v>
      </c>
      <c r="C1252" s="276">
        <v>0</v>
      </c>
      <c r="D1252" s="276">
        <v>0</v>
      </c>
      <c r="E1252" s="394" t="str">
        <f t="shared" si="69"/>
        <v>-</v>
      </c>
      <c r="F1252" s="125" t="str">
        <f t="shared" si="67"/>
        <v>否</v>
      </c>
      <c r="G1252" s="153" t="str">
        <f t="shared" si="68"/>
        <v>项</v>
      </c>
    </row>
    <row r="1253" ht="36" customHeight="1" spans="1:7">
      <c r="A1253" s="393">
        <v>2240402</v>
      </c>
      <c r="B1253" s="275" t="s">
        <v>142</v>
      </c>
      <c r="C1253" s="276">
        <v>0</v>
      </c>
      <c r="D1253" s="276">
        <v>0</v>
      </c>
      <c r="E1253" s="394" t="str">
        <f t="shared" si="69"/>
        <v>-</v>
      </c>
      <c r="F1253" s="125" t="str">
        <f t="shared" si="67"/>
        <v>否</v>
      </c>
      <c r="G1253" s="153" t="str">
        <f t="shared" si="68"/>
        <v>项</v>
      </c>
    </row>
    <row r="1254" ht="36" customHeight="1" spans="1:7">
      <c r="A1254" s="393">
        <v>2240403</v>
      </c>
      <c r="B1254" s="275" t="s">
        <v>143</v>
      </c>
      <c r="C1254" s="276">
        <v>0</v>
      </c>
      <c r="D1254" s="276">
        <v>0</v>
      </c>
      <c r="E1254" s="394" t="str">
        <f t="shared" si="69"/>
        <v>-</v>
      </c>
      <c r="F1254" s="125" t="str">
        <f t="shared" si="67"/>
        <v>否</v>
      </c>
      <c r="G1254" s="153" t="str">
        <f t="shared" si="68"/>
        <v>项</v>
      </c>
    </row>
    <row r="1255" ht="36" customHeight="1" spans="1:7">
      <c r="A1255" s="393">
        <v>2240404</v>
      </c>
      <c r="B1255" s="275" t="s">
        <v>1080</v>
      </c>
      <c r="C1255" s="276">
        <v>0</v>
      </c>
      <c r="D1255" s="276">
        <v>0</v>
      </c>
      <c r="E1255" s="394" t="str">
        <f t="shared" si="69"/>
        <v>-</v>
      </c>
      <c r="F1255" s="125" t="str">
        <f t="shared" si="67"/>
        <v>否</v>
      </c>
      <c r="G1255" s="153" t="str">
        <f t="shared" si="68"/>
        <v>项</v>
      </c>
    </row>
    <row r="1256" ht="36" customHeight="1" spans="1:7">
      <c r="A1256" s="275">
        <v>2240405</v>
      </c>
      <c r="B1256" s="275" t="s">
        <v>1081</v>
      </c>
      <c r="C1256" s="276">
        <v>0</v>
      </c>
      <c r="D1256" s="276">
        <v>0</v>
      </c>
      <c r="E1256" s="394" t="str">
        <f t="shared" si="69"/>
        <v>-</v>
      </c>
      <c r="F1256" s="125" t="str">
        <f t="shared" si="67"/>
        <v>否</v>
      </c>
      <c r="G1256" s="153" t="str">
        <f t="shared" si="68"/>
        <v>项</v>
      </c>
    </row>
    <row r="1257" ht="36" customHeight="1" spans="1:7">
      <c r="A1257" s="393">
        <v>2240450</v>
      </c>
      <c r="B1257" s="275" t="s">
        <v>150</v>
      </c>
      <c r="C1257" s="276">
        <v>0</v>
      </c>
      <c r="D1257" s="276">
        <v>0</v>
      </c>
      <c r="E1257" s="394" t="str">
        <f t="shared" si="69"/>
        <v>-</v>
      </c>
      <c r="F1257" s="125" t="str">
        <f t="shared" si="67"/>
        <v>否</v>
      </c>
      <c r="G1257" s="153" t="str">
        <f t="shared" si="68"/>
        <v>项</v>
      </c>
    </row>
    <row r="1258" ht="36" customHeight="1" spans="1:7">
      <c r="A1258" s="393">
        <v>2240499</v>
      </c>
      <c r="B1258" s="275" t="s">
        <v>1082</v>
      </c>
      <c r="C1258" s="276">
        <v>0</v>
      </c>
      <c r="D1258" s="276">
        <v>0</v>
      </c>
      <c r="E1258" s="394" t="str">
        <f t="shared" si="69"/>
        <v>-</v>
      </c>
      <c r="F1258" s="125" t="str">
        <f t="shared" si="67"/>
        <v>否</v>
      </c>
      <c r="G1258" s="153" t="str">
        <f t="shared" si="68"/>
        <v>项</v>
      </c>
    </row>
    <row r="1259" ht="36" customHeight="1" spans="1:7">
      <c r="A1259" s="391">
        <v>22405</v>
      </c>
      <c r="B1259" s="271" t="s">
        <v>1083</v>
      </c>
      <c r="C1259" s="278">
        <v>375</v>
      </c>
      <c r="D1259" s="278">
        <v>446</v>
      </c>
      <c r="E1259" s="392">
        <f t="shared" si="69"/>
        <v>0.189</v>
      </c>
      <c r="F1259" s="125" t="str">
        <f t="shared" si="67"/>
        <v>是</v>
      </c>
      <c r="G1259" s="153" t="str">
        <f t="shared" si="68"/>
        <v>款</v>
      </c>
    </row>
    <row r="1260" ht="36" customHeight="1" spans="1:7">
      <c r="A1260" s="393">
        <v>2240501</v>
      </c>
      <c r="B1260" s="275" t="s">
        <v>141</v>
      </c>
      <c r="C1260" s="276">
        <v>0</v>
      </c>
      <c r="D1260" s="276">
        <v>0</v>
      </c>
      <c r="E1260" s="394" t="str">
        <f t="shared" si="69"/>
        <v>-</v>
      </c>
      <c r="F1260" s="125" t="str">
        <f t="shared" si="67"/>
        <v>否</v>
      </c>
      <c r="G1260" s="153" t="str">
        <f t="shared" si="68"/>
        <v>项</v>
      </c>
    </row>
    <row r="1261" ht="36" customHeight="1" spans="1:7">
      <c r="A1261" s="393">
        <v>2240502</v>
      </c>
      <c r="B1261" s="275" t="s">
        <v>142</v>
      </c>
      <c r="C1261" s="276">
        <v>0</v>
      </c>
      <c r="D1261" s="276">
        <v>0</v>
      </c>
      <c r="E1261" s="394" t="str">
        <f t="shared" si="69"/>
        <v>-</v>
      </c>
      <c r="F1261" s="125" t="str">
        <f t="shared" ref="F1261:F1315" si="70">IF(LEN(A1261)=3,"是",IF(B1261&lt;&gt;"",IF(SUM(C1261:D1261)&lt;&gt;0,"是","否"),"是"))</f>
        <v>否</v>
      </c>
      <c r="G1261" s="153" t="str">
        <f t="shared" ref="G1261:G1315" si="71">IF(LEN(A1261)=3,"类",IF(LEN(A1261)=5,"款","项"))</f>
        <v>项</v>
      </c>
    </row>
    <row r="1262" ht="36" customHeight="1" spans="1:7">
      <c r="A1262" s="393">
        <v>2240503</v>
      </c>
      <c r="B1262" s="275" t="s">
        <v>143</v>
      </c>
      <c r="C1262" s="276">
        <v>0</v>
      </c>
      <c r="D1262" s="276">
        <v>0</v>
      </c>
      <c r="E1262" s="394" t="str">
        <f t="shared" si="69"/>
        <v>-</v>
      </c>
      <c r="F1262" s="125" t="str">
        <f t="shared" si="70"/>
        <v>否</v>
      </c>
      <c r="G1262" s="153" t="str">
        <f t="shared" si="71"/>
        <v>项</v>
      </c>
    </row>
    <row r="1263" ht="36" customHeight="1" spans="1:7">
      <c r="A1263" s="393">
        <v>2240504</v>
      </c>
      <c r="B1263" s="275" t="s">
        <v>1084</v>
      </c>
      <c r="C1263" s="276">
        <v>22</v>
      </c>
      <c r="D1263" s="276">
        <v>0</v>
      </c>
      <c r="E1263" s="394">
        <f t="shared" si="69"/>
        <v>-1</v>
      </c>
      <c r="F1263" s="125" t="str">
        <f t="shared" si="70"/>
        <v>是</v>
      </c>
      <c r="G1263" s="153" t="str">
        <f t="shared" si="71"/>
        <v>项</v>
      </c>
    </row>
    <row r="1264" ht="36" customHeight="1" spans="1:7">
      <c r="A1264" s="393">
        <v>2240505</v>
      </c>
      <c r="B1264" s="275" t="s">
        <v>1085</v>
      </c>
      <c r="C1264" s="276">
        <v>20</v>
      </c>
      <c r="D1264" s="276">
        <v>21</v>
      </c>
      <c r="E1264" s="394">
        <f t="shared" si="69"/>
        <v>0.05</v>
      </c>
      <c r="F1264" s="125" t="str">
        <f t="shared" si="70"/>
        <v>是</v>
      </c>
      <c r="G1264" s="153" t="str">
        <f t="shared" si="71"/>
        <v>项</v>
      </c>
    </row>
    <row r="1265" ht="36" customHeight="1" spans="1:7">
      <c r="A1265" s="393">
        <v>2240506</v>
      </c>
      <c r="B1265" s="275" t="s">
        <v>1086</v>
      </c>
      <c r="C1265" s="276">
        <v>0</v>
      </c>
      <c r="D1265" s="276">
        <v>0</v>
      </c>
      <c r="E1265" s="394" t="str">
        <f t="shared" si="69"/>
        <v>-</v>
      </c>
      <c r="F1265" s="125" t="str">
        <f t="shared" si="70"/>
        <v>否</v>
      </c>
      <c r="G1265" s="153" t="str">
        <f t="shared" si="71"/>
        <v>项</v>
      </c>
    </row>
    <row r="1266" ht="36" customHeight="1" spans="1:7">
      <c r="A1266" s="393">
        <v>2240507</v>
      </c>
      <c r="B1266" s="275" t="s">
        <v>1087</v>
      </c>
      <c r="C1266" s="276">
        <v>225</v>
      </c>
      <c r="D1266" s="276">
        <v>289</v>
      </c>
      <c r="E1266" s="394">
        <f t="shared" si="69"/>
        <v>0.284</v>
      </c>
      <c r="F1266" s="125" t="str">
        <f t="shared" si="70"/>
        <v>是</v>
      </c>
      <c r="G1266" s="153" t="str">
        <f t="shared" si="71"/>
        <v>项</v>
      </c>
    </row>
    <row r="1267" ht="36" customHeight="1" spans="1:7">
      <c r="A1267" s="393">
        <v>2240508</v>
      </c>
      <c r="B1267" s="275" t="s">
        <v>1088</v>
      </c>
      <c r="C1267" s="276">
        <v>0</v>
      </c>
      <c r="D1267" s="276">
        <v>0</v>
      </c>
      <c r="E1267" s="394" t="str">
        <f t="shared" si="69"/>
        <v>-</v>
      </c>
      <c r="F1267" s="125" t="str">
        <f t="shared" si="70"/>
        <v>否</v>
      </c>
      <c r="G1267" s="153" t="str">
        <f t="shared" si="71"/>
        <v>项</v>
      </c>
    </row>
    <row r="1268" ht="36" customHeight="1" spans="1:7">
      <c r="A1268" s="393">
        <v>2240509</v>
      </c>
      <c r="B1268" s="275" t="s">
        <v>1089</v>
      </c>
      <c r="C1268" s="276">
        <v>0</v>
      </c>
      <c r="D1268" s="276">
        <v>0</v>
      </c>
      <c r="E1268" s="394" t="str">
        <f t="shared" si="69"/>
        <v>-</v>
      </c>
      <c r="F1268" s="125" t="str">
        <f t="shared" si="70"/>
        <v>否</v>
      </c>
      <c r="G1268" s="153" t="str">
        <f t="shared" si="71"/>
        <v>项</v>
      </c>
    </row>
    <row r="1269" ht="36" customHeight="1" spans="1:7">
      <c r="A1269" s="393">
        <v>2240510</v>
      </c>
      <c r="B1269" s="275" t="s">
        <v>1090</v>
      </c>
      <c r="C1269" s="276">
        <v>20</v>
      </c>
      <c r="D1269" s="276">
        <v>34</v>
      </c>
      <c r="E1269" s="394">
        <f t="shared" si="69"/>
        <v>0.7</v>
      </c>
      <c r="F1269" s="125" t="str">
        <f t="shared" si="70"/>
        <v>是</v>
      </c>
      <c r="G1269" s="153" t="str">
        <f t="shared" si="71"/>
        <v>项</v>
      </c>
    </row>
    <row r="1270" ht="36" customHeight="1" spans="1:7">
      <c r="A1270" s="393">
        <v>2240550</v>
      </c>
      <c r="B1270" s="275" t="s">
        <v>1091</v>
      </c>
      <c r="C1270" s="276">
        <v>88</v>
      </c>
      <c r="D1270" s="276">
        <v>102</v>
      </c>
      <c r="E1270" s="394">
        <f t="shared" si="69"/>
        <v>0.159</v>
      </c>
      <c r="F1270" s="125" t="str">
        <f t="shared" si="70"/>
        <v>是</v>
      </c>
      <c r="G1270" s="153" t="str">
        <f t="shared" si="71"/>
        <v>项</v>
      </c>
    </row>
    <row r="1271" ht="36" customHeight="1" spans="1:7">
      <c r="A1271" s="393">
        <v>2240599</v>
      </c>
      <c r="B1271" s="275" t="s">
        <v>1092</v>
      </c>
      <c r="C1271" s="276">
        <v>0</v>
      </c>
      <c r="D1271" s="276">
        <v>0</v>
      </c>
      <c r="E1271" s="394" t="str">
        <f t="shared" si="69"/>
        <v>-</v>
      </c>
      <c r="F1271" s="125" t="str">
        <f t="shared" si="70"/>
        <v>否</v>
      </c>
      <c r="G1271" s="153" t="str">
        <f t="shared" si="71"/>
        <v>项</v>
      </c>
    </row>
    <row r="1272" ht="36" customHeight="1" spans="1:7">
      <c r="A1272" s="391">
        <v>22406</v>
      </c>
      <c r="B1272" s="271" t="s">
        <v>1093</v>
      </c>
      <c r="C1272" s="278">
        <v>1470</v>
      </c>
      <c r="D1272" s="278">
        <v>934</v>
      </c>
      <c r="E1272" s="392">
        <f t="shared" si="69"/>
        <v>-0.365</v>
      </c>
      <c r="F1272" s="125" t="str">
        <f t="shared" si="70"/>
        <v>是</v>
      </c>
      <c r="G1272" s="153" t="str">
        <f t="shared" si="71"/>
        <v>款</v>
      </c>
    </row>
    <row r="1273" ht="36" customHeight="1" spans="1:7">
      <c r="A1273" s="393">
        <v>2240601</v>
      </c>
      <c r="B1273" s="275" t="s">
        <v>1094</v>
      </c>
      <c r="C1273" s="276">
        <v>1462</v>
      </c>
      <c r="D1273" s="276">
        <v>856</v>
      </c>
      <c r="E1273" s="394">
        <f t="shared" si="69"/>
        <v>-0.415</v>
      </c>
      <c r="F1273" s="125" t="str">
        <f t="shared" si="70"/>
        <v>是</v>
      </c>
      <c r="G1273" s="153" t="str">
        <f t="shared" si="71"/>
        <v>项</v>
      </c>
    </row>
    <row r="1274" ht="36" customHeight="1" spans="1:7">
      <c r="A1274" s="393">
        <v>2240602</v>
      </c>
      <c r="B1274" s="275" t="s">
        <v>1095</v>
      </c>
      <c r="C1274" s="276">
        <v>0</v>
      </c>
      <c r="D1274" s="276">
        <v>0</v>
      </c>
      <c r="E1274" s="394" t="str">
        <f t="shared" si="69"/>
        <v>-</v>
      </c>
      <c r="F1274" s="125" t="str">
        <f t="shared" si="70"/>
        <v>否</v>
      </c>
      <c r="G1274" s="153" t="str">
        <f t="shared" si="71"/>
        <v>项</v>
      </c>
    </row>
    <row r="1275" ht="36" customHeight="1" spans="1:7">
      <c r="A1275" s="393">
        <v>2240699</v>
      </c>
      <c r="B1275" s="275" t="s">
        <v>1096</v>
      </c>
      <c r="C1275" s="276">
        <v>8</v>
      </c>
      <c r="D1275" s="276">
        <v>78</v>
      </c>
      <c r="E1275" s="394">
        <f t="shared" si="69"/>
        <v>8.75</v>
      </c>
      <c r="F1275" s="125" t="str">
        <f t="shared" si="70"/>
        <v>是</v>
      </c>
      <c r="G1275" s="153" t="str">
        <f t="shared" si="71"/>
        <v>项</v>
      </c>
    </row>
    <row r="1276" ht="36" customHeight="1" spans="1:7">
      <c r="A1276" s="391">
        <v>22407</v>
      </c>
      <c r="B1276" s="271" t="s">
        <v>1097</v>
      </c>
      <c r="C1276" s="278">
        <v>523</v>
      </c>
      <c r="D1276" s="278">
        <v>147</v>
      </c>
      <c r="E1276" s="392">
        <f t="shared" si="69"/>
        <v>-0.719</v>
      </c>
      <c r="F1276" s="125" t="str">
        <f t="shared" si="70"/>
        <v>是</v>
      </c>
      <c r="G1276" s="153" t="str">
        <f t="shared" si="71"/>
        <v>款</v>
      </c>
    </row>
    <row r="1277" ht="36" customHeight="1" spans="1:7">
      <c r="A1277" s="393">
        <v>2240703</v>
      </c>
      <c r="B1277" s="275" t="s">
        <v>1098</v>
      </c>
      <c r="C1277" s="276">
        <v>523</v>
      </c>
      <c r="D1277" s="276">
        <v>147</v>
      </c>
      <c r="E1277" s="394">
        <f t="shared" si="69"/>
        <v>-0.719</v>
      </c>
      <c r="F1277" s="125" t="str">
        <f t="shared" si="70"/>
        <v>是</v>
      </c>
      <c r="G1277" s="153" t="str">
        <f t="shared" si="71"/>
        <v>项</v>
      </c>
    </row>
    <row r="1278" ht="36" customHeight="1" spans="1:7">
      <c r="A1278" s="393">
        <v>2240704</v>
      </c>
      <c r="B1278" s="275" t="s">
        <v>1099</v>
      </c>
      <c r="C1278" s="276">
        <v>0</v>
      </c>
      <c r="D1278" s="276">
        <v>0</v>
      </c>
      <c r="E1278" s="394" t="str">
        <f t="shared" si="69"/>
        <v>-</v>
      </c>
      <c r="F1278" s="125" t="str">
        <f t="shared" si="70"/>
        <v>否</v>
      </c>
      <c r="G1278" s="153" t="str">
        <f t="shared" si="71"/>
        <v>项</v>
      </c>
    </row>
    <row r="1279" ht="36" customHeight="1" spans="1:7">
      <c r="A1279" s="393">
        <v>2240799</v>
      </c>
      <c r="B1279" s="275" t="s">
        <v>1100</v>
      </c>
      <c r="C1279" s="276">
        <v>0</v>
      </c>
      <c r="D1279" s="276">
        <v>0</v>
      </c>
      <c r="E1279" s="394" t="str">
        <f t="shared" si="69"/>
        <v>-</v>
      </c>
      <c r="F1279" s="125" t="str">
        <f t="shared" si="70"/>
        <v>否</v>
      </c>
      <c r="G1279" s="153" t="str">
        <f t="shared" si="71"/>
        <v>项</v>
      </c>
    </row>
    <row r="1280" ht="36" customHeight="1" spans="1:7">
      <c r="A1280" s="391">
        <v>22499</v>
      </c>
      <c r="B1280" s="271" t="s">
        <v>1101</v>
      </c>
      <c r="C1280" s="278">
        <v>0</v>
      </c>
      <c r="D1280" s="278">
        <v>0</v>
      </c>
      <c r="E1280" s="392" t="str">
        <f t="shared" si="69"/>
        <v>-</v>
      </c>
      <c r="F1280" s="125" t="str">
        <f t="shared" si="70"/>
        <v>否</v>
      </c>
      <c r="G1280" s="153" t="str">
        <f t="shared" si="71"/>
        <v>款</v>
      </c>
    </row>
    <row r="1281" ht="36" customHeight="1" spans="1:7">
      <c r="A1281" s="393">
        <v>2249999</v>
      </c>
      <c r="B1281" s="275" t="s">
        <v>1102</v>
      </c>
      <c r="C1281" s="276">
        <v>0</v>
      </c>
      <c r="D1281" s="276">
        <v>0</v>
      </c>
      <c r="E1281" s="394" t="str">
        <f t="shared" si="69"/>
        <v>-</v>
      </c>
      <c r="F1281" s="125" t="str">
        <f t="shared" si="70"/>
        <v>否</v>
      </c>
      <c r="G1281" s="153" t="str">
        <f t="shared" si="71"/>
        <v>项</v>
      </c>
    </row>
    <row r="1282" ht="36" customHeight="1" spans="1:7">
      <c r="A1282" s="391">
        <v>227</v>
      </c>
      <c r="B1282" s="271" t="s">
        <v>113</v>
      </c>
      <c r="C1282" s="278">
        <v>4300</v>
      </c>
      <c r="D1282" s="278">
        <v>4600</v>
      </c>
      <c r="E1282" s="392">
        <f t="shared" si="69"/>
        <v>0.07</v>
      </c>
      <c r="F1282" s="125" t="str">
        <f t="shared" si="70"/>
        <v>是</v>
      </c>
      <c r="G1282" s="153" t="str">
        <f t="shared" si="71"/>
        <v>类</v>
      </c>
    </row>
    <row r="1283" ht="36" customHeight="1" spans="1:7">
      <c r="A1283" s="391">
        <v>232</v>
      </c>
      <c r="B1283" s="271" t="s">
        <v>115</v>
      </c>
      <c r="C1283" s="278">
        <v>5646</v>
      </c>
      <c r="D1283" s="278">
        <v>6205</v>
      </c>
      <c r="E1283" s="392">
        <f t="shared" si="69"/>
        <v>0.099</v>
      </c>
      <c r="F1283" s="125" t="str">
        <f t="shared" si="70"/>
        <v>是</v>
      </c>
      <c r="G1283" s="153" t="str">
        <f t="shared" si="71"/>
        <v>类</v>
      </c>
    </row>
    <row r="1284" ht="36" customHeight="1" spans="1:7">
      <c r="A1284" s="391">
        <v>23203</v>
      </c>
      <c r="B1284" s="271" t="s">
        <v>1103</v>
      </c>
      <c r="C1284" s="278">
        <v>5646</v>
      </c>
      <c r="D1284" s="278">
        <v>6205</v>
      </c>
      <c r="E1284" s="392">
        <f t="shared" ref="E1284:E1292" si="72">IF(C1284&lt;&gt;0,D1284/C1284-1,"-")</f>
        <v>0.099</v>
      </c>
      <c r="F1284" s="125" t="str">
        <f t="shared" si="70"/>
        <v>是</v>
      </c>
      <c r="G1284" s="153" t="str">
        <f t="shared" si="71"/>
        <v>款</v>
      </c>
    </row>
    <row r="1285" ht="36" customHeight="1" spans="1:7">
      <c r="A1285" s="393" t="s">
        <v>1104</v>
      </c>
      <c r="B1285" s="275" t="s">
        <v>1105</v>
      </c>
      <c r="C1285" s="276">
        <v>5646</v>
      </c>
      <c r="D1285" s="276">
        <v>6205</v>
      </c>
      <c r="E1285" s="394">
        <f t="shared" si="72"/>
        <v>0.099</v>
      </c>
      <c r="F1285" s="125" t="str">
        <f t="shared" si="70"/>
        <v>是</v>
      </c>
      <c r="G1285" s="153" t="str">
        <f t="shared" si="71"/>
        <v>项</v>
      </c>
    </row>
    <row r="1286" ht="36" customHeight="1" spans="1:7">
      <c r="A1286" s="393">
        <v>2320302</v>
      </c>
      <c r="B1286" s="275" t="s">
        <v>1106</v>
      </c>
      <c r="C1286" s="276">
        <v>0</v>
      </c>
      <c r="D1286" s="276">
        <v>0</v>
      </c>
      <c r="E1286" s="394" t="str">
        <f t="shared" si="72"/>
        <v>-</v>
      </c>
      <c r="F1286" s="125" t="str">
        <f t="shared" si="70"/>
        <v>否</v>
      </c>
      <c r="G1286" s="153" t="str">
        <f t="shared" si="71"/>
        <v>项</v>
      </c>
    </row>
    <row r="1287" ht="36" customHeight="1" spans="1:7">
      <c r="A1287" s="393">
        <v>2320303</v>
      </c>
      <c r="B1287" s="275" t="s">
        <v>1107</v>
      </c>
      <c r="C1287" s="276">
        <v>0</v>
      </c>
      <c r="D1287" s="276">
        <v>0</v>
      </c>
      <c r="E1287" s="394" t="str">
        <f t="shared" si="72"/>
        <v>-</v>
      </c>
      <c r="F1287" s="125" t="str">
        <f t="shared" si="70"/>
        <v>否</v>
      </c>
      <c r="G1287" s="153" t="str">
        <f t="shared" si="71"/>
        <v>项</v>
      </c>
    </row>
    <row r="1288" ht="36" customHeight="1" spans="1:7">
      <c r="A1288" s="393">
        <v>2320399</v>
      </c>
      <c r="B1288" s="275" t="s">
        <v>1108</v>
      </c>
      <c r="C1288" s="276">
        <v>0</v>
      </c>
      <c r="D1288" s="276">
        <v>0</v>
      </c>
      <c r="E1288" s="394" t="str">
        <f t="shared" si="72"/>
        <v>-</v>
      </c>
      <c r="F1288" s="125" t="str">
        <f t="shared" si="70"/>
        <v>否</v>
      </c>
      <c r="G1288" s="153" t="str">
        <f t="shared" si="71"/>
        <v>项</v>
      </c>
    </row>
    <row r="1289" ht="36" customHeight="1" spans="1:7">
      <c r="A1289" s="391">
        <v>233</v>
      </c>
      <c r="B1289" s="271" t="s">
        <v>117</v>
      </c>
      <c r="C1289" s="278">
        <v>15</v>
      </c>
      <c r="D1289" s="278">
        <v>62</v>
      </c>
      <c r="E1289" s="392">
        <f t="shared" si="72"/>
        <v>3.133</v>
      </c>
      <c r="F1289" s="125" t="str">
        <f t="shared" si="70"/>
        <v>是</v>
      </c>
      <c r="G1289" s="153" t="str">
        <f t="shared" si="71"/>
        <v>类</v>
      </c>
    </row>
    <row r="1290" ht="36" customHeight="1" spans="1:7">
      <c r="A1290" s="391">
        <v>23303</v>
      </c>
      <c r="B1290" s="271" t="s">
        <v>1109</v>
      </c>
      <c r="C1290" s="278">
        <v>15</v>
      </c>
      <c r="D1290" s="278">
        <v>62</v>
      </c>
      <c r="E1290" s="392">
        <f t="shared" si="72"/>
        <v>3.133</v>
      </c>
      <c r="F1290" s="125" t="str">
        <f t="shared" si="70"/>
        <v>是</v>
      </c>
      <c r="G1290" s="153" t="str">
        <f t="shared" si="71"/>
        <v>款</v>
      </c>
    </row>
    <row r="1291" ht="36" customHeight="1" spans="1:7">
      <c r="A1291" s="393" t="s">
        <v>1110</v>
      </c>
      <c r="B1291" s="275" t="s">
        <v>1111</v>
      </c>
      <c r="C1291" s="276">
        <v>15</v>
      </c>
      <c r="D1291" s="276">
        <v>62</v>
      </c>
      <c r="E1291" s="394">
        <f t="shared" si="72"/>
        <v>3.133</v>
      </c>
      <c r="F1291" s="125" t="str">
        <f t="shared" si="70"/>
        <v>是</v>
      </c>
      <c r="G1291" s="153" t="str">
        <f t="shared" si="71"/>
        <v>项</v>
      </c>
    </row>
    <row r="1292" ht="36" customHeight="1" spans="1:7">
      <c r="A1292" s="391">
        <v>229</v>
      </c>
      <c r="B1292" s="271" t="s">
        <v>119</v>
      </c>
      <c r="C1292" s="278">
        <v>18301</v>
      </c>
      <c r="D1292" s="278">
        <v>29789</v>
      </c>
      <c r="E1292" s="392">
        <f t="shared" si="72"/>
        <v>0.628</v>
      </c>
      <c r="F1292" s="125" t="str">
        <f t="shared" si="70"/>
        <v>是</v>
      </c>
      <c r="G1292" s="153" t="str">
        <f t="shared" si="71"/>
        <v>类</v>
      </c>
    </row>
    <row r="1293" ht="36" customHeight="1" spans="1:7">
      <c r="A1293" s="391">
        <v>22902</v>
      </c>
      <c r="B1293" s="271" t="s">
        <v>1112</v>
      </c>
      <c r="C1293" s="278">
        <v>0</v>
      </c>
      <c r="D1293" s="278">
        <v>0</v>
      </c>
      <c r="E1293" s="392" t="str">
        <f t="shared" ref="E1293:E1298" si="73">IF(C1293&lt;&gt;0,D1293/C1293-1,"-")</f>
        <v>-</v>
      </c>
      <c r="F1293" s="125" t="str">
        <f t="shared" si="70"/>
        <v>否</v>
      </c>
      <c r="G1293" s="153" t="str">
        <f t="shared" si="71"/>
        <v>款</v>
      </c>
    </row>
    <row r="1294" ht="36" customHeight="1" spans="1:7">
      <c r="A1294" s="393">
        <v>2290201</v>
      </c>
      <c r="B1294" s="275" t="s">
        <v>1113</v>
      </c>
      <c r="C1294" s="276">
        <v>0</v>
      </c>
      <c r="D1294" s="276">
        <v>0</v>
      </c>
      <c r="E1294" s="394" t="str">
        <f t="shared" si="73"/>
        <v>-</v>
      </c>
      <c r="F1294" s="125" t="str">
        <f t="shared" si="70"/>
        <v>否</v>
      </c>
      <c r="G1294" s="153" t="str">
        <f t="shared" si="71"/>
        <v>项</v>
      </c>
    </row>
    <row r="1295" ht="36" customHeight="1" spans="1:7">
      <c r="A1295" s="391">
        <v>22999</v>
      </c>
      <c r="B1295" s="271" t="s">
        <v>972</v>
      </c>
      <c r="C1295" s="278">
        <v>18301</v>
      </c>
      <c r="D1295" s="278">
        <v>29789</v>
      </c>
      <c r="E1295" s="392">
        <f t="shared" si="73"/>
        <v>0.628</v>
      </c>
      <c r="F1295" s="125" t="str">
        <f t="shared" si="70"/>
        <v>是</v>
      </c>
      <c r="G1295" s="153" t="str">
        <f t="shared" si="71"/>
        <v>款</v>
      </c>
    </row>
    <row r="1296" ht="36" customHeight="1" spans="1:7">
      <c r="A1296" s="393" t="s">
        <v>1114</v>
      </c>
      <c r="B1296" s="275" t="s">
        <v>1115</v>
      </c>
      <c r="C1296" s="276">
        <v>18301</v>
      </c>
      <c r="D1296" s="276">
        <v>29789</v>
      </c>
      <c r="E1296" s="394">
        <f t="shared" si="73"/>
        <v>0.628</v>
      </c>
      <c r="F1296" s="125" t="str">
        <f t="shared" si="70"/>
        <v>是</v>
      </c>
      <c r="G1296" s="153" t="str">
        <f t="shared" si="71"/>
        <v>项</v>
      </c>
    </row>
    <row r="1297" ht="36" customHeight="1" spans="1:6">
      <c r="A1297" s="408"/>
      <c r="B1297" s="409"/>
      <c r="C1297" s="410"/>
      <c r="D1297" s="410"/>
      <c r="E1297" s="128" t="str">
        <f t="shared" si="73"/>
        <v>-</v>
      </c>
      <c r="F1297" s="125" t="str">
        <f t="shared" si="70"/>
        <v>是</v>
      </c>
    </row>
    <row r="1298" ht="36" customHeight="1" spans="1:6">
      <c r="A1298" s="411"/>
      <c r="B1298" s="412" t="s">
        <v>1116</v>
      </c>
      <c r="C1298" s="272">
        <f>SUMIFS(C4:C1296,$G$4:$G$1296,"类")</f>
        <v>425400</v>
      </c>
      <c r="D1298" s="272">
        <f>SUMIFS(D4:D1291,$G$4:$G$1291,"类")</f>
        <v>425668</v>
      </c>
      <c r="E1298" s="392">
        <f t="shared" si="73"/>
        <v>0.001</v>
      </c>
      <c r="F1298" s="125" t="str">
        <f t="shared" si="70"/>
        <v>是</v>
      </c>
    </row>
    <row r="1299" spans="3:3">
      <c r="C1299" s="413"/>
    </row>
    <row r="1300" spans="3:3">
      <c r="C1300" s="414"/>
    </row>
    <row r="1301" spans="3:3">
      <c r="C1301" s="413"/>
    </row>
    <row r="1302" spans="3:3">
      <c r="C1302" s="414"/>
    </row>
    <row r="1303" spans="3:3">
      <c r="C1303" s="413"/>
    </row>
    <row r="1304" spans="3:3">
      <c r="C1304" s="413"/>
    </row>
    <row r="1305" spans="3:3">
      <c r="C1305" s="414"/>
    </row>
    <row r="1306" spans="3:3">
      <c r="C1306" s="413"/>
    </row>
    <row r="1307" spans="3:3">
      <c r="C1307" s="413"/>
    </row>
    <row r="1308" spans="3:3">
      <c r="C1308" s="413"/>
    </row>
    <row r="1309" spans="3:3">
      <c r="C1309" s="413"/>
    </row>
    <row r="1310" spans="3:5">
      <c r="C1310" s="414"/>
      <c r="E1310" s="295">
        <f>IF(C1298&lt;&gt;0,IF((D1298/C1298-1)&lt;-30%,"",IF((D1298/C1298-1)&gt;150%,"",D1298/C1298-1)),"")</f>
        <v>0</v>
      </c>
    </row>
    <row r="1311" spans="3:3">
      <c r="C1311" s="413"/>
    </row>
  </sheetData>
  <autoFilter xmlns:etc="http://www.wps.cn/officeDocument/2017/etCustomData" ref="A3:G1298" etc:filterBottomFollowUsedRange="0">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6" stopIfTrue="1" operator="lessThan">
      <formula>0</formula>
    </cfRule>
  </conditionalFormatting>
  <conditionalFormatting sqref="F250">
    <cfRule type="cellIs" dxfId="2" priority="1105" stopIfTrue="1" operator="lessThan">
      <formula>0</formula>
    </cfRule>
  </conditionalFormatting>
  <conditionalFormatting sqref="F251">
    <cfRule type="cellIs" dxfId="2" priority="1104" stopIfTrue="1" operator="lessThan">
      <formula>0</formula>
    </cfRule>
  </conditionalFormatting>
  <conditionalFormatting sqref="F252">
    <cfRule type="cellIs" dxfId="2" priority="1103" stopIfTrue="1" operator="lessThan">
      <formula>0</formula>
    </cfRule>
  </conditionalFormatting>
  <conditionalFormatting sqref="F253">
    <cfRule type="cellIs" dxfId="2" priority="1102" stopIfTrue="1" operator="lessThan">
      <formula>0</formula>
    </cfRule>
  </conditionalFormatting>
  <conditionalFormatting sqref="F254">
    <cfRule type="cellIs" dxfId="2" priority="1101" stopIfTrue="1" operator="lessThan">
      <formula>0</formula>
    </cfRule>
  </conditionalFormatting>
  <conditionalFormatting sqref="F255">
    <cfRule type="cellIs" dxfId="2" priority="1100" stopIfTrue="1" operator="lessThan">
      <formula>0</formula>
    </cfRule>
  </conditionalFormatting>
  <conditionalFormatting sqref="F256">
    <cfRule type="cellIs" dxfId="2" priority="1099" stopIfTrue="1" operator="lessThan">
      <formula>0</formula>
    </cfRule>
  </conditionalFormatting>
  <conditionalFormatting sqref="F257">
    <cfRule type="cellIs" dxfId="2" priority="1098" stopIfTrue="1" operator="lessThan">
      <formula>0</formula>
    </cfRule>
  </conditionalFormatting>
  <conditionalFormatting sqref="F258">
    <cfRule type="cellIs" dxfId="2" priority="1097" stopIfTrue="1" operator="lessThan">
      <formula>0</formula>
    </cfRule>
  </conditionalFormatting>
  <conditionalFormatting sqref="F259">
    <cfRule type="cellIs" dxfId="2" priority="1096" stopIfTrue="1" operator="lessThan">
      <formula>0</formula>
    </cfRule>
  </conditionalFormatting>
  <conditionalFormatting sqref="F260">
    <cfRule type="cellIs" dxfId="2" priority="1095" stopIfTrue="1" operator="lessThan">
      <formula>0</formula>
    </cfRule>
  </conditionalFormatting>
  <conditionalFormatting sqref="F261">
    <cfRule type="cellIs" dxfId="2" priority="1094" stopIfTrue="1" operator="lessThan">
      <formula>0</formula>
    </cfRule>
  </conditionalFormatting>
  <conditionalFormatting sqref="F262">
    <cfRule type="cellIs" dxfId="2" priority="1093" stopIfTrue="1" operator="lessThan">
      <formula>0</formula>
    </cfRule>
  </conditionalFormatting>
  <conditionalFormatting sqref="F263">
    <cfRule type="cellIs" dxfId="2" priority="1092" stopIfTrue="1" operator="lessThan">
      <formula>0</formula>
    </cfRule>
  </conditionalFormatting>
  <conditionalFormatting sqref="F264">
    <cfRule type="cellIs" dxfId="2" priority="1091" stopIfTrue="1" operator="lessThan">
      <formula>0</formula>
    </cfRule>
  </conditionalFormatting>
  <conditionalFormatting sqref="F265">
    <cfRule type="cellIs" dxfId="2" priority="1090" stopIfTrue="1" operator="lessThan">
      <formula>0</formula>
    </cfRule>
  </conditionalFormatting>
  <conditionalFormatting sqref="F266">
    <cfRule type="cellIs" dxfId="2" priority="1089" stopIfTrue="1" operator="lessThan">
      <formula>0</formula>
    </cfRule>
  </conditionalFormatting>
  <conditionalFormatting sqref="F267">
    <cfRule type="cellIs" dxfId="2" priority="1088" stopIfTrue="1" operator="lessThan">
      <formula>0</formula>
    </cfRule>
  </conditionalFormatting>
  <conditionalFormatting sqref="F268">
    <cfRule type="cellIs" dxfId="2" priority="1087" stopIfTrue="1" operator="lessThan">
      <formula>0</formula>
    </cfRule>
  </conditionalFormatting>
  <conditionalFormatting sqref="F269">
    <cfRule type="cellIs" dxfId="2" priority="1086" stopIfTrue="1" operator="lessThan">
      <formula>0</formula>
    </cfRule>
  </conditionalFormatting>
  <conditionalFormatting sqref="F270">
    <cfRule type="cellIs" dxfId="2" priority="1085" stopIfTrue="1" operator="lessThan">
      <formula>0</formula>
    </cfRule>
  </conditionalFormatting>
  <conditionalFormatting sqref="F271">
    <cfRule type="cellIs" dxfId="2" priority="1083" stopIfTrue="1" operator="lessThan">
      <formula>0</formula>
    </cfRule>
  </conditionalFormatting>
  <conditionalFormatting sqref="F272">
    <cfRule type="cellIs" dxfId="2" priority="1082" stopIfTrue="1" operator="lessThan">
      <formula>0</formula>
    </cfRule>
  </conditionalFormatting>
  <conditionalFormatting sqref="F273">
    <cfRule type="cellIs" dxfId="2" priority="1081" stopIfTrue="1" operator="lessThan">
      <formula>0</formula>
    </cfRule>
  </conditionalFormatting>
  <conditionalFormatting sqref="F274">
    <cfRule type="cellIs" dxfId="2" priority="1080" stopIfTrue="1" operator="lessThan">
      <formula>0</formula>
    </cfRule>
  </conditionalFormatting>
  <conditionalFormatting sqref="F275">
    <cfRule type="cellIs" dxfId="2" priority="1079" stopIfTrue="1" operator="lessThan">
      <formula>0</formula>
    </cfRule>
  </conditionalFormatting>
  <conditionalFormatting sqref="F276">
    <cfRule type="cellIs" dxfId="2" priority="1078" stopIfTrue="1" operator="lessThan">
      <formula>0</formula>
    </cfRule>
  </conditionalFormatting>
  <conditionalFormatting sqref="F277">
    <cfRule type="cellIs" dxfId="2" priority="1077" stopIfTrue="1" operator="lessThan">
      <formula>0</formula>
    </cfRule>
  </conditionalFormatting>
  <conditionalFormatting sqref="F278">
    <cfRule type="cellIs" dxfId="2" priority="1076" stopIfTrue="1" operator="lessThan">
      <formula>0</formula>
    </cfRule>
  </conditionalFormatting>
  <conditionalFormatting sqref="F279">
    <cfRule type="cellIs" dxfId="2" priority="1075" stopIfTrue="1" operator="lessThan">
      <formula>0</formula>
    </cfRule>
  </conditionalFormatting>
  <conditionalFormatting sqref="F280">
    <cfRule type="cellIs" dxfId="2" priority="1074" stopIfTrue="1" operator="lessThan">
      <formula>0</formula>
    </cfRule>
  </conditionalFormatting>
  <conditionalFormatting sqref="F281">
    <cfRule type="cellIs" dxfId="2" priority="1073" stopIfTrue="1" operator="lessThan">
      <formula>0</formula>
    </cfRule>
  </conditionalFormatting>
  <conditionalFormatting sqref="F282">
    <cfRule type="cellIs" dxfId="2" priority="1072" stopIfTrue="1" operator="lessThan">
      <formula>0</formula>
    </cfRule>
  </conditionalFormatting>
  <conditionalFormatting sqref="F283">
    <cfRule type="cellIs" dxfId="2" priority="1071" stopIfTrue="1" operator="lessThan">
      <formula>0</formula>
    </cfRule>
  </conditionalFormatting>
  <conditionalFormatting sqref="F284">
    <cfRule type="cellIs" dxfId="2" priority="1070" stopIfTrue="1" operator="lessThan">
      <formula>0</formula>
    </cfRule>
  </conditionalFormatting>
  <conditionalFormatting sqref="F285">
    <cfRule type="cellIs" dxfId="2" priority="1069" stopIfTrue="1" operator="lessThan">
      <formula>0</formula>
    </cfRule>
  </conditionalFormatting>
  <conditionalFormatting sqref="F286">
    <cfRule type="cellIs" dxfId="2" priority="1068" stopIfTrue="1" operator="lessThan">
      <formula>0</formula>
    </cfRule>
  </conditionalFormatting>
  <conditionalFormatting sqref="F287">
    <cfRule type="cellIs" dxfId="2" priority="1067" stopIfTrue="1" operator="lessThan">
      <formula>0</formula>
    </cfRule>
  </conditionalFormatting>
  <conditionalFormatting sqref="F288">
    <cfRule type="cellIs" dxfId="2" priority="1066" stopIfTrue="1" operator="lessThan">
      <formula>0</formula>
    </cfRule>
  </conditionalFormatting>
  <conditionalFormatting sqref="F289">
    <cfRule type="cellIs" dxfId="2" priority="1065" stopIfTrue="1" operator="lessThan">
      <formula>0</formula>
    </cfRule>
  </conditionalFormatting>
  <conditionalFormatting sqref="F290">
    <cfRule type="cellIs" dxfId="2" priority="1064" stopIfTrue="1" operator="lessThan">
      <formula>0</formula>
    </cfRule>
  </conditionalFormatting>
  <conditionalFormatting sqref="F291">
    <cfRule type="cellIs" dxfId="2" priority="1063" stopIfTrue="1" operator="lessThan">
      <formula>0</formula>
    </cfRule>
  </conditionalFormatting>
  <conditionalFormatting sqref="F292">
    <cfRule type="cellIs" dxfId="2" priority="1062" stopIfTrue="1" operator="lessThan">
      <formula>0</formula>
    </cfRule>
  </conditionalFormatting>
  <conditionalFormatting sqref="F293">
    <cfRule type="cellIs" dxfId="2" priority="1061" stopIfTrue="1" operator="lessThan">
      <formula>0</formula>
    </cfRule>
  </conditionalFormatting>
  <conditionalFormatting sqref="F294">
    <cfRule type="cellIs" dxfId="2" priority="1060" stopIfTrue="1" operator="lessThan">
      <formula>0</formula>
    </cfRule>
  </conditionalFormatting>
  <conditionalFormatting sqref="F295">
    <cfRule type="cellIs" dxfId="2" priority="1059" stopIfTrue="1" operator="lessThan">
      <formula>0</formula>
    </cfRule>
  </conditionalFormatting>
  <conditionalFormatting sqref="F296">
    <cfRule type="cellIs" dxfId="2" priority="1058" stopIfTrue="1" operator="lessThan">
      <formula>0</formula>
    </cfRule>
  </conditionalFormatting>
  <conditionalFormatting sqref="F297">
    <cfRule type="cellIs" dxfId="2" priority="1057" stopIfTrue="1" operator="lessThan">
      <formula>0</formula>
    </cfRule>
  </conditionalFormatting>
  <conditionalFormatting sqref="F298">
    <cfRule type="cellIs" dxfId="2" priority="1056" stopIfTrue="1" operator="lessThan">
      <formula>0</formula>
    </cfRule>
  </conditionalFormatting>
  <conditionalFormatting sqref="F299">
    <cfRule type="cellIs" dxfId="2" priority="1055" stopIfTrue="1" operator="lessThan">
      <formula>0</formula>
    </cfRule>
  </conditionalFormatting>
  <conditionalFormatting sqref="F300">
    <cfRule type="cellIs" dxfId="2" priority="1054" stopIfTrue="1" operator="lessThan">
      <formula>0</formula>
    </cfRule>
  </conditionalFormatting>
  <conditionalFormatting sqref="F301">
    <cfRule type="cellIs" dxfId="2" priority="1053" stopIfTrue="1" operator="lessThan">
      <formula>0</formula>
    </cfRule>
  </conditionalFormatting>
  <conditionalFormatting sqref="F302">
    <cfRule type="cellIs" dxfId="2" priority="1052" stopIfTrue="1" operator="lessThan">
      <formula>0</formula>
    </cfRule>
  </conditionalFormatting>
  <conditionalFormatting sqref="F303">
    <cfRule type="cellIs" dxfId="2" priority="1051" stopIfTrue="1" operator="lessThan">
      <formula>0</formula>
    </cfRule>
  </conditionalFormatting>
  <conditionalFormatting sqref="F304">
    <cfRule type="cellIs" dxfId="2" priority="1050" stopIfTrue="1" operator="lessThan">
      <formula>0</formula>
    </cfRule>
  </conditionalFormatting>
  <conditionalFormatting sqref="F305">
    <cfRule type="cellIs" dxfId="2" priority="1049" stopIfTrue="1" operator="lessThan">
      <formula>0</formula>
    </cfRule>
  </conditionalFormatting>
  <conditionalFormatting sqref="F306">
    <cfRule type="cellIs" dxfId="2" priority="1048" stopIfTrue="1" operator="lessThan">
      <formula>0</formula>
    </cfRule>
  </conditionalFormatting>
  <conditionalFormatting sqref="F307">
    <cfRule type="cellIs" dxfId="2" priority="1047" stopIfTrue="1" operator="lessThan">
      <formula>0</formula>
    </cfRule>
  </conditionalFormatting>
  <conditionalFormatting sqref="F308">
    <cfRule type="cellIs" dxfId="2" priority="1046" stopIfTrue="1" operator="lessThan">
      <formula>0</formula>
    </cfRule>
  </conditionalFormatting>
  <conditionalFormatting sqref="F309">
    <cfRule type="cellIs" dxfId="2" priority="1045" stopIfTrue="1" operator="lessThan">
      <formula>0</formula>
    </cfRule>
  </conditionalFormatting>
  <conditionalFormatting sqref="F310">
    <cfRule type="cellIs" dxfId="2" priority="1044" stopIfTrue="1" operator="lessThan">
      <formula>0</formula>
    </cfRule>
  </conditionalFormatting>
  <conditionalFormatting sqref="F311">
    <cfRule type="cellIs" dxfId="2" priority="1043" stopIfTrue="1" operator="lessThan">
      <formula>0</formula>
    </cfRule>
  </conditionalFormatting>
  <conditionalFormatting sqref="F312">
    <cfRule type="cellIs" dxfId="2" priority="1042" stopIfTrue="1" operator="lessThan">
      <formula>0</formula>
    </cfRule>
  </conditionalFormatting>
  <conditionalFormatting sqref="F313">
    <cfRule type="cellIs" dxfId="2" priority="1041" stopIfTrue="1" operator="lessThan">
      <formula>0</formula>
    </cfRule>
  </conditionalFormatting>
  <conditionalFormatting sqref="F314">
    <cfRule type="cellIs" dxfId="2" priority="1040" stopIfTrue="1" operator="lessThan">
      <formula>0</formula>
    </cfRule>
  </conditionalFormatting>
  <conditionalFormatting sqref="F315">
    <cfRule type="cellIs" dxfId="2" priority="1039" stopIfTrue="1" operator="lessThan">
      <formula>0</formula>
    </cfRule>
  </conditionalFormatting>
  <conditionalFormatting sqref="F316">
    <cfRule type="cellIs" dxfId="2" priority="1038" stopIfTrue="1" operator="lessThan">
      <formula>0</formula>
    </cfRule>
  </conditionalFormatting>
  <conditionalFormatting sqref="F317">
    <cfRule type="cellIs" dxfId="2" priority="1037" stopIfTrue="1" operator="lessThan">
      <formula>0</formula>
    </cfRule>
  </conditionalFormatting>
  <conditionalFormatting sqref="F318">
    <cfRule type="cellIs" dxfId="2" priority="1036" stopIfTrue="1" operator="lessThan">
      <formula>0</formula>
    </cfRule>
  </conditionalFormatting>
  <conditionalFormatting sqref="F319">
    <cfRule type="cellIs" dxfId="2" priority="1035" stopIfTrue="1" operator="lessThan">
      <formula>0</formula>
    </cfRule>
  </conditionalFormatting>
  <conditionalFormatting sqref="F320">
    <cfRule type="cellIs" dxfId="2" priority="1034" stopIfTrue="1" operator="lessThan">
      <formula>0</formula>
    </cfRule>
  </conditionalFormatting>
  <conditionalFormatting sqref="F321">
    <cfRule type="cellIs" dxfId="2" priority="1033" stopIfTrue="1" operator="lessThan">
      <formula>0</formula>
    </cfRule>
  </conditionalFormatting>
  <conditionalFormatting sqref="F322">
    <cfRule type="cellIs" dxfId="2" priority="1032" stopIfTrue="1" operator="lessThan">
      <formula>0</formula>
    </cfRule>
  </conditionalFormatting>
  <conditionalFormatting sqref="F323">
    <cfRule type="cellIs" dxfId="2" priority="1031" stopIfTrue="1" operator="lessThan">
      <formula>0</formula>
    </cfRule>
  </conditionalFormatting>
  <conditionalFormatting sqref="F324">
    <cfRule type="cellIs" dxfId="2" priority="1030" stopIfTrue="1" operator="lessThan">
      <formula>0</formula>
    </cfRule>
  </conditionalFormatting>
  <conditionalFormatting sqref="F325">
    <cfRule type="cellIs" dxfId="2" priority="1029" stopIfTrue="1" operator="lessThan">
      <formula>0</formula>
    </cfRule>
  </conditionalFormatting>
  <conditionalFormatting sqref="F326">
    <cfRule type="cellIs" dxfId="2" priority="1028" stopIfTrue="1" operator="lessThan">
      <formula>0</formula>
    </cfRule>
  </conditionalFormatting>
  <conditionalFormatting sqref="F327">
    <cfRule type="cellIs" dxfId="2" priority="1027" stopIfTrue="1" operator="lessThan">
      <formula>0</formula>
    </cfRule>
  </conditionalFormatting>
  <conditionalFormatting sqref="F328">
    <cfRule type="cellIs" dxfId="2" priority="1026" stopIfTrue="1" operator="lessThan">
      <formula>0</formula>
    </cfRule>
  </conditionalFormatting>
  <conditionalFormatting sqref="F329">
    <cfRule type="cellIs" dxfId="2" priority="1025" stopIfTrue="1" operator="lessThan">
      <formula>0</formula>
    </cfRule>
  </conditionalFormatting>
  <conditionalFormatting sqref="F330">
    <cfRule type="cellIs" dxfId="2" priority="1024" stopIfTrue="1" operator="lessThan">
      <formula>0</formula>
    </cfRule>
  </conditionalFormatting>
  <conditionalFormatting sqref="F331">
    <cfRule type="cellIs" dxfId="2" priority="1023" stopIfTrue="1" operator="lessThan">
      <formula>0</formula>
    </cfRule>
  </conditionalFormatting>
  <conditionalFormatting sqref="F332">
    <cfRule type="cellIs" dxfId="2" priority="1022" stopIfTrue="1" operator="lessThan">
      <formula>0</formula>
    </cfRule>
  </conditionalFormatting>
  <conditionalFormatting sqref="F333">
    <cfRule type="cellIs" dxfId="2" priority="1021" stopIfTrue="1" operator="lessThan">
      <formula>0</formula>
    </cfRule>
  </conditionalFormatting>
  <conditionalFormatting sqref="F334">
    <cfRule type="cellIs" dxfId="2" priority="1020" stopIfTrue="1" operator="lessThan">
      <formula>0</formula>
    </cfRule>
  </conditionalFormatting>
  <conditionalFormatting sqref="F335">
    <cfRule type="cellIs" dxfId="2" priority="1019" stopIfTrue="1" operator="lessThan">
      <formula>0</formula>
    </cfRule>
  </conditionalFormatting>
  <conditionalFormatting sqref="F336">
    <cfRule type="cellIs" dxfId="2" priority="1018" stopIfTrue="1" operator="lessThan">
      <formula>0</formula>
    </cfRule>
  </conditionalFormatting>
  <conditionalFormatting sqref="F337">
    <cfRule type="cellIs" dxfId="2" priority="1017" stopIfTrue="1" operator="lessThan">
      <formula>0</formula>
    </cfRule>
  </conditionalFormatting>
  <conditionalFormatting sqref="F338">
    <cfRule type="cellIs" dxfId="2" priority="1016" stopIfTrue="1" operator="lessThan">
      <formula>0</formula>
    </cfRule>
  </conditionalFormatting>
  <conditionalFormatting sqref="F339">
    <cfRule type="cellIs" dxfId="2" priority="1015" stopIfTrue="1" operator="lessThan">
      <formula>0</formula>
    </cfRule>
  </conditionalFormatting>
  <conditionalFormatting sqref="F340">
    <cfRule type="cellIs" dxfId="2" priority="1014" stopIfTrue="1" operator="lessThan">
      <formula>0</formula>
    </cfRule>
  </conditionalFormatting>
  <conditionalFormatting sqref="F341">
    <cfRule type="cellIs" dxfId="2" priority="1013" stopIfTrue="1" operator="lessThan">
      <formula>0</formula>
    </cfRule>
  </conditionalFormatting>
  <conditionalFormatting sqref="F342">
    <cfRule type="cellIs" dxfId="2" priority="1012" stopIfTrue="1" operator="lessThan">
      <formula>0</formula>
    </cfRule>
  </conditionalFormatting>
  <conditionalFormatting sqref="F343">
    <cfRule type="cellIs" dxfId="2" priority="1011" stopIfTrue="1" operator="lessThan">
      <formula>0</formula>
    </cfRule>
  </conditionalFormatting>
  <conditionalFormatting sqref="F344">
    <cfRule type="cellIs" dxfId="2" priority="1010" stopIfTrue="1" operator="lessThan">
      <formula>0</formula>
    </cfRule>
  </conditionalFormatting>
  <conditionalFormatting sqref="F345">
    <cfRule type="cellIs" dxfId="2" priority="1009" stopIfTrue="1" operator="lessThan">
      <formula>0</formula>
    </cfRule>
  </conditionalFormatting>
  <conditionalFormatting sqref="F346">
    <cfRule type="cellIs" dxfId="2" priority="1008" stopIfTrue="1" operator="lessThan">
      <formula>0</formula>
    </cfRule>
  </conditionalFormatting>
  <conditionalFormatting sqref="F347">
    <cfRule type="cellIs" dxfId="2" priority="1007" stopIfTrue="1" operator="lessThan">
      <formula>0</formula>
    </cfRule>
  </conditionalFormatting>
  <conditionalFormatting sqref="F348">
    <cfRule type="cellIs" dxfId="2" priority="1006" stopIfTrue="1" operator="lessThan">
      <formula>0</formula>
    </cfRule>
  </conditionalFormatting>
  <conditionalFormatting sqref="F349">
    <cfRule type="cellIs" dxfId="2" priority="1005" stopIfTrue="1" operator="lessThan">
      <formula>0</formula>
    </cfRule>
  </conditionalFormatting>
  <conditionalFormatting sqref="F350">
    <cfRule type="cellIs" dxfId="2" priority="1004" stopIfTrue="1" operator="lessThan">
      <formula>0</formula>
    </cfRule>
  </conditionalFormatting>
  <conditionalFormatting sqref="F351">
    <cfRule type="cellIs" dxfId="2" priority="1003" stopIfTrue="1" operator="lessThan">
      <formula>0</formula>
    </cfRule>
  </conditionalFormatting>
  <conditionalFormatting sqref="F352">
    <cfRule type="cellIs" dxfId="2" priority="1002" stopIfTrue="1" operator="lessThan">
      <formula>0</formula>
    </cfRule>
  </conditionalFormatting>
  <conditionalFormatting sqref="F353">
    <cfRule type="cellIs" dxfId="2" priority="1001" stopIfTrue="1" operator="lessThan">
      <formula>0</formula>
    </cfRule>
  </conditionalFormatting>
  <conditionalFormatting sqref="F354">
    <cfRule type="cellIs" dxfId="2" priority="1000" stopIfTrue="1" operator="lessThan">
      <formula>0</formula>
    </cfRule>
  </conditionalFormatting>
  <conditionalFormatting sqref="F355">
    <cfRule type="cellIs" dxfId="2" priority="999" stopIfTrue="1" operator="lessThan">
      <formula>0</formula>
    </cfRule>
  </conditionalFormatting>
  <conditionalFormatting sqref="F356">
    <cfRule type="cellIs" dxfId="2" priority="998" stopIfTrue="1" operator="lessThan">
      <formula>0</formula>
    </cfRule>
  </conditionalFormatting>
  <conditionalFormatting sqref="F357">
    <cfRule type="cellIs" dxfId="2" priority="997" stopIfTrue="1" operator="lessThan">
      <formula>0</formula>
    </cfRule>
  </conditionalFormatting>
  <conditionalFormatting sqref="F358">
    <cfRule type="cellIs" dxfId="2" priority="996" stopIfTrue="1" operator="lessThan">
      <formula>0</formula>
    </cfRule>
  </conditionalFormatting>
  <conditionalFormatting sqref="F359">
    <cfRule type="cellIs" dxfId="2" priority="995" stopIfTrue="1" operator="lessThan">
      <formula>0</formula>
    </cfRule>
  </conditionalFormatting>
  <conditionalFormatting sqref="F360">
    <cfRule type="cellIs" dxfId="2" priority="994" stopIfTrue="1" operator="lessThan">
      <formula>0</formula>
    </cfRule>
  </conditionalFormatting>
  <conditionalFormatting sqref="F361">
    <cfRule type="cellIs" dxfId="2" priority="993" stopIfTrue="1" operator="lessThan">
      <formula>0</formula>
    </cfRule>
  </conditionalFormatting>
  <conditionalFormatting sqref="F362">
    <cfRule type="cellIs" dxfId="2" priority="992" stopIfTrue="1" operator="lessThan">
      <formula>0</formula>
    </cfRule>
  </conditionalFormatting>
  <conditionalFormatting sqref="F363">
    <cfRule type="cellIs" dxfId="2" priority="989" stopIfTrue="1" operator="lessThan">
      <formula>0</formula>
    </cfRule>
  </conditionalFormatting>
  <conditionalFormatting sqref="F364">
    <cfRule type="cellIs" dxfId="2" priority="988" stopIfTrue="1" operator="lessThan">
      <formula>0</formula>
    </cfRule>
  </conditionalFormatting>
  <conditionalFormatting sqref="F365">
    <cfRule type="cellIs" dxfId="2" priority="987" stopIfTrue="1" operator="lessThan">
      <formula>0</formula>
    </cfRule>
  </conditionalFormatting>
  <conditionalFormatting sqref="F366">
    <cfRule type="cellIs" dxfId="2" priority="986" stopIfTrue="1" operator="lessThan">
      <formula>0</formula>
    </cfRule>
  </conditionalFormatting>
  <conditionalFormatting sqref="F367">
    <cfRule type="cellIs" dxfId="2" priority="985" stopIfTrue="1" operator="lessThan">
      <formula>0</formula>
    </cfRule>
  </conditionalFormatting>
  <conditionalFormatting sqref="F368">
    <cfRule type="cellIs" dxfId="2" priority="984" stopIfTrue="1" operator="lessThan">
      <formula>0</formula>
    </cfRule>
  </conditionalFormatting>
  <conditionalFormatting sqref="F369">
    <cfRule type="cellIs" dxfId="2" priority="983" stopIfTrue="1" operator="lessThan">
      <formula>0</formula>
    </cfRule>
  </conditionalFormatting>
  <conditionalFormatting sqref="F370">
    <cfRule type="cellIs" dxfId="2" priority="982" stopIfTrue="1" operator="lessThan">
      <formula>0</formula>
    </cfRule>
  </conditionalFormatting>
  <conditionalFormatting sqref="F371">
    <cfRule type="cellIs" dxfId="2" priority="981" stopIfTrue="1" operator="lessThan">
      <formula>0</formula>
    </cfRule>
  </conditionalFormatting>
  <conditionalFormatting sqref="F372">
    <cfRule type="cellIs" dxfId="2" priority="980" stopIfTrue="1" operator="lessThan">
      <formula>0</formula>
    </cfRule>
  </conditionalFormatting>
  <conditionalFormatting sqref="F373">
    <cfRule type="cellIs" dxfId="2" priority="979" stopIfTrue="1" operator="lessThan">
      <formula>0</formula>
    </cfRule>
  </conditionalFormatting>
  <conditionalFormatting sqref="F374">
    <cfRule type="cellIs" dxfId="2" priority="978" stopIfTrue="1" operator="lessThan">
      <formula>0</formula>
    </cfRule>
  </conditionalFormatting>
  <conditionalFormatting sqref="F375">
    <cfRule type="cellIs" dxfId="2" priority="977" stopIfTrue="1" operator="lessThan">
      <formula>0</formula>
    </cfRule>
  </conditionalFormatting>
  <conditionalFormatting sqref="F376">
    <cfRule type="cellIs" dxfId="2" priority="976" stopIfTrue="1" operator="lessThan">
      <formula>0</formula>
    </cfRule>
  </conditionalFormatting>
  <conditionalFormatting sqref="F377">
    <cfRule type="cellIs" dxfId="2" priority="975" stopIfTrue="1" operator="lessThan">
      <formula>0</formula>
    </cfRule>
  </conditionalFormatting>
  <conditionalFormatting sqref="F378">
    <cfRule type="cellIs" dxfId="2" priority="974" stopIfTrue="1" operator="lessThan">
      <formula>0</formula>
    </cfRule>
  </conditionalFormatting>
  <conditionalFormatting sqref="F379">
    <cfRule type="cellIs" dxfId="2" priority="973" stopIfTrue="1" operator="lessThan">
      <formula>0</formula>
    </cfRule>
  </conditionalFormatting>
  <conditionalFormatting sqref="F380">
    <cfRule type="cellIs" dxfId="2" priority="972" stopIfTrue="1" operator="lessThan">
      <formula>0</formula>
    </cfRule>
  </conditionalFormatting>
  <conditionalFormatting sqref="F381">
    <cfRule type="cellIs" dxfId="2" priority="971" stopIfTrue="1" operator="lessThan">
      <formula>0</formula>
    </cfRule>
  </conditionalFormatting>
  <conditionalFormatting sqref="F382">
    <cfRule type="cellIs" dxfId="2" priority="970" stopIfTrue="1" operator="lessThan">
      <formula>0</formula>
    </cfRule>
  </conditionalFormatting>
  <conditionalFormatting sqref="F383">
    <cfRule type="cellIs" dxfId="2" priority="969" stopIfTrue="1" operator="lessThan">
      <formula>0</formula>
    </cfRule>
  </conditionalFormatting>
  <conditionalFormatting sqref="F384">
    <cfRule type="cellIs" dxfId="2" priority="968" stopIfTrue="1" operator="lessThan">
      <formula>0</formula>
    </cfRule>
  </conditionalFormatting>
  <conditionalFormatting sqref="F385">
    <cfRule type="cellIs" dxfId="2" priority="967" stopIfTrue="1" operator="lessThan">
      <formula>0</formula>
    </cfRule>
  </conditionalFormatting>
  <conditionalFormatting sqref="F386">
    <cfRule type="cellIs" dxfId="2" priority="966" stopIfTrue="1" operator="lessThan">
      <formula>0</formula>
    </cfRule>
  </conditionalFormatting>
  <conditionalFormatting sqref="F387">
    <cfRule type="cellIs" dxfId="2" priority="965" stopIfTrue="1" operator="lessThan">
      <formula>0</formula>
    </cfRule>
  </conditionalFormatting>
  <conditionalFormatting sqref="F388">
    <cfRule type="cellIs" dxfId="2" priority="964" stopIfTrue="1" operator="lessThan">
      <formula>0</formula>
    </cfRule>
  </conditionalFormatting>
  <conditionalFormatting sqref="F389">
    <cfRule type="cellIs" dxfId="2" priority="963" stopIfTrue="1" operator="lessThan">
      <formula>0</formula>
    </cfRule>
  </conditionalFormatting>
  <conditionalFormatting sqref="F390">
    <cfRule type="cellIs" dxfId="2" priority="962" stopIfTrue="1" operator="lessThan">
      <formula>0</formula>
    </cfRule>
  </conditionalFormatting>
  <conditionalFormatting sqref="F391">
    <cfRule type="cellIs" dxfId="2" priority="961" stopIfTrue="1" operator="lessThan">
      <formula>0</formula>
    </cfRule>
  </conditionalFormatting>
  <conditionalFormatting sqref="F392">
    <cfRule type="cellIs" dxfId="2" priority="960" stopIfTrue="1" operator="lessThan">
      <formula>0</formula>
    </cfRule>
  </conditionalFormatting>
  <conditionalFormatting sqref="F393">
    <cfRule type="cellIs" dxfId="2" priority="959" stopIfTrue="1" operator="lessThan">
      <formula>0</formula>
    </cfRule>
  </conditionalFormatting>
  <conditionalFormatting sqref="F394">
    <cfRule type="cellIs" dxfId="2" priority="958" stopIfTrue="1" operator="lessThan">
      <formula>0</formula>
    </cfRule>
  </conditionalFormatting>
  <conditionalFormatting sqref="F395">
    <cfRule type="cellIs" dxfId="2" priority="957" stopIfTrue="1" operator="lessThan">
      <formula>0</formula>
    </cfRule>
  </conditionalFormatting>
  <conditionalFormatting sqref="F396">
    <cfRule type="cellIs" dxfId="2" priority="956" stopIfTrue="1" operator="lessThan">
      <formula>0</formula>
    </cfRule>
  </conditionalFormatting>
  <conditionalFormatting sqref="F397">
    <cfRule type="cellIs" dxfId="2" priority="955" stopIfTrue="1" operator="lessThan">
      <formula>0</formula>
    </cfRule>
  </conditionalFormatting>
  <conditionalFormatting sqref="F398">
    <cfRule type="cellIs" dxfId="2" priority="954" stopIfTrue="1" operator="lessThan">
      <formula>0</formula>
    </cfRule>
  </conditionalFormatting>
  <conditionalFormatting sqref="F399">
    <cfRule type="cellIs" dxfId="2" priority="953" stopIfTrue="1" operator="lessThan">
      <formula>0</formula>
    </cfRule>
  </conditionalFormatting>
  <conditionalFormatting sqref="F400">
    <cfRule type="cellIs" dxfId="2" priority="952" stopIfTrue="1" operator="lessThan">
      <formula>0</formula>
    </cfRule>
  </conditionalFormatting>
  <conditionalFormatting sqref="F401">
    <cfRule type="cellIs" dxfId="2" priority="951" stopIfTrue="1" operator="lessThan">
      <formula>0</formula>
    </cfRule>
  </conditionalFormatting>
  <conditionalFormatting sqref="F402">
    <cfRule type="cellIs" dxfId="2" priority="950" stopIfTrue="1" operator="lessThan">
      <formula>0</formula>
    </cfRule>
  </conditionalFormatting>
  <conditionalFormatting sqref="F403">
    <cfRule type="cellIs" dxfId="2" priority="949" stopIfTrue="1" operator="lessThan">
      <formula>0</formula>
    </cfRule>
  </conditionalFormatting>
  <conditionalFormatting sqref="F404">
    <cfRule type="cellIs" dxfId="2" priority="948" stopIfTrue="1" operator="lessThan">
      <formula>0</formula>
    </cfRule>
  </conditionalFormatting>
  <conditionalFormatting sqref="F405">
    <cfRule type="cellIs" dxfId="2" priority="947" stopIfTrue="1" operator="lessThan">
      <formula>0</formula>
    </cfRule>
  </conditionalFormatting>
  <conditionalFormatting sqref="F406">
    <cfRule type="cellIs" dxfId="2" priority="946" stopIfTrue="1" operator="lessThan">
      <formula>0</formula>
    </cfRule>
  </conditionalFormatting>
  <conditionalFormatting sqref="F407">
    <cfRule type="cellIs" dxfId="2" priority="945" stopIfTrue="1" operator="lessThan">
      <formula>0</formula>
    </cfRule>
  </conditionalFormatting>
  <conditionalFormatting sqref="F408">
    <cfRule type="cellIs" dxfId="2" priority="944" stopIfTrue="1" operator="lessThan">
      <formula>0</formula>
    </cfRule>
  </conditionalFormatting>
  <conditionalFormatting sqref="F409">
    <cfRule type="cellIs" dxfId="2" priority="943" stopIfTrue="1" operator="lessThan">
      <formula>0</formula>
    </cfRule>
  </conditionalFormatting>
  <conditionalFormatting sqref="F410">
    <cfRule type="cellIs" dxfId="2" priority="942" stopIfTrue="1" operator="lessThan">
      <formula>0</formula>
    </cfRule>
  </conditionalFormatting>
  <conditionalFormatting sqref="F411">
    <cfRule type="cellIs" dxfId="2" priority="941" stopIfTrue="1" operator="lessThan">
      <formula>0</formula>
    </cfRule>
  </conditionalFormatting>
  <conditionalFormatting sqref="F412">
    <cfRule type="cellIs" dxfId="2" priority="940" stopIfTrue="1" operator="lessThan">
      <formula>0</formula>
    </cfRule>
  </conditionalFormatting>
  <conditionalFormatting sqref="F413">
    <cfRule type="cellIs" dxfId="2" priority="939" stopIfTrue="1" operator="lessThan">
      <formula>0</formula>
    </cfRule>
  </conditionalFormatting>
  <conditionalFormatting sqref="F414">
    <cfRule type="cellIs" dxfId="2" priority="938" stopIfTrue="1" operator="lessThan">
      <formula>0</formula>
    </cfRule>
  </conditionalFormatting>
  <conditionalFormatting sqref="F415">
    <cfRule type="cellIs" dxfId="2" priority="937" stopIfTrue="1" operator="lessThan">
      <formula>0</formula>
    </cfRule>
  </conditionalFormatting>
  <conditionalFormatting sqref="F416">
    <cfRule type="cellIs" dxfId="2" priority="936" stopIfTrue="1" operator="lessThan">
      <formula>0</formula>
    </cfRule>
  </conditionalFormatting>
  <conditionalFormatting sqref="F417">
    <cfRule type="cellIs" dxfId="2" priority="933" stopIfTrue="1" operator="lessThan">
      <formula>0</formula>
    </cfRule>
  </conditionalFormatting>
  <conditionalFormatting sqref="F418">
    <cfRule type="cellIs" dxfId="2" priority="932" stopIfTrue="1" operator="lessThan">
      <formula>0</formula>
    </cfRule>
  </conditionalFormatting>
  <conditionalFormatting sqref="F419">
    <cfRule type="cellIs" dxfId="2" priority="931" stopIfTrue="1" operator="lessThan">
      <formula>0</formula>
    </cfRule>
  </conditionalFormatting>
  <conditionalFormatting sqref="F420">
    <cfRule type="cellIs" dxfId="2" priority="930" stopIfTrue="1" operator="lessThan">
      <formula>0</formula>
    </cfRule>
  </conditionalFormatting>
  <conditionalFormatting sqref="F421">
    <cfRule type="cellIs" dxfId="2" priority="929" stopIfTrue="1" operator="lessThan">
      <formula>0</formula>
    </cfRule>
  </conditionalFormatting>
  <conditionalFormatting sqref="F422">
    <cfRule type="cellIs" dxfId="2" priority="928" stopIfTrue="1" operator="lessThan">
      <formula>0</formula>
    </cfRule>
  </conditionalFormatting>
  <conditionalFormatting sqref="F423">
    <cfRule type="cellIs" dxfId="2" priority="927" stopIfTrue="1" operator="lessThan">
      <formula>0</formula>
    </cfRule>
  </conditionalFormatting>
  <conditionalFormatting sqref="F424">
    <cfRule type="cellIs" dxfId="2" priority="926" stopIfTrue="1" operator="lessThan">
      <formula>0</formula>
    </cfRule>
  </conditionalFormatting>
  <conditionalFormatting sqref="F425">
    <cfRule type="cellIs" dxfId="2" priority="925" stopIfTrue="1" operator="lessThan">
      <formula>0</formula>
    </cfRule>
  </conditionalFormatting>
  <conditionalFormatting sqref="F426">
    <cfRule type="cellIs" dxfId="2" priority="924" stopIfTrue="1" operator="lessThan">
      <formula>0</formula>
    </cfRule>
  </conditionalFormatting>
  <conditionalFormatting sqref="F427">
    <cfRule type="cellIs" dxfId="2" priority="923" stopIfTrue="1" operator="lessThan">
      <formula>0</formula>
    </cfRule>
  </conditionalFormatting>
  <conditionalFormatting sqref="F428">
    <cfRule type="cellIs" dxfId="2" priority="922" stopIfTrue="1" operator="lessThan">
      <formula>0</formula>
    </cfRule>
  </conditionalFormatting>
  <conditionalFormatting sqref="F429">
    <cfRule type="cellIs" dxfId="2" priority="921" stopIfTrue="1" operator="lessThan">
      <formula>0</formula>
    </cfRule>
  </conditionalFormatting>
  <conditionalFormatting sqref="F430">
    <cfRule type="cellIs" dxfId="2" priority="920" stopIfTrue="1" operator="lessThan">
      <formula>0</formula>
    </cfRule>
  </conditionalFormatting>
  <conditionalFormatting sqref="F431">
    <cfRule type="cellIs" dxfId="2" priority="919" stopIfTrue="1" operator="lessThan">
      <formula>0</formula>
    </cfRule>
  </conditionalFormatting>
  <conditionalFormatting sqref="F432">
    <cfRule type="cellIs" dxfId="2" priority="918" stopIfTrue="1" operator="lessThan">
      <formula>0</formula>
    </cfRule>
  </conditionalFormatting>
  <conditionalFormatting sqref="F433">
    <cfRule type="cellIs" dxfId="2" priority="917" stopIfTrue="1" operator="lessThan">
      <formula>0</formula>
    </cfRule>
  </conditionalFormatting>
  <conditionalFormatting sqref="F434">
    <cfRule type="cellIs" dxfId="2" priority="916" stopIfTrue="1" operator="lessThan">
      <formula>0</formula>
    </cfRule>
  </conditionalFormatting>
  <conditionalFormatting sqref="F435">
    <cfRule type="cellIs" dxfId="2" priority="915" stopIfTrue="1" operator="lessThan">
      <formula>0</formula>
    </cfRule>
  </conditionalFormatting>
  <conditionalFormatting sqref="F436">
    <cfRule type="cellIs" dxfId="2" priority="914" stopIfTrue="1" operator="lessThan">
      <formula>0</formula>
    </cfRule>
  </conditionalFormatting>
  <conditionalFormatting sqref="F437">
    <cfRule type="cellIs" dxfId="2" priority="913" stopIfTrue="1" operator="lessThan">
      <formula>0</formula>
    </cfRule>
  </conditionalFormatting>
  <conditionalFormatting sqref="F438">
    <cfRule type="cellIs" dxfId="2" priority="912" stopIfTrue="1" operator="lessThan">
      <formula>0</formula>
    </cfRule>
  </conditionalFormatting>
  <conditionalFormatting sqref="F439">
    <cfRule type="cellIs" dxfId="2" priority="911" stopIfTrue="1" operator="lessThan">
      <formula>0</formula>
    </cfRule>
  </conditionalFormatting>
  <conditionalFormatting sqref="F440">
    <cfRule type="cellIs" dxfId="2" priority="910" stopIfTrue="1" operator="lessThan">
      <formula>0</formula>
    </cfRule>
  </conditionalFormatting>
  <conditionalFormatting sqref="F441">
    <cfRule type="cellIs" dxfId="2" priority="909" stopIfTrue="1" operator="lessThan">
      <formula>0</formula>
    </cfRule>
  </conditionalFormatting>
  <conditionalFormatting sqref="F442">
    <cfRule type="cellIs" dxfId="2" priority="908" stopIfTrue="1" operator="lessThan">
      <formula>0</formula>
    </cfRule>
  </conditionalFormatting>
  <conditionalFormatting sqref="F443">
    <cfRule type="cellIs" dxfId="2" priority="907" stopIfTrue="1" operator="lessThan">
      <formula>0</formula>
    </cfRule>
  </conditionalFormatting>
  <conditionalFormatting sqref="F444">
    <cfRule type="cellIs" dxfId="2" priority="906" stopIfTrue="1" operator="lessThan">
      <formula>0</formula>
    </cfRule>
  </conditionalFormatting>
  <conditionalFormatting sqref="F445">
    <cfRule type="cellIs" dxfId="2" priority="905" stopIfTrue="1" operator="lessThan">
      <formula>0</formula>
    </cfRule>
  </conditionalFormatting>
  <conditionalFormatting sqref="F446">
    <cfRule type="cellIs" dxfId="2" priority="904" stopIfTrue="1" operator="lessThan">
      <formula>0</formula>
    </cfRule>
  </conditionalFormatting>
  <conditionalFormatting sqref="F447">
    <cfRule type="cellIs" dxfId="2" priority="903" stopIfTrue="1" operator="lessThan">
      <formula>0</formula>
    </cfRule>
  </conditionalFormatting>
  <conditionalFormatting sqref="F448">
    <cfRule type="cellIs" dxfId="2" priority="902" stopIfTrue="1" operator="lessThan">
      <formula>0</formula>
    </cfRule>
  </conditionalFormatting>
  <conditionalFormatting sqref="F449">
    <cfRule type="cellIs" dxfId="2" priority="901" stopIfTrue="1" operator="lessThan">
      <formula>0</formula>
    </cfRule>
  </conditionalFormatting>
  <conditionalFormatting sqref="F450">
    <cfRule type="cellIs" dxfId="2" priority="900" stopIfTrue="1" operator="lessThan">
      <formula>0</formula>
    </cfRule>
  </conditionalFormatting>
  <conditionalFormatting sqref="F451">
    <cfRule type="cellIs" dxfId="2" priority="899" stopIfTrue="1" operator="lessThan">
      <formula>0</formula>
    </cfRule>
  </conditionalFormatting>
  <conditionalFormatting sqref="F452">
    <cfRule type="cellIs" dxfId="2" priority="898" stopIfTrue="1" operator="lessThan">
      <formula>0</formula>
    </cfRule>
  </conditionalFormatting>
  <conditionalFormatting sqref="F453">
    <cfRule type="cellIs" dxfId="2" priority="897" stopIfTrue="1" operator="lessThan">
      <formula>0</formula>
    </cfRule>
  </conditionalFormatting>
  <conditionalFormatting sqref="F454">
    <cfRule type="cellIs" dxfId="2" priority="896" stopIfTrue="1" operator="lessThan">
      <formula>0</formula>
    </cfRule>
  </conditionalFormatting>
  <conditionalFormatting sqref="F455">
    <cfRule type="cellIs" dxfId="2" priority="895" stopIfTrue="1" operator="lessThan">
      <formula>0</formula>
    </cfRule>
  </conditionalFormatting>
  <conditionalFormatting sqref="F456">
    <cfRule type="cellIs" dxfId="2" priority="894" stopIfTrue="1" operator="lessThan">
      <formula>0</formula>
    </cfRule>
  </conditionalFormatting>
  <conditionalFormatting sqref="F457">
    <cfRule type="cellIs" dxfId="2" priority="893" stopIfTrue="1" operator="lessThan">
      <formula>0</formula>
    </cfRule>
  </conditionalFormatting>
  <conditionalFormatting sqref="F458">
    <cfRule type="cellIs" dxfId="2" priority="892" stopIfTrue="1" operator="lessThan">
      <formula>0</formula>
    </cfRule>
  </conditionalFormatting>
  <conditionalFormatting sqref="F459">
    <cfRule type="cellIs" dxfId="2" priority="891" stopIfTrue="1" operator="lessThan">
      <formula>0</formula>
    </cfRule>
  </conditionalFormatting>
  <conditionalFormatting sqref="F460">
    <cfRule type="cellIs" dxfId="2" priority="890" stopIfTrue="1" operator="lessThan">
      <formula>0</formula>
    </cfRule>
  </conditionalFormatting>
  <conditionalFormatting sqref="F461">
    <cfRule type="cellIs" dxfId="2" priority="889" stopIfTrue="1" operator="lessThan">
      <formula>0</formula>
    </cfRule>
  </conditionalFormatting>
  <conditionalFormatting sqref="F462">
    <cfRule type="cellIs" dxfId="2" priority="888" stopIfTrue="1" operator="lessThan">
      <formula>0</formula>
    </cfRule>
  </conditionalFormatting>
  <conditionalFormatting sqref="F463">
    <cfRule type="cellIs" dxfId="2" priority="887" stopIfTrue="1" operator="lessThan">
      <formula>0</formula>
    </cfRule>
  </conditionalFormatting>
  <conditionalFormatting sqref="F464">
    <cfRule type="cellIs" dxfId="2" priority="886" stopIfTrue="1" operator="lessThan">
      <formula>0</formula>
    </cfRule>
  </conditionalFormatting>
  <conditionalFormatting sqref="F465">
    <cfRule type="cellIs" dxfId="2" priority="885" stopIfTrue="1" operator="lessThan">
      <formula>0</formula>
    </cfRule>
  </conditionalFormatting>
  <conditionalFormatting sqref="F466">
    <cfRule type="cellIs" dxfId="2" priority="884" stopIfTrue="1" operator="lessThan">
      <formula>0</formula>
    </cfRule>
  </conditionalFormatting>
  <conditionalFormatting sqref="F467">
    <cfRule type="cellIs" dxfId="2" priority="883" stopIfTrue="1" operator="lessThan">
      <formula>0</formula>
    </cfRule>
  </conditionalFormatting>
  <conditionalFormatting sqref="F468">
    <cfRule type="cellIs" dxfId="2" priority="882" stopIfTrue="1" operator="lessThan">
      <formula>0</formula>
    </cfRule>
  </conditionalFormatting>
  <conditionalFormatting sqref="F469">
    <cfRule type="cellIs" dxfId="2" priority="881" stopIfTrue="1" operator="lessThan">
      <formula>0</formula>
    </cfRule>
  </conditionalFormatting>
  <conditionalFormatting sqref="F470">
    <cfRule type="cellIs" dxfId="2" priority="880" stopIfTrue="1" operator="lessThan">
      <formula>0</formula>
    </cfRule>
  </conditionalFormatting>
  <conditionalFormatting sqref="F471">
    <cfRule type="cellIs" dxfId="2" priority="879" stopIfTrue="1" operator="lessThan">
      <formula>0</formula>
    </cfRule>
  </conditionalFormatting>
  <conditionalFormatting sqref="F472">
    <cfRule type="cellIs" dxfId="2" priority="878" stopIfTrue="1" operator="lessThan">
      <formula>0</formula>
    </cfRule>
  </conditionalFormatting>
  <conditionalFormatting sqref="F473">
    <cfRule type="cellIs" dxfId="2" priority="876" stopIfTrue="1" operator="lessThan">
      <formula>0</formula>
    </cfRule>
  </conditionalFormatting>
  <conditionalFormatting sqref="F474">
    <cfRule type="cellIs" dxfId="2" priority="875" stopIfTrue="1" operator="lessThan">
      <formula>0</formula>
    </cfRule>
  </conditionalFormatting>
  <conditionalFormatting sqref="F475">
    <cfRule type="cellIs" dxfId="2" priority="874" stopIfTrue="1" operator="lessThan">
      <formula>0</formula>
    </cfRule>
  </conditionalFormatting>
  <conditionalFormatting sqref="F476">
    <cfRule type="cellIs" dxfId="2" priority="873" stopIfTrue="1" operator="lessThan">
      <formula>0</formula>
    </cfRule>
  </conditionalFormatting>
  <conditionalFormatting sqref="F477">
    <cfRule type="cellIs" dxfId="2" priority="872" stopIfTrue="1" operator="lessThan">
      <formula>0</formula>
    </cfRule>
  </conditionalFormatting>
  <conditionalFormatting sqref="F478">
    <cfRule type="cellIs" dxfId="2" priority="871" stopIfTrue="1" operator="lessThan">
      <formula>0</formula>
    </cfRule>
  </conditionalFormatting>
  <conditionalFormatting sqref="F479">
    <cfRule type="cellIs" dxfId="2" priority="870" stopIfTrue="1" operator="lessThan">
      <formula>0</formula>
    </cfRule>
  </conditionalFormatting>
  <conditionalFormatting sqref="F480">
    <cfRule type="cellIs" dxfId="2" priority="869" stopIfTrue="1" operator="lessThan">
      <formula>0</formula>
    </cfRule>
  </conditionalFormatting>
  <conditionalFormatting sqref="F481">
    <cfRule type="cellIs" dxfId="2" priority="868" stopIfTrue="1" operator="lessThan">
      <formula>0</formula>
    </cfRule>
  </conditionalFormatting>
  <conditionalFormatting sqref="F482">
    <cfRule type="cellIs" dxfId="2" priority="867" stopIfTrue="1" operator="lessThan">
      <formula>0</formula>
    </cfRule>
  </conditionalFormatting>
  <conditionalFormatting sqref="F483">
    <cfRule type="cellIs" dxfId="2" priority="866" stopIfTrue="1" operator="lessThan">
      <formula>0</formula>
    </cfRule>
  </conditionalFormatting>
  <conditionalFormatting sqref="F484">
    <cfRule type="cellIs" dxfId="2" priority="865" stopIfTrue="1" operator="lessThan">
      <formula>0</formula>
    </cfRule>
  </conditionalFormatting>
  <conditionalFormatting sqref="F485">
    <cfRule type="cellIs" dxfId="2" priority="864" stopIfTrue="1" operator="lessThan">
      <formula>0</formula>
    </cfRule>
  </conditionalFormatting>
  <conditionalFormatting sqref="F486">
    <cfRule type="cellIs" dxfId="2" priority="863" stopIfTrue="1" operator="lessThan">
      <formula>0</formula>
    </cfRule>
  </conditionalFormatting>
  <conditionalFormatting sqref="F487">
    <cfRule type="cellIs" dxfId="2" priority="862" stopIfTrue="1" operator="lessThan">
      <formula>0</formula>
    </cfRule>
  </conditionalFormatting>
  <conditionalFormatting sqref="F488">
    <cfRule type="cellIs" dxfId="2" priority="861" stopIfTrue="1" operator="lessThan">
      <formula>0</formula>
    </cfRule>
  </conditionalFormatting>
  <conditionalFormatting sqref="F489">
    <cfRule type="cellIs" dxfId="2" priority="860" stopIfTrue="1" operator="lessThan">
      <formula>0</formula>
    </cfRule>
  </conditionalFormatting>
  <conditionalFormatting sqref="F490">
    <cfRule type="cellIs" dxfId="2" priority="859" stopIfTrue="1" operator="lessThan">
      <formula>0</formula>
    </cfRule>
  </conditionalFormatting>
  <conditionalFormatting sqref="F491">
    <cfRule type="cellIs" dxfId="2" priority="858" stopIfTrue="1" operator="lessThan">
      <formula>0</formula>
    </cfRule>
  </conditionalFormatting>
  <conditionalFormatting sqref="F492">
    <cfRule type="cellIs" dxfId="2" priority="857" stopIfTrue="1" operator="lessThan">
      <formula>0</formula>
    </cfRule>
  </conditionalFormatting>
  <conditionalFormatting sqref="F493">
    <cfRule type="cellIs" dxfId="2" priority="856" stopIfTrue="1" operator="lessThan">
      <formula>0</formula>
    </cfRule>
  </conditionalFormatting>
  <conditionalFormatting sqref="F494">
    <cfRule type="cellIs" dxfId="2" priority="855" stopIfTrue="1" operator="lessThan">
      <formula>0</formula>
    </cfRule>
  </conditionalFormatting>
  <conditionalFormatting sqref="F495">
    <cfRule type="cellIs" dxfId="2" priority="854" stopIfTrue="1" operator="lessThan">
      <formula>0</formula>
    </cfRule>
  </conditionalFormatting>
  <conditionalFormatting sqref="F496">
    <cfRule type="cellIs" dxfId="2" priority="853" stopIfTrue="1" operator="lessThan">
      <formula>0</formula>
    </cfRule>
  </conditionalFormatting>
  <conditionalFormatting sqref="F497">
    <cfRule type="cellIs" dxfId="2" priority="852" stopIfTrue="1" operator="lessThan">
      <formula>0</formula>
    </cfRule>
  </conditionalFormatting>
  <conditionalFormatting sqref="F498">
    <cfRule type="cellIs" dxfId="2" priority="851" stopIfTrue="1" operator="lessThan">
      <formula>0</formula>
    </cfRule>
  </conditionalFormatting>
  <conditionalFormatting sqref="F499">
    <cfRule type="cellIs" dxfId="2" priority="850" stopIfTrue="1" operator="lessThan">
      <formula>0</formula>
    </cfRule>
  </conditionalFormatting>
  <conditionalFormatting sqref="F500">
    <cfRule type="cellIs" dxfId="2" priority="849" stopIfTrue="1" operator="lessThan">
      <formula>0</formula>
    </cfRule>
  </conditionalFormatting>
  <conditionalFormatting sqref="F501">
    <cfRule type="cellIs" dxfId="2" priority="848" stopIfTrue="1" operator="lessThan">
      <formula>0</formula>
    </cfRule>
  </conditionalFormatting>
  <conditionalFormatting sqref="F502">
    <cfRule type="cellIs" dxfId="2" priority="847" stopIfTrue="1" operator="lessThan">
      <formula>0</formula>
    </cfRule>
  </conditionalFormatting>
  <conditionalFormatting sqref="F503">
    <cfRule type="cellIs" dxfId="2" priority="846" stopIfTrue="1" operator="lessThan">
      <formula>0</formula>
    </cfRule>
  </conditionalFormatting>
  <conditionalFormatting sqref="F504">
    <cfRule type="cellIs" dxfId="2" priority="845" stopIfTrue="1" operator="lessThan">
      <formula>0</formula>
    </cfRule>
  </conditionalFormatting>
  <conditionalFormatting sqref="F505">
    <cfRule type="cellIs" dxfId="2" priority="844" stopIfTrue="1" operator="lessThan">
      <formula>0</formula>
    </cfRule>
  </conditionalFormatting>
  <conditionalFormatting sqref="F506">
    <cfRule type="cellIs" dxfId="2" priority="843" stopIfTrue="1" operator="lessThan">
      <formula>0</formula>
    </cfRule>
  </conditionalFormatting>
  <conditionalFormatting sqref="F507">
    <cfRule type="cellIs" dxfId="2" priority="842" stopIfTrue="1" operator="lessThan">
      <formula>0</formula>
    </cfRule>
  </conditionalFormatting>
  <conditionalFormatting sqref="F508">
    <cfRule type="cellIs" dxfId="2" priority="841" stopIfTrue="1" operator="lessThan">
      <formula>0</formula>
    </cfRule>
  </conditionalFormatting>
  <conditionalFormatting sqref="F509">
    <cfRule type="cellIs" dxfId="2" priority="840" stopIfTrue="1" operator="lessThan">
      <formula>0</formula>
    </cfRule>
  </conditionalFormatting>
  <conditionalFormatting sqref="F510">
    <cfRule type="cellIs" dxfId="2" priority="839" stopIfTrue="1" operator="lessThan">
      <formula>0</formula>
    </cfRule>
  </conditionalFormatting>
  <conditionalFormatting sqref="F511">
    <cfRule type="cellIs" dxfId="2" priority="838" stopIfTrue="1" operator="lessThan">
      <formula>0</formula>
    </cfRule>
  </conditionalFormatting>
  <conditionalFormatting sqref="F512">
    <cfRule type="cellIs" dxfId="2" priority="837" stopIfTrue="1" operator="lessThan">
      <formula>0</formula>
    </cfRule>
  </conditionalFormatting>
  <conditionalFormatting sqref="F513">
    <cfRule type="cellIs" dxfId="2" priority="836" stopIfTrue="1" operator="lessThan">
      <formula>0</formula>
    </cfRule>
  </conditionalFormatting>
  <conditionalFormatting sqref="F514">
    <cfRule type="cellIs" dxfId="2" priority="835" stopIfTrue="1" operator="lessThan">
      <formula>0</formula>
    </cfRule>
  </conditionalFormatting>
  <conditionalFormatting sqref="F515">
    <cfRule type="cellIs" dxfId="2" priority="834" stopIfTrue="1" operator="lessThan">
      <formula>0</formula>
    </cfRule>
  </conditionalFormatting>
  <conditionalFormatting sqref="F516">
    <cfRule type="cellIs" dxfId="2" priority="833" stopIfTrue="1" operator="lessThan">
      <formula>0</formula>
    </cfRule>
  </conditionalFormatting>
  <conditionalFormatting sqref="F517">
    <cfRule type="cellIs" dxfId="2" priority="832" stopIfTrue="1" operator="lessThan">
      <formula>0</formula>
    </cfRule>
  </conditionalFormatting>
  <conditionalFormatting sqref="F518">
    <cfRule type="cellIs" dxfId="2" priority="831" stopIfTrue="1" operator="lessThan">
      <formula>0</formula>
    </cfRule>
  </conditionalFormatting>
  <conditionalFormatting sqref="F519">
    <cfRule type="cellIs" dxfId="2" priority="830" stopIfTrue="1" operator="lessThan">
      <formula>0</formula>
    </cfRule>
  </conditionalFormatting>
  <conditionalFormatting sqref="F520">
    <cfRule type="cellIs" dxfId="2" priority="829" stopIfTrue="1" operator="lessThan">
      <formula>0</formula>
    </cfRule>
  </conditionalFormatting>
  <conditionalFormatting sqref="F521">
    <cfRule type="cellIs" dxfId="2" priority="828" stopIfTrue="1" operator="lessThan">
      <formula>0</formula>
    </cfRule>
  </conditionalFormatting>
  <conditionalFormatting sqref="F522">
    <cfRule type="cellIs" dxfId="2" priority="827" stopIfTrue="1" operator="lessThan">
      <formula>0</formula>
    </cfRule>
  </conditionalFormatting>
  <conditionalFormatting sqref="F523">
    <cfRule type="cellIs" dxfId="2" priority="826" stopIfTrue="1" operator="lessThan">
      <formula>0</formula>
    </cfRule>
  </conditionalFormatting>
  <conditionalFormatting sqref="F524">
    <cfRule type="cellIs" dxfId="2" priority="825" stopIfTrue="1" operator="lessThan">
      <formula>0</formula>
    </cfRule>
  </conditionalFormatting>
  <conditionalFormatting sqref="F525">
    <cfRule type="cellIs" dxfId="2" priority="824" stopIfTrue="1" operator="lessThan">
      <formula>0</formula>
    </cfRule>
  </conditionalFormatting>
  <conditionalFormatting sqref="F526">
    <cfRule type="cellIs" dxfId="2" priority="823" stopIfTrue="1" operator="lessThan">
      <formula>0</formula>
    </cfRule>
  </conditionalFormatting>
  <conditionalFormatting sqref="F527">
    <cfRule type="cellIs" dxfId="2" priority="822" stopIfTrue="1" operator="lessThan">
      <formula>0</formula>
    </cfRule>
  </conditionalFormatting>
  <conditionalFormatting sqref="F528">
    <cfRule type="cellIs" dxfId="2" priority="821" stopIfTrue="1" operator="lessThan">
      <formula>0</formula>
    </cfRule>
  </conditionalFormatting>
  <conditionalFormatting sqref="F529">
    <cfRule type="cellIs" dxfId="2" priority="820" stopIfTrue="1" operator="lessThan">
      <formula>0</formula>
    </cfRule>
  </conditionalFormatting>
  <conditionalFormatting sqref="F530">
    <cfRule type="cellIs" dxfId="2" priority="819" stopIfTrue="1" operator="lessThan">
      <formula>0</formula>
    </cfRule>
  </conditionalFormatting>
  <conditionalFormatting sqref="F531">
    <cfRule type="cellIs" dxfId="2" priority="818" stopIfTrue="1" operator="lessThan">
      <formula>0</formula>
    </cfRule>
  </conditionalFormatting>
  <conditionalFormatting sqref="F532">
    <cfRule type="cellIs" dxfId="2" priority="816" stopIfTrue="1" operator="lessThan">
      <formula>0</formula>
    </cfRule>
  </conditionalFormatting>
  <conditionalFormatting sqref="F533">
    <cfRule type="cellIs" dxfId="2" priority="815" stopIfTrue="1" operator="lessThan">
      <formula>0</formula>
    </cfRule>
  </conditionalFormatting>
  <conditionalFormatting sqref="F534">
    <cfRule type="cellIs" dxfId="2" priority="814" stopIfTrue="1" operator="lessThan">
      <formula>0</formula>
    </cfRule>
  </conditionalFormatting>
  <conditionalFormatting sqref="F535">
    <cfRule type="cellIs" dxfId="2" priority="813" stopIfTrue="1" operator="lessThan">
      <formula>0</formula>
    </cfRule>
  </conditionalFormatting>
  <conditionalFormatting sqref="F536">
    <cfRule type="cellIs" dxfId="2" priority="812" stopIfTrue="1" operator="lessThan">
      <formula>0</formula>
    </cfRule>
  </conditionalFormatting>
  <conditionalFormatting sqref="F537">
    <cfRule type="cellIs" dxfId="2" priority="811" stopIfTrue="1" operator="lessThan">
      <formula>0</formula>
    </cfRule>
  </conditionalFormatting>
  <conditionalFormatting sqref="F538">
    <cfRule type="cellIs" dxfId="2" priority="810" stopIfTrue="1" operator="lessThan">
      <formula>0</formula>
    </cfRule>
  </conditionalFormatting>
  <conditionalFormatting sqref="F539">
    <cfRule type="cellIs" dxfId="2" priority="809" stopIfTrue="1" operator="lessThan">
      <formula>0</formula>
    </cfRule>
  </conditionalFormatting>
  <conditionalFormatting sqref="F540">
    <cfRule type="cellIs" dxfId="2" priority="808" stopIfTrue="1" operator="lessThan">
      <formula>0</formula>
    </cfRule>
  </conditionalFormatting>
  <conditionalFormatting sqref="F541">
    <cfRule type="cellIs" dxfId="2" priority="807" stopIfTrue="1" operator="lessThan">
      <formula>0</formula>
    </cfRule>
  </conditionalFormatting>
  <conditionalFormatting sqref="F542">
    <cfRule type="cellIs" dxfId="2" priority="806" stopIfTrue="1" operator="lessThan">
      <formula>0</formula>
    </cfRule>
  </conditionalFormatting>
  <conditionalFormatting sqref="F543">
    <cfRule type="cellIs" dxfId="2" priority="805" stopIfTrue="1" operator="lessThan">
      <formula>0</formula>
    </cfRule>
  </conditionalFormatting>
  <conditionalFormatting sqref="F544">
    <cfRule type="cellIs" dxfId="2" priority="804" stopIfTrue="1" operator="lessThan">
      <formula>0</formula>
    </cfRule>
  </conditionalFormatting>
  <conditionalFormatting sqref="F545">
    <cfRule type="cellIs" dxfId="2" priority="803" stopIfTrue="1" operator="lessThan">
      <formula>0</formula>
    </cfRule>
  </conditionalFormatting>
  <conditionalFormatting sqref="F546">
    <cfRule type="cellIs" dxfId="2" priority="802" stopIfTrue="1" operator="lessThan">
      <formula>0</formula>
    </cfRule>
  </conditionalFormatting>
  <conditionalFormatting sqref="F547">
    <cfRule type="cellIs" dxfId="2" priority="801" stopIfTrue="1" operator="lessThan">
      <formula>0</formula>
    </cfRule>
  </conditionalFormatting>
  <conditionalFormatting sqref="F548">
    <cfRule type="cellIs" dxfId="2" priority="800" stopIfTrue="1" operator="lessThan">
      <formula>0</formula>
    </cfRule>
  </conditionalFormatting>
  <conditionalFormatting sqref="F549">
    <cfRule type="cellIs" dxfId="2" priority="799" stopIfTrue="1" operator="lessThan">
      <formula>0</formula>
    </cfRule>
  </conditionalFormatting>
  <conditionalFormatting sqref="F550">
    <cfRule type="cellIs" dxfId="2" priority="798" stopIfTrue="1" operator="lessThan">
      <formula>0</formula>
    </cfRule>
  </conditionalFormatting>
  <conditionalFormatting sqref="F551">
    <cfRule type="cellIs" dxfId="2" priority="797" stopIfTrue="1" operator="lessThan">
      <formula>0</formula>
    </cfRule>
  </conditionalFormatting>
  <conditionalFormatting sqref="F552">
    <cfRule type="cellIs" dxfId="2" priority="796" stopIfTrue="1" operator="lessThan">
      <formula>0</formula>
    </cfRule>
  </conditionalFormatting>
  <conditionalFormatting sqref="F553">
    <cfRule type="cellIs" dxfId="2" priority="795" stopIfTrue="1" operator="lessThan">
      <formula>0</formula>
    </cfRule>
  </conditionalFormatting>
  <conditionalFormatting sqref="F554">
    <cfRule type="cellIs" dxfId="2" priority="794" stopIfTrue="1" operator="lessThan">
      <formula>0</formula>
    </cfRule>
  </conditionalFormatting>
  <conditionalFormatting sqref="F555">
    <cfRule type="cellIs" dxfId="2" priority="793" stopIfTrue="1" operator="lessThan">
      <formula>0</formula>
    </cfRule>
  </conditionalFormatting>
  <conditionalFormatting sqref="F556">
    <cfRule type="cellIs" dxfId="2" priority="792" stopIfTrue="1" operator="lessThan">
      <formula>0</formula>
    </cfRule>
  </conditionalFormatting>
  <conditionalFormatting sqref="F557">
    <cfRule type="cellIs" dxfId="2" priority="791" stopIfTrue="1" operator="lessThan">
      <formula>0</formula>
    </cfRule>
  </conditionalFormatting>
  <conditionalFormatting sqref="F558">
    <cfRule type="cellIs" dxfId="2" priority="790" stopIfTrue="1" operator="lessThan">
      <formula>0</formula>
    </cfRule>
  </conditionalFormatting>
  <conditionalFormatting sqref="F559">
    <cfRule type="cellIs" dxfId="2" priority="789" stopIfTrue="1" operator="lessThan">
      <formula>0</formula>
    </cfRule>
  </conditionalFormatting>
  <conditionalFormatting sqref="F560">
    <cfRule type="cellIs" dxfId="2" priority="788" stopIfTrue="1" operator="lessThan">
      <formula>0</formula>
    </cfRule>
  </conditionalFormatting>
  <conditionalFormatting sqref="F561">
    <cfRule type="cellIs" dxfId="2" priority="787" stopIfTrue="1" operator="lessThan">
      <formula>0</formula>
    </cfRule>
  </conditionalFormatting>
  <conditionalFormatting sqref="F562">
    <cfRule type="cellIs" dxfId="2" priority="786" stopIfTrue="1" operator="lessThan">
      <formula>0</formula>
    </cfRule>
  </conditionalFormatting>
  <conditionalFormatting sqref="F563">
    <cfRule type="cellIs" dxfId="2" priority="785" stopIfTrue="1" operator="lessThan">
      <formula>0</formula>
    </cfRule>
  </conditionalFormatting>
  <conditionalFormatting sqref="F564">
    <cfRule type="cellIs" dxfId="2" priority="784" stopIfTrue="1" operator="lessThan">
      <formula>0</formula>
    </cfRule>
  </conditionalFormatting>
  <conditionalFormatting sqref="F565">
    <cfRule type="cellIs" dxfId="2" priority="783" stopIfTrue="1" operator="lessThan">
      <formula>0</formula>
    </cfRule>
  </conditionalFormatting>
  <conditionalFormatting sqref="F566">
    <cfRule type="cellIs" dxfId="2" priority="782" stopIfTrue="1" operator="lessThan">
      <formula>0</formula>
    </cfRule>
  </conditionalFormatting>
  <conditionalFormatting sqref="F567">
    <cfRule type="cellIs" dxfId="2" priority="781" stopIfTrue="1" operator="lessThan">
      <formula>0</formula>
    </cfRule>
  </conditionalFormatting>
  <conditionalFormatting sqref="F568">
    <cfRule type="cellIs" dxfId="2" priority="780" stopIfTrue="1" operator="lessThan">
      <formula>0</formula>
    </cfRule>
  </conditionalFormatting>
  <conditionalFormatting sqref="F569">
    <cfRule type="cellIs" dxfId="2" priority="779" stopIfTrue="1" operator="lessThan">
      <formula>0</formula>
    </cfRule>
  </conditionalFormatting>
  <conditionalFormatting sqref="F570">
    <cfRule type="cellIs" dxfId="2" priority="778" stopIfTrue="1" operator="lessThan">
      <formula>0</formula>
    </cfRule>
  </conditionalFormatting>
  <conditionalFormatting sqref="F571">
    <cfRule type="cellIs" dxfId="2" priority="777" stopIfTrue="1" operator="lessThan">
      <formula>0</formula>
    </cfRule>
  </conditionalFormatting>
  <conditionalFormatting sqref="F572">
    <cfRule type="cellIs" dxfId="2" priority="776" stopIfTrue="1" operator="lessThan">
      <formula>0</formula>
    </cfRule>
  </conditionalFormatting>
  <conditionalFormatting sqref="F573">
    <cfRule type="cellIs" dxfId="2" priority="775" stopIfTrue="1" operator="lessThan">
      <formula>0</formula>
    </cfRule>
  </conditionalFormatting>
  <conditionalFormatting sqref="F574">
    <cfRule type="cellIs" dxfId="2" priority="774" stopIfTrue="1" operator="lessThan">
      <formula>0</formula>
    </cfRule>
  </conditionalFormatting>
  <conditionalFormatting sqref="F575">
    <cfRule type="cellIs" dxfId="2" priority="773" stopIfTrue="1" operator="lessThan">
      <formula>0</formula>
    </cfRule>
  </conditionalFormatting>
  <conditionalFormatting sqref="F576">
    <cfRule type="cellIs" dxfId="2" priority="772" stopIfTrue="1" operator="lessThan">
      <formula>0</formula>
    </cfRule>
  </conditionalFormatting>
  <conditionalFormatting sqref="F577">
    <cfRule type="cellIs" dxfId="2" priority="771" stopIfTrue="1" operator="lessThan">
      <formula>0</formula>
    </cfRule>
  </conditionalFormatting>
  <conditionalFormatting sqref="F578">
    <cfRule type="cellIs" dxfId="2" priority="770" stopIfTrue="1" operator="lessThan">
      <formula>0</formula>
    </cfRule>
  </conditionalFormatting>
  <conditionalFormatting sqref="F579">
    <cfRule type="cellIs" dxfId="2" priority="769" stopIfTrue="1" operator="lessThan">
      <formula>0</formula>
    </cfRule>
  </conditionalFormatting>
  <conditionalFormatting sqref="F580">
    <cfRule type="cellIs" dxfId="2" priority="768" stopIfTrue="1" operator="lessThan">
      <formula>0</formula>
    </cfRule>
  </conditionalFormatting>
  <conditionalFormatting sqref="F581">
    <cfRule type="cellIs" dxfId="2" priority="767" stopIfTrue="1" operator="lessThan">
      <formula>0</formula>
    </cfRule>
  </conditionalFormatting>
  <conditionalFormatting sqref="F582">
    <cfRule type="cellIs" dxfId="2" priority="766" stopIfTrue="1" operator="lessThan">
      <formula>0</formula>
    </cfRule>
  </conditionalFormatting>
  <conditionalFormatting sqref="F583">
    <cfRule type="cellIs" dxfId="2" priority="765" stopIfTrue="1" operator="lessThan">
      <formula>0</formula>
    </cfRule>
  </conditionalFormatting>
  <conditionalFormatting sqref="F584">
    <cfRule type="cellIs" dxfId="2" priority="764" stopIfTrue="1" operator="lessThan">
      <formula>0</formula>
    </cfRule>
  </conditionalFormatting>
  <conditionalFormatting sqref="F585">
    <cfRule type="cellIs" dxfId="2" priority="763" stopIfTrue="1" operator="lessThan">
      <formula>0</formula>
    </cfRule>
  </conditionalFormatting>
  <conditionalFormatting sqref="F586">
    <cfRule type="cellIs" dxfId="2" priority="762" stopIfTrue="1" operator="lessThan">
      <formula>0</formula>
    </cfRule>
  </conditionalFormatting>
  <conditionalFormatting sqref="F587">
    <cfRule type="cellIs" dxfId="2" priority="761" stopIfTrue="1" operator="lessThan">
      <formula>0</formula>
    </cfRule>
  </conditionalFormatting>
  <conditionalFormatting sqref="F588">
    <cfRule type="cellIs" dxfId="2" priority="760" stopIfTrue="1" operator="lessThan">
      <formula>0</formula>
    </cfRule>
  </conditionalFormatting>
  <conditionalFormatting sqref="F589">
    <cfRule type="cellIs" dxfId="2" priority="759" stopIfTrue="1" operator="lessThan">
      <formula>0</formula>
    </cfRule>
  </conditionalFormatting>
  <conditionalFormatting sqref="F590">
    <cfRule type="cellIs" dxfId="2" priority="758" stopIfTrue="1" operator="lessThan">
      <formula>0</formula>
    </cfRule>
  </conditionalFormatting>
  <conditionalFormatting sqref="F591">
    <cfRule type="cellIs" dxfId="2" priority="757" stopIfTrue="1" operator="lessThan">
      <formula>0</formula>
    </cfRule>
  </conditionalFormatting>
  <conditionalFormatting sqref="F592">
    <cfRule type="cellIs" dxfId="2" priority="756" stopIfTrue="1" operator="lessThan">
      <formula>0</formula>
    </cfRule>
  </conditionalFormatting>
  <conditionalFormatting sqref="F593">
    <cfRule type="cellIs" dxfId="2" priority="755" stopIfTrue="1" operator="lessThan">
      <formula>0</formula>
    </cfRule>
  </conditionalFormatting>
  <conditionalFormatting sqref="F594">
    <cfRule type="cellIs" dxfId="2" priority="754" stopIfTrue="1" operator="lessThan">
      <formula>0</formula>
    </cfRule>
  </conditionalFormatting>
  <conditionalFormatting sqref="F595">
    <cfRule type="cellIs" dxfId="2" priority="753" stopIfTrue="1" operator="lessThan">
      <formula>0</formula>
    </cfRule>
  </conditionalFormatting>
  <conditionalFormatting sqref="F596">
    <cfRule type="cellIs" dxfId="2" priority="752" stopIfTrue="1" operator="lessThan">
      <formula>0</formula>
    </cfRule>
  </conditionalFormatting>
  <conditionalFormatting sqref="F597">
    <cfRule type="cellIs" dxfId="2" priority="751" stopIfTrue="1" operator="lessThan">
      <formula>0</formula>
    </cfRule>
  </conditionalFormatting>
  <conditionalFormatting sqref="F598">
    <cfRule type="cellIs" dxfId="2" priority="750" stopIfTrue="1" operator="lessThan">
      <formula>0</formula>
    </cfRule>
  </conditionalFormatting>
  <conditionalFormatting sqref="F599">
    <cfRule type="cellIs" dxfId="2" priority="749" stopIfTrue="1" operator="lessThan">
      <formula>0</formula>
    </cfRule>
  </conditionalFormatting>
  <conditionalFormatting sqref="F600">
    <cfRule type="cellIs" dxfId="2" priority="748" stopIfTrue="1" operator="lessThan">
      <formula>0</formula>
    </cfRule>
  </conditionalFormatting>
  <conditionalFormatting sqref="F601">
    <cfRule type="cellIs" dxfId="2" priority="747" stopIfTrue="1" operator="lessThan">
      <formula>0</formula>
    </cfRule>
  </conditionalFormatting>
  <conditionalFormatting sqref="F602">
    <cfRule type="cellIs" dxfId="2" priority="746" stopIfTrue="1" operator="lessThan">
      <formula>0</formula>
    </cfRule>
  </conditionalFormatting>
  <conditionalFormatting sqref="F603">
    <cfRule type="cellIs" dxfId="2" priority="745" stopIfTrue="1" operator="lessThan">
      <formula>0</formula>
    </cfRule>
  </conditionalFormatting>
  <conditionalFormatting sqref="F604">
    <cfRule type="cellIs" dxfId="2" priority="744" stopIfTrue="1" operator="lessThan">
      <formula>0</formula>
    </cfRule>
  </conditionalFormatting>
  <conditionalFormatting sqref="F605">
    <cfRule type="cellIs" dxfId="2" priority="743" stopIfTrue="1" operator="lessThan">
      <formula>0</formula>
    </cfRule>
  </conditionalFormatting>
  <conditionalFormatting sqref="F606">
    <cfRule type="cellIs" dxfId="2" priority="742" stopIfTrue="1" operator="lessThan">
      <formula>0</formula>
    </cfRule>
  </conditionalFormatting>
  <conditionalFormatting sqref="F607">
    <cfRule type="cellIs" dxfId="2" priority="741" stopIfTrue="1" operator="lessThan">
      <formula>0</formula>
    </cfRule>
  </conditionalFormatting>
  <conditionalFormatting sqref="F608">
    <cfRule type="cellIs" dxfId="2" priority="740" stopIfTrue="1" operator="lessThan">
      <formula>0</formula>
    </cfRule>
  </conditionalFormatting>
  <conditionalFormatting sqref="F609">
    <cfRule type="cellIs" dxfId="2" priority="739" stopIfTrue="1" operator="lessThan">
      <formula>0</formula>
    </cfRule>
  </conditionalFormatting>
  <conditionalFormatting sqref="F610">
    <cfRule type="cellIs" dxfId="2" priority="738" stopIfTrue="1" operator="lessThan">
      <formula>0</formula>
    </cfRule>
  </conditionalFormatting>
  <conditionalFormatting sqref="F611">
    <cfRule type="cellIs" dxfId="2" priority="737" stopIfTrue="1" operator="lessThan">
      <formula>0</formula>
    </cfRule>
  </conditionalFormatting>
  <conditionalFormatting sqref="F612">
    <cfRule type="cellIs" dxfId="2" priority="736" stopIfTrue="1" operator="lessThan">
      <formula>0</formula>
    </cfRule>
  </conditionalFormatting>
  <conditionalFormatting sqref="F613">
    <cfRule type="cellIs" dxfId="2" priority="735" stopIfTrue="1" operator="lessThan">
      <formula>0</formula>
    </cfRule>
  </conditionalFormatting>
  <conditionalFormatting sqref="F614">
    <cfRule type="cellIs" dxfId="2" priority="734" stopIfTrue="1" operator="lessThan">
      <formula>0</formula>
    </cfRule>
  </conditionalFormatting>
  <conditionalFormatting sqref="F615">
    <cfRule type="cellIs" dxfId="2" priority="733" stopIfTrue="1" operator="lessThan">
      <formula>0</formula>
    </cfRule>
  </conditionalFormatting>
  <conditionalFormatting sqref="F616">
    <cfRule type="cellIs" dxfId="2" priority="732" stopIfTrue="1" operator="lessThan">
      <formula>0</formula>
    </cfRule>
  </conditionalFormatting>
  <conditionalFormatting sqref="F617">
    <cfRule type="cellIs" dxfId="2" priority="731" stopIfTrue="1" operator="lessThan">
      <formula>0</formula>
    </cfRule>
  </conditionalFormatting>
  <conditionalFormatting sqref="F618">
    <cfRule type="cellIs" dxfId="2" priority="730" stopIfTrue="1" operator="lessThan">
      <formula>0</formula>
    </cfRule>
  </conditionalFormatting>
  <conditionalFormatting sqref="F619">
    <cfRule type="cellIs" dxfId="2" priority="729" stopIfTrue="1" operator="lessThan">
      <formula>0</formula>
    </cfRule>
  </conditionalFormatting>
  <conditionalFormatting sqref="F620">
    <cfRule type="cellIs" dxfId="2" priority="728" stopIfTrue="1" operator="lessThan">
      <formula>0</formula>
    </cfRule>
  </conditionalFormatting>
  <conditionalFormatting sqref="F621">
    <cfRule type="cellIs" dxfId="2" priority="727" stopIfTrue="1" operator="lessThan">
      <formula>0</formula>
    </cfRule>
  </conditionalFormatting>
  <conditionalFormatting sqref="F622">
    <cfRule type="cellIs" dxfId="2" priority="726" stopIfTrue="1" operator="lessThan">
      <formula>0</formula>
    </cfRule>
  </conditionalFormatting>
  <conditionalFormatting sqref="F623">
    <cfRule type="cellIs" dxfId="2" priority="725" stopIfTrue="1" operator="lessThan">
      <formula>0</formula>
    </cfRule>
  </conditionalFormatting>
  <conditionalFormatting sqref="F624">
    <cfRule type="cellIs" dxfId="2" priority="724" stopIfTrue="1" operator="lessThan">
      <formula>0</formula>
    </cfRule>
  </conditionalFormatting>
  <conditionalFormatting sqref="F625">
    <cfRule type="cellIs" dxfId="2" priority="723" stopIfTrue="1" operator="lessThan">
      <formula>0</formula>
    </cfRule>
  </conditionalFormatting>
  <conditionalFormatting sqref="F626">
    <cfRule type="cellIs" dxfId="2" priority="722" stopIfTrue="1" operator="lessThan">
      <formula>0</formula>
    </cfRule>
  </conditionalFormatting>
  <conditionalFormatting sqref="F627">
    <cfRule type="cellIs" dxfId="2" priority="721" stopIfTrue="1" operator="lessThan">
      <formula>0</formula>
    </cfRule>
  </conditionalFormatting>
  <conditionalFormatting sqref="F628">
    <cfRule type="cellIs" dxfId="2" priority="720" stopIfTrue="1" operator="lessThan">
      <formula>0</formula>
    </cfRule>
  </conditionalFormatting>
  <conditionalFormatting sqref="F629">
    <cfRule type="cellIs" dxfId="2" priority="719" stopIfTrue="1" operator="lessThan">
      <formula>0</formula>
    </cfRule>
  </conditionalFormatting>
  <conditionalFormatting sqref="F630">
    <cfRule type="cellIs" dxfId="2" priority="718" stopIfTrue="1" operator="lessThan">
      <formula>0</formula>
    </cfRule>
  </conditionalFormatting>
  <conditionalFormatting sqref="F631">
    <cfRule type="cellIs" dxfId="2" priority="717" stopIfTrue="1" operator="lessThan">
      <formula>0</formula>
    </cfRule>
  </conditionalFormatting>
  <conditionalFormatting sqref="F632">
    <cfRule type="cellIs" dxfId="2" priority="716" stopIfTrue="1" operator="lessThan">
      <formula>0</formula>
    </cfRule>
  </conditionalFormatting>
  <conditionalFormatting sqref="F633">
    <cfRule type="cellIs" dxfId="2" priority="715" stopIfTrue="1" operator="lessThan">
      <formula>0</formula>
    </cfRule>
  </conditionalFormatting>
  <conditionalFormatting sqref="F634">
    <cfRule type="cellIs" dxfId="2" priority="714" stopIfTrue="1" operator="lessThan">
      <formula>0</formula>
    </cfRule>
  </conditionalFormatting>
  <conditionalFormatting sqref="F635">
    <cfRule type="cellIs" dxfId="2" priority="713" stopIfTrue="1" operator="lessThan">
      <formula>0</formula>
    </cfRule>
  </conditionalFormatting>
  <conditionalFormatting sqref="F636">
    <cfRule type="cellIs" dxfId="2" priority="712" stopIfTrue="1" operator="lessThan">
      <formula>0</formula>
    </cfRule>
  </conditionalFormatting>
  <conditionalFormatting sqref="F637">
    <cfRule type="cellIs" dxfId="2" priority="711" stopIfTrue="1" operator="lessThan">
      <formula>0</formula>
    </cfRule>
  </conditionalFormatting>
  <conditionalFormatting sqref="F638">
    <cfRule type="cellIs" dxfId="2" priority="710" stopIfTrue="1" operator="lessThan">
      <formula>0</formula>
    </cfRule>
  </conditionalFormatting>
  <conditionalFormatting sqref="F639">
    <cfRule type="cellIs" dxfId="2" priority="709" stopIfTrue="1" operator="lessThan">
      <formula>0</formula>
    </cfRule>
  </conditionalFormatting>
  <conditionalFormatting sqref="F640">
    <cfRule type="cellIs" dxfId="2" priority="708" stopIfTrue="1" operator="lessThan">
      <formula>0</formula>
    </cfRule>
  </conditionalFormatting>
  <conditionalFormatting sqref="F641">
    <cfRule type="cellIs" dxfId="2" priority="707" stopIfTrue="1" operator="lessThan">
      <formula>0</formula>
    </cfRule>
  </conditionalFormatting>
  <conditionalFormatting sqref="F642">
    <cfRule type="cellIs" dxfId="2" priority="706" stopIfTrue="1" operator="lessThan">
      <formula>0</formula>
    </cfRule>
  </conditionalFormatting>
  <conditionalFormatting sqref="F643">
    <cfRule type="cellIs" dxfId="2" priority="705" stopIfTrue="1" operator="lessThan">
      <formula>0</formula>
    </cfRule>
  </conditionalFormatting>
  <conditionalFormatting sqref="F644">
    <cfRule type="cellIs" dxfId="2" priority="704" stopIfTrue="1" operator="lessThan">
      <formula>0</formula>
    </cfRule>
  </conditionalFormatting>
  <conditionalFormatting sqref="F645">
    <cfRule type="cellIs" dxfId="2" priority="703" stopIfTrue="1" operator="lessThan">
      <formula>0</formula>
    </cfRule>
  </conditionalFormatting>
  <conditionalFormatting sqref="F646">
    <cfRule type="cellIs" dxfId="2" priority="702" stopIfTrue="1" operator="lessThan">
      <formula>0</formula>
    </cfRule>
  </conditionalFormatting>
  <conditionalFormatting sqref="F647">
    <cfRule type="cellIs" dxfId="2" priority="701" stopIfTrue="1" operator="lessThan">
      <formula>0</formula>
    </cfRule>
  </conditionalFormatting>
  <conditionalFormatting sqref="F648">
    <cfRule type="cellIs" dxfId="2" priority="700" stopIfTrue="1" operator="lessThan">
      <formula>0</formula>
    </cfRule>
  </conditionalFormatting>
  <conditionalFormatting sqref="F649">
    <cfRule type="cellIs" dxfId="2" priority="699" stopIfTrue="1" operator="lessThan">
      <formula>0</formula>
    </cfRule>
  </conditionalFormatting>
  <conditionalFormatting sqref="F650">
    <cfRule type="cellIs" dxfId="2" priority="698" stopIfTrue="1" operator="lessThan">
      <formula>0</formula>
    </cfRule>
  </conditionalFormatting>
  <conditionalFormatting sqref="F651">
    <cfRule type="cellIs" dxfId="2" priority="697" stopIfTrue="1" operator="lessThan">
      <formula>0</formula>
    </cfRule>
  </conditionalFormatting>
  <conditionalFormatting sqref="F652">
    <cfRule type="cellIs" dxfId="2" priority="696" stopIfTrue="1" operator="lessThan">
      <formula>0</formula>
    </cfRule>
  </conditionalFormatting>
  <conditionalFormatting sqref="F653">
    <cfRule type="cellIs" dxfId="2" priority="695" stopIfTrue="1" operator="lessThan">
      <formula>0</formula>
    </cfRule>
  </conditionalFormatting>
  <conditionalFormatting sqref="F654">
    <cfRule type="cellIs" dxfId="2" priority="694" stopIfTrue="1" operator="lessThan">
      <formula>0</formula>
    </cfRule>
  </conditionalFormatting>
  <conditionalFormatting sqref="F655">
    <cfRule type="cellIs" dxfId="2" priority="693" stopIfTrue="1" operator="lessThan">
      <formula>0</formula>
    </cfRule>
  </conditionalFormatting>
  <conditionalFormatting sqref="F656">
    <cfRule type="cellIs" dxfId="2" priority="692" stopIfTrue="1" operator="lessThan">
      <formula>0</formula>
    </cfRule>
  </conditionalFormatting>
  <conditionalFormatting sqref="F657">
    <cfRule type="cellIs" dxfId="2" priority="691" stopIfTrue="1" operator="lessThan">
      <formula>0</formula>
    </cfRule>
  </conditionalFormatting>
  <conditionalFormatting sqref="F658">
    <cfRule type="cellIs" dxfId="2" priority="690" stopIfTrue="1" operator="lessThan">
      <formula>0</formula>
    </cfRule>
  </conditionalFormatting>
  <conditionalFormatting sqref="F659">
    <cfRule type="cellIs" dxfId="2" priority="687" stopIfTrue="1" operator="lessThan">
      <formula>0</formula>
    </cfRule>
  </conditionalFormatting>
  <conditionalFormatting sqref="F660">
    <cfRule type="cellIs" dxfId="2" priority="686" stopIfTrue="1" operator="lessThan">
      <formula>0</formula>
    </cfRule>
  </conditionalFormatting>
  <conditionalFormatting sqref="F661">
    <cfRule type="cellIs" dxfId="2" priority="685" stopIfTrue="1" operator="lessThan">
      <formula>0</formula>
    </cfRule>
  </conditionalFormatting>
  <conditionalFormatting sqref="F662">
    <cfRule type="cellIs" dxfId="2" priority="684" stopIfTrue="1" operator="lessThan">
      <formula>0</formula>
    </cfRule>
  </conditionalFormatting>
  <conditionalFormatting sqref="F663">
    <cfRule type="cellIs" dxfId="2" priority="683" stopIfTrue="1" operator="lessThan">
      <formula>0</formula>
    </cfRule>
  </conditionalFormatting>
  <conditionalFormatting sqref="F664">
    <cfRule type="cellIs" dxfId="2" priority="682" stopIfTrue="1" operator="lessThan">
      <formula>0</formula>
    </cfRule>
  </conditionalFormatting>
  <conditionalFormatting sqref="F665">
    <cfRule type="cellIs" dxfId="2" priority="681" stopIfTrue="1" operator="lessThan">
      <formula>0</formula>
    </cfRule>
  </conditionalFormatting>
  <conditionalFormatting sqref="F666">
    <cfRule type="cellIs" dxfId="2" priority="680" stopIfTrue="1" operator="lessThan">
      <formula>0</formula>
    </cfRule>
  </conditionalFormatting>
  <conditionalFormatting sqref="F667">
    <cfRule type="cellIs" dxfId="2" priority="679" stopIfTrue="1" operator="lessThan">
      <formula>0</formula>
    </cfRule>
  </conditionalFormatting>
  <conditionalFormatting sqref="F668">
    <cfRule type="cellIs" dxfId="2" priority="678" stopIfTrue="1" operator="lessThan">
      <formula>0</formula>
    </cfRule>
  </conditionalFormatting>
  <conditionalFormatting sqref="F669">
    <cfRule type="cellIs" dxfId="2" priority="677" stopIfTrue="1" operator="lessThan">
      <formula>0</formula>
    </cfRule>
  </conditionalFormatting>
  <conditionalFormatting sqref="F670">
    <cfRule type="cellIs" dxfId="2" priority="676" stopIfTrue="1" operator="lessThan">
      <formula>0</formula>
    </cfRule>
  </conditionalFormatting>
  <conditionalFormatting sqref="F671">
    <cfRule type="cellIs" dxfId="2" priority="675" stopIfTrue="1" operator="lessThan">
      <formula>0</formula>
    </cfRule>
  </conditionalFormatting>
  <conditionalFormatting sqref="F672">
    <cfRule type="cellIs" dxfId="2" priority="674" stopIfTrue="1" operator="lessThan">
      <formula>0</formula>
    </cfRule>
  </conditionalFormatting>
  <conditionalFormatting sqref="F673">
    <cfRule type="cellIs" dxfId="2" priority="673" stopIfTrue="1" operator="lessThan">
      <formula>0</formula>
    </cfRule>
  </conditionalFormatting>
  <conditionalFormatting sqref="F674">
    <cfRule type="cellIs" dxfId="2" priority="672" stopIfTrue="1" operator="lessThan">
      <formula>0</formula>
    </cfRule>
  </conditionalFormatting>
  <conditionalFormatting sqref="F675">
    <cfRule type="cellIs" dxfId="2" priority="671" stopIfTrue="1" operator="lessThan">
      <formula>0</formula>
    </cfRule>
  </conditionalFormatting>
  <conditionalFormatting sqref="F676">
    <cfRule type="cellIs" dxfId="2" priority="670" stopIfTrue="1" operator="lessThan">
      <formula>0</formula>
    </cfRule>
  </conditionalFormatting>
  <conditionalFormatting sqref="F677">
    <cfRule type="cellIs" dxfId="2" priority="669" stopIfTrue="1" operator="lessThan">
      <formula>0</formula>
    </cfRule>
  </conditionalFormatting>
  <conditionalFormatting sqref="F678">
    <cfRule type="cellIs" dxfId="2" priority="668" stopIfTrue="1" operator="lessThan">
      <formula>0</formula>
    </cfRule>
  </conditionalFormatting>
  <conditionalFormatting sqref="F679">
    <cfRule type="cellIs" dxfId="2" priority="667" stopIfTrue="1" operator="lessThan">
      <formula>0</formula>
    </cfRule>
  </conditionalFormatting>
  <conditionalFormatting sqref="F680">
    <cfRule type="cellIs" dxfId="2" priority="666" stopIfTrue="1" operator="lessThan">
      <formula>0</formula>
    </cfRule>
  </conditionalFormatting>
  <conditionalFormatting sqref="F681">
    <cfRule type="cellIs" dxfId="2" priority="665" stopIfTrue="1" operator="lessThan">
      <formula>0</formula>
    </cfRule>
  </conditionalFormatting>
  <conditionalFormatting sqref="F682">
    <cfRule type="cellIs" dxfId="2" priority="664" stopIfTrue="1" operator="lessThan">
      <formula>0</formula>
    </cfRule>
  </conditionalFormatting>
  <conditionalFormatting sqref="F683">
    <cfRule type="cellIs" dxfId="2" priority="663" stopIfTrue="1" operator="lessThan">
      <formula>0</formula>
    </cfRule>
  </conditionalFormatting>
  <conditionalFormatting sqref="F684">
    <cfRule type="cellIs" dxfId="2" priority="662" stopIfTrue="1" operator="lessThan">
      <formula>0</formula>
    </cfRule>
  </conditionalFormatting>
  <conditionalFormatting sqref="F685">
    <cfRule type="cellIs" dxfId="2" priority="661" stopIfTrue="1" operator="lessThan">
      <formula>0</formula>
    </cfRule>
  </conditionalFormatting>
  <conditionalFormatting sqref="F686">
    <cfRule type="cellIs" dxfId="2" priority="660" stopIfTrue="1" operator="lessThan">
      <formula>0</formula>
    </cfRule>
  </conditionalFormatting>
  <conditionalFormatting sqref="F687">
    <cfRule type="cellIs" dxfId="2" priority="659" stopIfTrue="1" operator="lessThan">
      <formula>0</formula>
    </cfRule>
  </conditionalFormatting>
  <conditionalFormatting sqref="F688">
    <cfRule type="cellIs" dxfId="2" priority="658" stopIfTrue="1" operator="lessThan">
      <formula>0</formula>
    </cfRule>
  </conditionalFormatting>
  <conditionalFormatting sqref="F689">
    <cfRule type="cellIs" dxfId="2" priority="657" stopIfTrue="1" operator="lessThan">
      <formula>0</formula>
    </cfRule>
  </conditionalFormatting>
  <conditionalFormatting sqref="F690">
    <cfRule type="cellIs" dxfId="2" priority="656" stopIfTrue="1" operator="lessThan">
      <formula>0</formula>
    </cfRule>
  </conditionalFormatting>
  <conditionalFormatting sqref="F691">
    <cfRule type="cellIs" dxfId="2" priority="655" stopIfTrue="1" operator="lessThan">
      <formula>0</formula>
    </cfRule>
  </conditionalFormatting>
  <conditionalFormatting sqref="F692">
    <cfRule type="cellIs" dxfId="2" priority="654" stopIfTrue="1" operator="lessThan">
      <formula>0</formula>
    </cfRule>
  </conditionalFormatting>
  <conditionalFormatting sqref="F693">
    <cfRule type="cellIs" dxfId="2" priority="653" stopIfTrue="1" operator="lessThan">
      <formula>0</formula>
    </cfRule>
  </conditionalFormatting>
  <conditionalFormatting sqref="F694">
    <cfRule type="cellIs" dxfId="2" priority="652" stopIfTrue="1" operator="lessThan">
      <formula>0</formula>
    </cfRule>
  </conditionalFormatting>
  <conditionalFormatting sqref="F695">
    <cfRule type="cellIs" dxfId="2" priority="651" stopIfTrue="1" operator="lessThan">
      <formula>0</formula>
    </cfRule>
  </conditionalFormatting>
  <conditionalFormatting sqref="F696">
    <cfRule type="cellIs" dxfId="2" priority="650" stopIfTrue="1" operator="lessThan">
      <formula>0</formula>
    </cfRule>
  </conditionalFormatting>
  <conditionalFormatting sqref="F697">
    <cfRule type="cellIs" dxfId="2" priority="649" stopIfTrue="1" operator="lessThan">
      <formula>0</formula>
    </cfRule>
  </conditionalFormatting>
  <conditionalFormatting sqref="F698">
    <cfRule type="cellIs" dxfId="2" priority="648" stopIfTrue="1" operator="lessThan">
      <formula>0</formula>
    </cfRule>
  </conditionalFormatting>
  <conditionalFormatting sqref="F699">
    <cfRule type="cellIs" dxfId="2" priority="647" stopIfTrue="1" operator="lessThan">
      <formula>0</formula>
    </cfRule>
  </conditionalFormatting>
  <conditionalFormatting sqref="F700">
    <cfRule type="cellIs" dxfId="2" priority="646" stopIfTrue="1" operator="lessThan">
      <formula>0</formula>
    </cfRule>
  </conditionalFormatting>
  <conditionalFormatting sqref="F701">
    <cfRule type="cellIs" dxfId="2" priority="645" stopIfTrue="1" operator="lessThan">
      <formula>0</formula>
    </cfRule>
  </conditionalFormatting>
  <conditionalFormatting sqref="F702">
    <cfRule type="cellIs" dxfId="2" priority="644" stopIfTrue="1" operator="lessThan">
      <formula>0</formula>
    </cfRule>
  </conditionalFormatting>
  <conditionalFormatting sqref="F703">
    <cfRule type="cellIs" dxfId="2" priority="643" stopIfTrue="1" operator="lessThan">
      <formula>0</formula>
    </cfRule>
  </conditionalFormatting>
  <conditionalFormatting sqref="F704">
    <cfRule type="cellIs" dxfId="2" priority="642" stopIfTrue="1" operator="lessThan">
      <formula>0</formula>
    </cfRule>
  </conditionalFormatting>
  <conditionalFormatting sqref="F705">
    <cfRule type="cellIs" dxfId="2" priority="641" stopIfTrue="1" operator="lessThan">
      <formula>0</formula>
    </cfRule>
  </conditionalFormatting>
  <conditionalFormatting sqref="F706">
    <cfRule type="cellIs" dxfId="2" priority="640" stopIfTrue="1" operator="lessThan">
      <formula>0</formula>
    </cfRule>
  </conditionalFormatting>
  <conditionalFormatting sqref="F707">
    <cfRule type="cellIs" dxfId="2" priority="639" stopIfTrue="1" operator="lessThan">
      <formula>0</formula>
    </cfRule>
  </conditionalFormatting>
  <conditionalFormatting sqref="F708">
    <cfRule type="cellIs" dxfId="2" priority="638" stopIfTrue="1" operator="lessThan">
      <formula>0</formula>
    </cfRule>
  </conditionalFormatting>
  <conditionalFormatting sqref="F709">
    <cfRule type="cellIs" dxfId="2" priority="637" stopIfTrue="1" operator="lessThan">
      <formula>0</formula>
    </cfRule>
  </conditionalFormatting>
  <conditionalFormatting sqref="F710">
    <cfRule type="cellIs" dxfId="2" priority="636" stopIfTrue="1" operator="lessThan">
      <formula>0</formula>
    </cfRule>
  </conditionalFormatting>
  <conditionalFormatting sqref="F711">
    <cfRule type="cellIs" dxfId="2" priority="635" stopIfTrue="1" operator="lessThan">
      <formula>0</formula>
    </cfRule>
  </conditionalFormatting>
  <conditionalFormatting sqref="F712">
    <cfRule type="cellIs" dxfId="2" priority="634" stopIfTrue="1" operator="lessThan">
      <formula>0</formula>
    </cfRule>
  </conditionalFormatting>
  <conditionalFormatting sqref="F713">
    <cfRule type="cellIs" dxfId="2" priority="633" stopIfTrue="1" operator="lessThan">
      <formula>0</formula>
    </cfRule>
  </conditionalFormatting>
  <conditionalFormatting sqref="F714">
    <cfRule type="cellIs" dxfId="2" priority="632" stopIfTrue="1" operator="lessThan">
      <formula>0</formula>
    </cfRule>
  </conditionalFormatting>
  <conditionalFormatting sqref="F715">
    <cfRule type="cellIs" dxfId="2" priority="631" stopIfTrue="1" operator="lessThan">
      <formula>0</formula>
    </cfRule>
  </conditionalFormatting>
  <conditionalFormatting sqref="F716">
    <cfRule type="cellIs" dxfId="2" priority="630" stopIfTrue="1" operator="lessThan">
      <formula>0</formula>
    </cfRule>
  </conditionalFormatting>
  <conditionalFormatting sqref="F717">
    <cfRule type="cellIs" dxfId="2" priority="629" stopIfTrue="1" operator="lessThan">
      <formula>0</formula>
    </cfRule>
  </conditionalFormatting>
  <conditionalFormatting sqref="F718">
    <cfRule type="cellIs" dxfId="2" priority="628" stopIfTrue="1" operator="lessThan">
      <formula>0</formula>
    </cfRule>
  </conditionalFormatting>
  <conditionalFormatting sqref="F719">
    <cfRule type="cellIs" dxfId="2" priority="627" stopIfTrue="1" operator="lessThan">
      <formula>0</formula>
    </cfRule>
  </conditionalFormatting>
  <conditionalFormatting sqref="F720">
    <cfRule type="cellIs" dxfId="2" priority="626" stopIfTrue="1" operator="lessThan">
      <formula>0</formula>
    </cfRule>
  </conditionalFormatting>
  <conditionalFormatting sqref="F721">
    <cfRule type="cellIs" dxfId="2" priority="625" stopIfTrue="1" operator="lessThan">
      <formula>0</formula>
    </cfRule>
  </conditionalFormatting>
  <conditionalFormatting sqref="F722">
    <cfRule type="cellIs" dxfId="2" priority="624" stopIfTrue="1" operator="lessThan">
      <formula>0</formula>
    </cfRule>
  </conditionalFormatting>
  <conditionalFormatting sqref="F723">
    <cfRule type="cellIs" dxfId="2" priority="623" stopIfTrue="1" operator="lessThan">
      <formula>0</formula>
    </cfRule>
  </conditionalFormatting>
  <conditionalFormatting sqref="F724">
    <cfRule type="cellIs" dxfId="2" priority="622" stopIfTrue="1" operator="lessThan">
      <formula>0</formula>
    </cfRule>
  </conditionalFormatting>
  <conditionalFormatting sqref="F725">
    <cfRule type="cellIs" dxfId="2" priority="621" stopIfTrue="1" operator="lessThan">
      <formula>0</formula>
    </cfRule>
  </conditionalFormatting>
  <conditionalFormatting sqref="F726">
    <cfRule type="cellIs" dxfId="2" priority="620" stopIfTrue="1" operator="lessThan">
      <formula>0</formula>
    </cfRule>
  </conditionalFormatting>
  <conditionalFormatting sqref="F727">
    <cfRule type="cellIs" dxfId="2" priority="619" stopIfTrue="1" operator="lessThan">
      <formula>0</formula>
    </cfRule>
  </conditionalFormatting>
  <conditionalFormatting sqref="F728">
    <cfRule type="cellIs" dxfId="2" priority="618" stopIfTrue="1" operator="lessThan">
      <formula>0</formula>
    </cfRule>
  </conditionalFormatting>
  <conditionalFormatting sqref="F729">
    <cfRule type="cellIs" dxfId="2" priority="617" stopIfTrue="1" operator="lessThan">
      <formula>0</formula>
    </cfRule>
  </conditionalFormatting>
  <conditionalFormatting sqref="F730">
    <cfRule type="cellIs" dxfId="2" priority="616" stopIfTrue="1" operator="lessThan">
      <formula>0</formula>
    </cfRule>
  </conditionalFormatting>
  <conditionalFormatting sqref="F731">
    <cfRule type="cellIs" dxfId="2" priority="613" stopIfTrue="1" operator="lessThan">
      <formula>0</formula>
    </cfRule>
  </conditionalFormatting>
  <conditionalFormatting sqref="F732">
    <cfRule type="cellIs" dxfId="2" priority="612" stopIfTrue="1" operator="lessThan">
      <formula>0</formula>
    </cfRule>
  </conditionalFormatting>
  <conditionalFormatting sqref="F733">
    <cfRule type="cellIs" dxfId="2" priority="611" stopIfTrue="1" operator="lessThan">
      <formula>0</formula>
    </cfRule>
  </conditionalFormatting>
  <conditionalFormatting sqref="F734">
    <cfRule type="cellIs" dxfId="2" priority="610" stopIfTrue="1" operator="lessThan">
      <formula>0</formula>
    </cfRule>
  </conditionalFormatting>
  <conditionalFormatting sqref="F735">
    <cfRule type="cellIs" dxfId="2" priority="609" stopIfTrue="1" operator="lessThan">
      <formula>0</formula>
    </cfRule>
  </conditionalFormatting>
  <conditionalFormatting sqref="F736">
    <cfRule type="cellIs" dxfId="2" priority="608" stopIfTrue="1" operator="lessThan">
      <formula>0</formula>
    </cfRule>
  </conditionalFormatting>
  <conditionalFormatting sqref="F737">
    <cfRule type="cellIs" dxfId="2" priority="607" stopIfTrue="1" operator="lessThan">
      <formula>0</formula>
    </cfRule>
  </conditionalFormatting>
  <conditionalFormatting sqref="F738">
    <cfRule type="cellIs" dxfId="2" priority="606" stopIfTrue="1" operator="lessThan">
      <formula>0</formula>
    </cfRule>
  </conditionalFormatting>
  <conditionalFormatting sqref="F739">
    <cfRule type="cellIs" dxfId="2" priority="605" stopIfTrue="1" operator="lessThan">
      <formula>0</formula>
    </cfRule>
  </conditionalFormatting>
  <conditionalFormatting sqref="F740">
    <cfRule type="cellIs" dxfId="2" priority="604" stopIfTrue="1" operator="lessThan">
      <formula>0</formula>
    </cfRule>
  </conditionalFormatting>
  <conditionalFormatting sqref="F741">
    <cfRule type="cellIs" dxfId="2" priority="603" stopIfTrue="1" operator="lessThan">
      <formula>0</formula>
    </cfRule>
  </conditionalFormatting>
  <conditionalFormatting sqref="F742">
    <cfRule type="cellIs" dxfId="2" priority="602" stopIfTrue="1" operator="lessThan">
      <formula>0</formula>
    </cfRule>
  </conditionalFormatting>
  <conditionalFormatting sqref="F743">
    <cfRule type="cellIs" dxfId="2" priority="601" stopIfTrue="1" operator="lessThan">
      <formula>0</formula>
    </cfRule>
  </conditionalFormatting>
  <conditionalFormatting sqref="F744">
    <cfRule type="cellIs" dxfId="2" priority="600" stopIfTrue="1" operator="lessThan">
      <formula>0</formula>
    </cfRule>
  </conditionalFormatting>
  <conditionalFormatting sqref="F745">
    <cfRule type="cellIs" dxfId="2" priority="599" stopIfTrue="1" operator="lessThan">
      <formula>0</formula>
    </cfRule>
  </conditionalFormatting>
  <conditionalFormatting sqref="F746">
    <cfRule type="cellIs" dxfId="2" priority="598" stopIfTrue="1" operator="lessThan">
      <formula>0</formula>
    </cfRule>
  </conditionalFormatting>
  <conditionalFormatting sqref="F747">
    <cfRule type="cellIs" dxfId="2" priority="597" stopIfTrue="1" operator="lessThan">
      <formula>0</formula>
    </cfRule>
  </conditionalFormatting>
  <conditionalFormatting sqref="F748">
    <cfRule type="cellIs" dxfId="2" priority="596" stopIfTrue="1" operator="lessThan">
      <formula>0</formula>
    </cfRule>
  </conditionalFormatting>
  <conditionalFormatting sqref="F749">
    <cfRule type="cellIs" dxfId="2" priority="595" stopIfTrue="1" operator="lessThan">
      <formula>0</formula>
    </cfRule>
  </conditionalFormatting>
  <conditionalFormatting sqref="F750">
    <cfRule type="cellIs" dxfId="2" priority="594" stopIfTrue="1" operator="lessThan">
      <formula>0</formula>
    </cfRule>
  </conditionalFormatting>
  <conditionalFormatting sqref="F751">
    <cfRule type="cellIs" dxfId="2" priority="593" stopIfTrue="1" operator="lessThan">
      <formula>0</formula>
    </cfRule>
  </conditionalFormatting>
  <conditionalFormatting sqref="F752">
    <cfRule type="cellIs" dxfId="2" priority="592" stopIfTrue="1" operator="lessThan">
      <formula>0</formula>
    </cfRule>
  </conditionalFormatting>
  <conditionalFormatting sqref="F753">
    <cfRule type="cellIs" dxfId="2" priority="591" stopIfTrue="1" operator="lessThan">
      <formula>0</formula>
    </cfRule>
  </conditionalFormatting>
  <conditionalFormatting sqref="F754">
    <cfRule type="cellIs" dxfId="2" priority="590" stopIfTrue="1" operator="lessThan">
      <formula>0</formula>
    </cfRule>
  </conditionalFormatting>
  <conditionalFormatting sqref="F755">
    <cfRule type="cellIs" dxfId="2" priority="589" stopIfTrue="1" operator="lessThan">
      <formula>0</formula>
    </cfRule>
  </conditionalFormatting>
  <conditionalFormatting sqref="F756">
    <cfRule type="cellIs" dxfId="2" priority="588" stopIfTrue="1" operator="lessThan">
      <formula>0</formula>
    </cfRule>
  </conditionalFormatting>
  <conditionalFormatting sqref="F757">
    <cfRule type="cellIs" dxfId="2" priority="587" stopIfTrue="1" operator="lessThan">
      <formula>0</formula>
    </cfRule>
  </conditionalFormatting>
  <conditionalFormatting sqref="F758">
    <cfRule type="cellIs" dxfId="2" priority="586" stopIfTrue="1" operator="lessThan">
      <formula>0</formula>
    </cfRule>
  </conditionalFormatting>
  <conditionalFormatting sqref="F759">
    <cfRule type="cellIs" dxfId="2" priority="585" stopIfTrue="1" operator="lessThan">
      <formula>0</formula>
    </cfRule>
  </conditionalFormatting>
  <conditionalFormatting sqref="F760">
    <cfRule type="cellIs" dxfId="2" priority="584" stopIfTrue="1" operator="lessThan">
      <formula>0</formula>
    </cfRule>
  </conditionalFormatting>
  <conditionalFormatting sqref="F761">
    <cfRule type="cellIs" dxfId="2" priority="583" stopIfTrue="1" operator="lessThan">
      <formula>0</formula>
    </cfRule>
  </conditionalFormatting>
  <conditionalFormatting sqref="F762">
    <cfRule type="cellIs" dxfId="2" priority="582" stopIfTrue="1" operator="lessThan">
      <formula>0</formula>
    </cfRule>
  </conditionalFormatting>
  <conditionalFormatting sqref="F763">
    <cfRule type="cellIs" dxfId="2" priority="581" stopIfTrue="1" operator="lessThan">
      <formula>0</formula>
    </cfRule>
  </conditionalFormatting>
  <conditionalFormatting sqref="F764">
    <cfRule type="cellIs" dxfId="2" priority="580" stopIfTrue="1" operator="lessThan">
      <formula>0</formula>
    </cfRule>
  </conditionalFormatting>
  <conditionalFormatting sqref="F765">
    <cfRule type="cellIs" dxfId="2" priority="579" stopIfTrue="1" operator="lessThan">
      <formula>0</formula>
    </cfRule>
  </conditionalFormatting>
  <conditionalFormatting sqref="F766">
    <cfRule type="cellIs" dxfId="2" priority="578" stopIfTrue="1" operator="lessThan">
      <formula>0</formula>
    </cfRule>
  </conditionalFormatting>
  <conditionalFormatting sqref="F767">
    <cfRule type="cellIs" dxfId="2" priority="577" stopIfTrue="1" operator="lessThan">
      <formula>0</formula>
    </cfRule>
  </conditionalFormatting>
  <conditionalFormatting sqref="F768">
    <cfRule type="cellIs" dxfId="2" priority="576" stopIfTrue="1" operator="lessThan">
      <formula>0</formula>
    </cfRule>
  </conditionalFormatting>
  <conditionalFormatting sqref="F769">
    <cfRule type="cellIs" dxfId="2" priority="575" stopIfTrue="1" operator="lessThan">
      <formula>0</formula>
    </cfRule>
  </conditionalFormatting>
  <conditionalFormatting sqref="F770">
    <cfRule type="cellIs" dxfId="2" priority="574" stopIfTrue="1" operator="lessThan">
      <formula>0</formula>
    </cfRule>
  </conditionalFormatting>
  <conditionalFormatting sqref="F771">
    <cfRule type="cellIs" dxfId="2" priority="573" stopIfTrue="1" operator="lessThan">
      <formula>0</formula>
    </cfRule>
  </conditionalFormatting>
  <conditionalFormatting sqref="F772">
    <cfRule type="cellIs" dxfId="2" priority="572" stopIfTrue="1" operator="lessThan">
      <formula>0</formula>
    </cfRule>
  </conditionalFormatting>
  <conditionalFormatting sqref="F773">
    <cfRule type="cellIs" dxfId="2" priority="571" stopIfTrue="1" operator="lessThan">
      <formula>0</formula>
    </cfRule>
  </conditionalFormatting>
  <conditionalFormatting sqref="F774">
    <cfRule type="cellIs" dxfId="2" priority="570" stopIfTrue="1" operator="lessThan">
      <formula>0</formula>
    </cfRule>
  </conditionalFormatting>
  <conditionalFormatting sqref="F775">
    <cfRule type="cellIs" dxfId="2" priority="569" stopIfTrue="1" operator="lessThan">
      <formula>0</formula>
    </cfRule>
  </conditionalFormatting>
  <conditionalFormatting sqref="F776">
    <cfRule type="cellIs" dxfId="2" priority="568" stopIfTrue="1" operator="lessThan">
      <formula>0</formula>
    </cfRule>
  </conditionalFormatting>
  <conditionalFormatting sqref="F777">
    <cfRule type="cellIs" dxfId="2" priority="567" stopIfTrue="1" operator="lessThan">
      <formula>0</formula>
    </cfRule>
  </conditionalFormatting>
  <conditionalFormatting sqref="F778">
    <cfRule type="cellIs" dxfId="2" priority="566" stopIfTrue="1" operator="lessThan">
      <formula>0</formula>
    </cfRule>
  </conditionalFormatting>
  <conditionalFormatting sqref="F779">
    <cfRule type="cellIs" dxfId="2" priority="565" stopIfTrue="1" operator="lessThan">
      <formula>0</formula>
    </cfRule>
  </conditionalFormatting>
  <conditionalFormatting sqref="F780">
    <cfRule type="cellIs" dxfId="2" priority="564" stopIfTrue="1" operator="lessThan">
      <formula>0</formula>
    </cfRule>
  </conditionalFormatting>
  <conditionalFormatting sqref="F781">
    <cfRule type="cellIs" dxfId="2" priority="563" stopIfTrue="1" operator="lessThan">
      <formula>0</formula>
    </cfRule>
  </conditionalFormatting>
  <conditionalFormatting sqref="F782">
    <cfRule type="cellIs" dxfId="2" priority="562" stopIfTrue="1" operator="lessThan">
      <formula>0</formula>
    </cfRule>
  </conditionalFormatting>
  <conditionalFormatting sqref="F783">
    <cfRule type="cellIs" dxfId="2" priority="561" stopIfTrue="1" operator="lessThan">
      <formula>0</formula>
    </cfRule>
  </conditionalFormatting>
  <conditionalFormatting sqref="F784">
    <cfRule type="cellIs" dxfId="2" priority="560" stopIfTrue="1" operator="lessThan">
      <formula>0</formula>
    </cfRule>
  </conditionalFormatting>
  <conditionalFormatting sqref="F785">
    <cfRule type="cellIs" dxfId="2" priority="559" stopIfTrue="1" operator="lessThan">
      <formula>0</formula>
    </cfRule>
  </conditionalFormatting>
  <conditionalFormatting sqref="F786">
    <cfRule type="cellIs" dxfId="2" priority="558" stopIfTrue="1" operator="lessThan">
      <formula>0</formula>
    </cfRule>
  </conditionalFormatting>
  <conditionalFormatting sqref="F787">
    <cfRule type="cellIs" dxfId="2" priority="557" stopIfTrue="1" operator="lessThan">
      <formula>0</formula>
    </cfRule>
  </conditionalFormatting>
  <conditionalFormatting sqref="F788">
    <cfRule type="cellIs" dxfId="2" priority="556" stopIfTrue="1" operator="lessThan">
      <formula>0</formula>
    </cfRule>
  </conditionalFormatting>
  <conditionalFormatting sqref="F789">
    <cfRule type="cellIs" dxfId="2" priority="555" stopIfTrue="1" operator="lessThan">
      <formula>0</formula>
    </cfRule>
  </conditionalFormatting>
  <conditionalFormatting sqref="F790">
    <cfRule type="cellIs" dxfId="2" priority="554" stopIfTrue="1" operator="lessThan">
      <formula>0</formula>
    </cfRule>
  </conditionalFormatting>
  <conditionalFormatting sqref="F791">
    <cfRule type="cellIs" dxfId="2" priority="553" stopIfTrue="1" operator="lessThan">
      <formula>0</formula>
    </cfRule>
  </conditionalFormatting>
  <conditionalFormatting sqref="F792">
    <cfRule type="cellIs" dxfId="2" priority="552" stopIfTrue="1" operator="lessThan">
      <formula>0</formula>
    </cfRule>
  </conditionalFormatting>
  <conditionalFormatting sqref="F793">
    <cfRule type="cellIs" dxfId="2" priority="551" stopIfTrue="1" operator="lessThan">
      <formula>0</formula>
    </cfRule>
  </conditionalFormatting>
  <conditionalFormatting sqref="F794">
    <cfRule type="cellIs" dxfId="2" priority="550" stopIfTrue="1" operator="lessThan">
      <formula>0</formula>
    </cfRule>
  </conditionalFormatting>
  <conditionalFormatting sqref="F795">
    <cfRule type="cellIs" dxfId="2" priority="549" stopIfTrue="1" operator="lessThan">
      <formula>0</formula>
    </cfRule>
  </conditionalFormatting>
  <conditionalFormatting sqref="F796">
    <cfRule type="cellIs" dxfId="2" priority="548" stopIfTrue="1" operator="lessThan">
      <formula>0</formula>
    </cfRule>
  </conditionalFormatting>
  <conditionalFormatting sqref="F797">
    <cfRule type="cellIs" dxfId="2" priority="547" stopIfTrue="1" operator="lessThan">
      <formula>0</formula>
    </cfRule>
  </conditionalFormatting>
  <conditionalFormatting sqref="F798">
    <cfRule type="cellIs" dxfId="2" priority="546" stopIfTrue="1" operator="lessThan">
      <formula>0</formula>
    </cfRule>
  </conditionalFormatting>
  <conditionalFormatting sqref="F799">
    <cfRule type="cellIs" dxfId="2" priority="545" stopIfTrue="1" operator="lessThan">
      <formula>0</formula>
    </cfRule>
  </conditionalFormatting>
  <conditionalFormatting sqref="F800">
    <cfRule type="cellIs" dxfId="2" priority="544" stopIfTrue="1" operator="lessThan">
      <formula>0</formula>
    </cfRule>
  </conditionalFormatting>
  <conditionalFormatting sqref="F801">
    <cfRule type="cellIs" dxfId="2" priority="543" stopIfTrue="1" operator="lessThan">
      <formula>0</formula>
    </cfRule>
  </conditionalFormatting>
  <conditionalFormatting sqref="F802">
    <cfRule type="cellIs" dxfId="2" priority="542" stopIfTrue="1" operator="lessThan">
      <formula>0</formula>
    </cfRule>
  </conditionalFormatting>
  <conditionalFormatting sqref="F803">
    <cfRule type="cellIs" dxfId="2" priority="541" stopIfTrue="1" operator="lessThan">
      <formula>0</formula>
    </cfRule>
  </conditionalFormatting>
  <conditionalFormatting sqref="F804">
    <cfRule type="cellIs" dxfId="2" priority="540" stopIfTrue="1" operator="lessThan">
      <formula>0</formula>
    </cfRule>
  </conditionalFormatting>
  <conditionalFormatting sqref="F805">
    <cfRule type="cellIs" dxfId="2" priority="539" stopIfTrue="1" operator="lessThan">
      <formula>0</formula>
    </cfRule>
  </conditionalFormatting>
  <conditionalFormatting sqref="F806">
    <cfRule type="cellIs" dxfId="2" priority="538" stopIfTrue="1" operator="lessThan">
      <formula>0</formula>
    </cfRule>
  </conditionalFormatting>
  <conditionalFormatting sqref="F807">
    <cfRule type="cellIs" dxfId="2" priority="537" stopIfTrue="1" operator="lessThan">
      <formula>0</formula>
    </cfRule>
  </conditionalFormatting>
  <conditionalFormatting sqref="F808">
    <cfRule type="cellIs" dxfId="2" priority="536" stopIfTrue="1" operator="lessThan">
      <formula>0</formula>
    </cfRule>
  </conditionalFormatting>
  <conditionalFormatting sqref="F809">
    <cfRule type="cellIs" dxfId="2" priority="535" stopIfTrue="1" operator="lessThan">
      <formula>0</formula>
    </cfRule>
  </conditionalFormatting>
  <conditionalFormatting sqref="F810">
    <cfRule type="cellIs" dxfId="2" priority="533" stopIfTrue="1" operator="lessThan">
      <formula>0</formula>
    </cfRule>
  </conditionalFormatting>
  <conditionalFormatting sqref="F811">
    <cfRule type="cellIs" dxfId="2" priority="532" stopIfTrue="1" operator="lessThan">
      <formula>0</formula>
    </cfRule>
  </conditionalFormatting>
  <conditionalFormatting sqref="F812">
    <cfRule type="cellIs" dxfId="2" priority="531" stopIfTrue="1" operator="lessThan">
      <formula>0</formula>
    </cfRule>
  </conditionalFormatting>
  <conditionalFormatting sqref="F813">
    <cfRule type="cellIs" dxfId="2" priority="530" stopIfTrue="1" operator="lessThan">
      <formula>0</formula>
    </cfRule>
  </conditionalFormatting>
  <conditionalFormatting sqref="F814">
    <cfRule type="cellIs" dxfId="2" priority="529" stopIfTrue="1" operator="lessThan">
      <formula>0</formula>
    </cfRule>
  </conditionalFormatting>
  <conditionalFormatting sqref="F815">
    <cfRule type="cellIs" dxfId="2" priority="528" stopIfTrue="1" operator="lessThan">
      <formula>0</formula>
    </cfRule>
  </conditionalFormatting>
  <conditionalFormatting sqref="F816">
    <cfRule type="cellIs" dxfId="2" priority="527" stopIfTrue="1" operator="lessThan">
      <formula>0</formula>
    </cfRule>
  </conditionalFormatting>
  <conditionalFormatting sqref="F817">
    <cfRule type="cellIs" dxfId="2" priority="526" stopIfTrue="1" operator="lessThan">
      <formula>0</formula>
    </cfRule>
  </conditionalFormatting>
  <conditionalFormatting sqref="F818">
    <cfRule type="cellIs" dxfId="2" priority="525" stopIfTrue="1" operator="lessThan">
      <formula>0</formula>
    </cfRule>
  </conditionalFormatting>
  <conditionalFormatting sqref="F819">
    <cfRule type="cellIs" dxfId="2" priority="524" stopIfTrue="1" operator="lessThan">
      <formula>0</formula>
    </cfRule>
  </conditionalFormatting>
  <conditionalFormatting sqref="F820">
    <cfRule type="cellIs" dxfId="2" priority="523" stopIfTrue="1" operator="lessThan">
      <formula>0</formula>
    </cfRule>
  </conditionalFormatting>
  <conditionalFormatting sqref="F821">
    <cfRule type="cellIs" dxfId="2" priority="522" stopIfTrue="1" operator="lessThan">
      <formula>0</formula>
    </cfRule>
  </conditionalFormatting>
  <conditionalFormatting sqref="F822">
    <cfRule type="cellIs" dxfId="2" priority="521" stopIfTrue="1" operator="lessThan">
      <formula>0</formula>
    </cfRule>
  </conditionalFormatting>
  <conditionalFormatting sqref="F823">
    <cfRule type="cellIs" dxfId="2" priority="520" stopIfTrue="1" operator="lessThan">
      <formula>0</formula>
    </cfRule>
  </conditionalFormatting>
  <conditionalFormatting sqref="F824">
    <cfRule type="cellIs" dxfId="2" priority="519" stopIfTrue="1" operator="lessThan">
      <formula>0</formula>
    </cfRule>
  </conditionalFormatting>
  <conditionalFormatting sqref="F825">
    <cfRule type="cellIs" dxfId="2" priority="518" stopIfTrue="1" operator="lessThan">
      <formula>0</formula>
    </cfRule>
  </conditionalFormatting>
  <conditionalFormatting sqref="F826">
    <cfRule type="cellIs" dxfId="2" priority="517" stopIfTrue="1" operator="lessThan">
      <formula>0</formula>
    </cfRule>
  </conditionalFormatting>
  <conditionalFormatting sqref="F827">
    <cfRule type="cellIs" dxfId="2" priority="516" stopIfTrue="1" operator="lessThan">
      <formula>0</formula>
    </cfRule>
  </conditionalFormatting>
  <conditionalFormatting sqref="F828">
    <cfRule type="cellIs" dxfId="2" priority="515" stopIfTrue="1" operator="lessThan">
      <formula>0</formula>
    </cfRule>
  </conditionalFormatting>
  <conditionalFormatting sqref="F829">
    <cfRule type="cellIs" dxfId="2" priority="514" stopIfTrue="1" operator="lessThan">
      <formula>0</formula>
    </cfRule>
  </conditionalFormatting>
  <conditionalFormatting sqref="F830">
    <cfRule type="cellIs" dxfId="2" priority="513" stopIfTrue="1" operator="lessThan">
      <formula>0</formula>
    </cfRule>
  </conditionalFormatting>
  <conditionalFormatting sqref="F831">
    <cfRule type="cellIs" dxfId="2" priority="512" stopIfTrue="1" operator="lessThan">
      <formula>0</formula>
    </cfRule>
  </conditionalFormatting>
  <conditionalFormatting sqref="F832">
    <cfRule type="cellIs" dxfId="2" priority="511" stopIfTrue="1" operator="lessThan">
      <formula>0</formula>
    </cfRule>
  </conditionalFormatting>
  <conditionalFormatting sqref="F833">
    <cfRule type="cellIs" dxfId="2" priority="509" stopIfTrue="1" operator="lessThan">
      <formula>0</formula>
    </cfRule>
  </conditionalFormatting>
  <conditionalFormatting sqref="F834">
    <cfRule type="cellIs" dxfId="2" priority="508" stopIfTrue="1" operator="lessThan">
      <formula>0</formula>
    </cfRule>
  </conditionalFormatting>
  <conditionalFormatting sqref="F835">
    <cfRule type="cellIs" dxfId="2" priority="507" stopIfTrue="1" operator="lessThan">
      <formula>0</formula>
    </cfRule>
  </conditionalFormatting>
  <conditionalFormatting sqref="F836">
    <cfRule type="cellIs" dxfId="2" priority="506" stopIfTrue="1" operator="lessThan">
      <formula>0</formula>
    </cfRule>
  </conditionalFormatting>
  <conditionalFormatting sqref="F837">
    <cfRule type="cellIs" dxfId="2" priority="505" stopIfTrue="1" operator="lessThan">
      <formula>0</formula>
    </cfRule>
  </conditionalFormatting>
  <conditionalFormatting sqref="F838">
    <cfRule type="cellIs" dxfId="2" priority="504" stopIfTrue="1" operator="lessThan">
      <formula>0</formula>
    </cfRule>
  </conditionalFormatting>
  <conditionalFormatting sqref="F839">
    <cfRule type="cellIs" dxfId="2" priority="503" stopIfTrue="1" operator="lessThan">
      <formula>0</formula>
    </cfRule>
  </conditionalFormatting>
  <conditionalFormatting sqref="F840">
    <cfRule type="cellIs" dxfId="2" priority="502" stopIfTrue="1" operator="lessThan">
      <formula>0</formula>
    </cfRule>
  </conditionalFormatting>
  <conditionalFormatting sqref="F841">
    <cfRule type="cellIs" dxfId="2" priority="501" stopIfTrue="1" operator="lessThan">
      <formula>0</formula>
    </cfRule>
  </conditionalFormatting>
  <conditionalFormatting sqref="F842">
    <cfRule type="cellIs" dxfId="2" priority="500" stopIfTrue="1" operator="lessThan">
      <formula>0</formula>
    </cfRule>
  </conditionalFormatting>
  <conditionalFormatting sqref="F843">
    <cfRule type="cellIs" dxfId="2" priority="499" stopIfTrue="1" operator="lessThan">
      <formula>0</formula>
    </cfRule>
  </conditionalFormatting>
  <conditionalFormatting sqref="F844">
    <cfRule type="cellIs" dxfId="2" priority="498" stopIfTrue="1" operator="lessThan">
      <formula>0</formula>
    </cfRule>
  </conditionalFormatting>
  <conditionalFormatting sqref="F845">
    <cfRule type="cellIs" dxfId="2" priority="497" stopIfTrue="1" operator="lessThan">
      <formula>0</formula>
    </cfRule>
  </conditionalFormatting>
  <conditionalFormatting sqref="F846">
    <cfRule type="cellIs" dxfId="2" priority="496" stopIfTrue="1" operator="lessThan">
      <formula>0</formula>
    </cfRule>
  </conditionalFormatting>
  <conditionalFormatting sqref="F847">
    <cfRule type="cellIs" dxfId="2" priority="495" stopIfTrue="1" operator="lessThan">
      <formula>0</formula>
    </cfRule>
  </conditionalFormatting>
  <conditionalFormatting sqref="F848">
    <cfRule type="cellIs" dxfId="2" priority="494" stopIfTrue="1" operator="lessThan">
      <formula>0</formula>
    </cfRule>
  </conditionalFormatting>
  <conditionalFormatting sqref="F849">
    <cfRule type="cellIs" dxfId="2" priority="493" stopIfTrue="1" operator="lessThan">
      <formula>0</formula>
    </cfRule>
  </conditionalFormatting>
  <conditionalFormatting sqref="F850">
    <cfRule type="cellIs" dxfId="2" priority="492" stopIfTrue="1" operator="lessThan">
      <formula>0</formula>
    </cfRule>
  </conditionalFormatting>
  <conditionalFormatting sqref="F851">
    <cfRule type="cellIs" dxfId="2" priority="491" stopIfTrue="1" operator="lessThan">
      <formula>0</formula>
    </cfRule>
  </conditionalFormatting>
  <conditionalFormatting sqref="F852">
    <cfRule type="cellIs" dxfId="2" priority="490" stopIfTrue="1" operator="lessThan">
      <formula>0</formula>
    </cfRule>
  </conditionalFormatting>
  <conditionalFormatting sqref="F853">
    <cfRule type="cellIs" dxfId="2" priority="489" stopIfTrue="1" operator="lessThan">
      <formula>0</formula>
    </cfRule>
  </conditionalFormatting>
  <conditionalFormatting sqref="F854">
    <cfRule type="cellIs" dxfId="2" priority="488" stopIfTrue="1" operator="lessThan">
      <formula>0</formula>
    </cfRule>
  </conditionalFormatting>
  <conditionalFormatting sqref="F855">
    <cfRule type="cellIs" dxfId="2" priority="487" stopIfTrue="1" operator="lessThan">
      <formula>0</formula>
    </cfRule>
  </conditionalFormatting>
  <conditionalFormatting sqref="F856">
    <cfRule type="cellIs" dxfId="2" priority="486" stopIfTrue="1" operator="lessThan">
      <formula>0</formula>
    </cfRule>
  </conditionalFormatting>
  <conditionalFormatting sqref="F857">
    <cfRule type="cellIs" dxfId="2" priority="485" stopIfTrue="1" operator="lessThan">
      <formula>0</formula>
    </cfRule>
  </conditionalFormatting>
  <conditionalFormatting sqref="F858">
    <cfRule type="cellIs" dxfId="2" priority="484" stopIfTrue="1" operator="lessThan">
      <formula>0</formula>
    </cfRule>
  </conditionalFormatting>
  <conditionalFormatting sqref="F859">
    <cfRule type="cellIs" dxfId="2" priority="483" stopIfTrue="1" operator="lessThan">
      <formula>0</formula>
    </cfRule>
  </conditionalFormatting>
  <conditionalFormatting sqref="F860">
    <cfRule type="cellIs" dxfId="2" priority="482" stopIfTrue="1" operator="lessThan">
      <formula>0</formula>
    </cfRule>
  </conditionalFormatting>
  <conditionalFormatting sqref="F861">
    <cfRule type="cellIs" dxfId="2" priority="481" stopIfTrue="1" operator="lessThan">
      <formula>0</formula>
    </cfRule>
  </conditionalFormatting>
  <conditionalFormatting sqref="F862">
    <cfRule type="cellIs" dxfId="2" priority="480" stopIfTrue="1" operator="lessThan">
      <formula>0</formula>
    </cfRule>
  </conditionalFormatting>
  <conditionalFormatting sqref="F863">
    <cfRule type="cellIs" dxfId="2" priority="479" stopIfTrue="1" operator="lessThan">
      <formula>0</formula>
    </cfRule>
  </conditionalFormatting>
  <conditionalFormatting sqref="F864">
    <cfRule type="cellIs" dxfId="2" priority="478" stopIfTrue="1" operator="lessThan">
      <formula>0</formula>
    </cfRule>
  </conditionalFormatting>
  <conditionalFormatting sqref="F865">
    <cfRule type="cellIs" dxfId="2" priority="477" stopIfTrue="1" operator="lessThan">
      <formula>0</formula>
    </cfRule>
  </conditionalFormatting>
  <conditionalFormatting sqref="F866">
    <cfRule type="cellIs" dxfId="2" priority="476" stopIfTrue="1" operator="lessThan">
      <formula>0</formula>
    </cfRule>
  </conditionalFormatting>
  <conditionalFormatting sqref="F867">
    <cfRule type="cellIs" dxfId="2" priority="475" stopIfTrue="1" operator="lessThan">
      <formula>0</formula>
    </cfRule>
  </conditionalFormatting>
  <conditionalFormatting sqref="F868">
    <cfRule type="cellIs" dxfId="2" priority="474" stopIfTrue="1" operator="lessThan">
      <formula>0</formula>
    </cfRule>
  </conditionalFormatting>
  <conditionalFormatting sqref="F869">
    <cfRule type="cellIs" dxfId="2" priority="473" stopIfTrue="1" operator="lessThan">
      <formula>0</formula>
    </cfRule>
  </conditionalFormatting>
  <conditionalFormatting sqref="F870">
    <cfRule type="cellIs" dxfId="2" priority="472" stopIfTrue="1" operator="lessThan">
      <formula>0</formula>
    </cfRule>
  </conditionalFormatting>
  <conditionalFormatting sqref="F871">
    <cfRule type="cellIs" dxfId="2" priority="471" stopIfTrue="1" operator="lessThan">
      <formula>0</formula>
    </cfRule>
  </conditionalFormatting>
  <conditionalFormatting sqref="F872">
    <cfRule type="cellIs" dxfId="2" priority="470" stopIfTrue="1" operator="lessThan">
      <formula>0</formula>
    </cfRule>
  </conditionalFormatting>
  <conditionalFormatting sqref="F873">
    <cfRule type="cellIs" dxfId="2" priority="469" stopIfTrue="1" operator="lessThan">
      <formula>0</formula>
    </cfRule>
  </conditionalFormatting>
  <conditionalFormatting sqref="F874">
    <cfRule type="cellIs" dxfId="2" priority="468" stopIfTrue="1" operator="lessThan">
      <formula>0</formula>
    </cfRule>
  </conditionalFormatting>
  <conditionalFormatting sqref="F875">
    <cfRule type="cellIs" dxfId="2" priority="467" stopIfTrue="1" operator="lessThan">
      <formula>0</formula>
    </cfRule>
  </conditionalFormatting>
  <conditionalFormatting sqref="F876">
    <cfRule type="cellIs" dxfId="2" priority="466" stopIfTrue="1" operator="lessThan">
      <formula>0</formula>
    </cfRule>
  </conditionalFormatting>
  <conditionalFormatting sqref="F877">
    <cfRule type="cellIs" dxfId="2" priority="465" stopIfTrue="1" operator="lessThan">
      <formula>0</formula>
    </cfRule>
  </conditionalFormatting>
  <conditionalFormatting sqref="F878">
    <cfRule type="cellIs" dxfId="2" priority="464" stopIfTrue="1" operator="lessThan">
      <formula>0</formula>
    </cfRule>
  </conditionalFormatting>
  <conditionalFormatting sqref="F879">
    <cfRule type="cellIs" dxfId="2" priority="463" stopIfTrue="1" operator="lessThan">
      <formula>0</formula>
    </cfRule>
  </conditionalFormatting>
  <conditionalFormatting sqref="F880">
    <cfRule type="cellIs" dxfId="2" priority="462" stopIfTrue="1" operator="lessThan">
      <formula>0</formula>
    </cfRule>
  </conditionalFormatting>
  <conditionalFormatting sqref="F881">
    <cfRule type="cellIs" dxfId="2" priority="461" stopIfTrue="1" operator="lessThan">
      <formula>0</formula>
    </cfRule>
  </conditionalFormatting>
  <conditionalFormatting sqref="F882">
    <cfRule type="cellIs" dxfId="2" priority="460" stopIfTrue="1" operator="lessThan">
      <formula>0</formula>
    </cfRule>
  </conditionalFormatting>
  <conditionalFormatting sqref="F883">
    <cfRule type="cellIs" dxfId="2" priority="459" stopIfTrue="1" operator="lessThan">
      <formula>0</formula>
    </cfRule>
  </conditionalFormatting>
  <conditionalFormatting sqref="F884">
    <cfRule type="cellIs" dxfId="2" priority="458" stopIfTrue="1" operator="lessThan">
      <formula>0</formula>
    </cfRule>
  </conditionalFormatting>
  <conditionalFormatting sqref="F885">
    <cfRule type="cellIs" dxfId="2" priority="457" stopIfTrue="1" operator="lessThan">
      <formula>0</formula>
    </cfRule>
  </conditionalFormatting>
  <conditionalFormatting sqref="F886">
    <cfRule type="cellIs" dxfId="2" priority="456" stopIfTrue="1" operator="lessThan">
      <formula>0</formula>
    </cfRule>
  </conditionalFormatting>
  <conditionalFormatting sqref="F887">
    <cfRule type="cellIs" dxfId="2" priority="455" stopIfTrue="1" operator="lessThan">
      <formula>0</formula>
    </cfRule>
  </conditionalFormatting>
  <conditionalFormatting sqref="F888">
    <cfRule type="cellIs" dxfId="2" priority="454" stopIfTrue="1" operator="lessThan">
      <formula>0</formula>
    </cfRule>
  </conditionalFormatting>
  <conditionalFormatting sqref="F889">
    <cfRule type="cellIs" dxfId="2" priority="453" stopIfTrue="1" operator="lessThan">
      <formula>0</formula>
    </cfRule>
  </conditionalFormatting>
  <conditionalFormatting sqref="F890">
    <cfRule type="cellIs" dxfId="2" priority="452" stopIfTrue="1" operator="lessThan">
      <formula>0</formula>
    </cfRule>
  </conditionalFormatting>
  <conditionalFormatting sqref="F891">
    <cfRule type="cellIs" dxfId="2" priority="451" stopIfTrue="1" operator="lessThan">
      <formula>0</formula>
    </cfRule>
  </conditionalFormatting>
  <conditionalFormatting sqref="F892">
    <cfRule type="cellIs" dxfId="2" priority="450" stopIfTrue="1" operator="lessThan">
      <formula>0</formula>
    </cfRule>
  </conditionalFormatting>
  <conditionalFormatting sqref="F893">
    <cfRule type="cellIs" dxfId="2" priority="449" stopIfTrue="1" operator="lessThan">
      <formula>0</formula>
    </cfRule>
  </conditionalFormatting>
  <conditionalFormatting sqref="F894">
    <cfRule type="cellIs" dxfId="2" priority="448" stopIfTrue="1" operator="lessThan">
      <formula>0</formula>
    </cfRule>
  </conditionalFormatting>
  <conditionalFormatting sqref="F895">
    <cfRule type="cellIs" dxfId="2" priority="447" stopIfTrue="1" operator="lessThan">
      <formula>0</formula>
    </cfRule>
  </conditionalFormatting>
  <conditionalFormatting sqref="F896">
    <cfRule type="cellIs" dxfId="2" priority="446" stopIfTrue="1" operator="lessThan">
      <formula>0</formula>
    </cfRule>
  </conditionalFormatting>
  <conditionalFormatting sqref="F897">
    <cfRule type="cellIs" dxfId="2" priority="445" stopIfTrue="1" operator="lessThan">
      <formula>0</formula>
    </cfRule>
  </conditionalFormatting>
  <conditionalFormatting sqref="F898">
    <cfRule type="cellIs" dxfId="2" priority="444" stopIfTrue="1" operator="lessThan">
      <formula>0</formula>
    </cfRule>
  </conditionalFormatting>
  <conditionalFormatting sqref="F899">
    <cfRule type="cellIs" dxfId="2" priority="443" stopIfTrue="1" operator="lessThan">
      <formula>0</formula>
    </cfRule>
  </conditionalFormatting>
  <conditionalFormatting sqref="F900">
    <cfRule type="cellIs" dxfId="2" priority="442" stopIfTrue="1" operator="lessThan">
      <formula>0</formula>
    </cfRule>
  </conditionalFormatting>
  <conditionalFormatting sqref="F901">
    <cfRule type="cellIs" dxfId="2" priority="441" stopIfTrue="1" operator="lessThan">
      <formula>0</formula>
    </cfRule>
  </conditionalFormatting>
  <conditionalFormatting sqref="F902">
    <cfRule type="cellIs" dxfId="2" priority="440" stopIfTrue="1" operator="lessThan">
      <formula>0</formula>
    </cfRule>
  </conditionalFormatting>
  <conditionalFormatting sqref="F903">
    <cfRule type="cellIs" dxfId="2" priority="439" stopIfTrue="1" operator="lessThan">
      <formula>0</formula>
    </cfRule>
  </conditionalFormatting>
  <conditionalFormatting sqref="F904">
    <cfRule type="cellIs" dxfId="2" priority="438" stopIfTrue="1" operator="lessThan">
      <formula>0</formula>
    </cfRule>
  </conditionalFormatting>
  <conditionalFormatting sqref="F905">
    <cfRule type="cellIs" dxfId="2" priority="437" stopIfTrue="1" operator="lessThan">
      <formula>0</formula>
    </cfRule>
  </conditionalFormatting>
  <conditionalFormatting sqref="F906">
    <cfRule type="cellIs" dxfId="2" priority="436" stopIfTrue="1" operator="lessThan">
      <formula>0</formula>
    </cfRule>
  </conditionalFormatting>
  <conditionalFormatting sqref="F907">
    <cfRule type="cellIs" dxfId="2" priority="435" stopIfTrue="1" operator="lessThan">
      <formula>0</formula>
    </cfRule>
  </conditionalFormatting>
  <conditionalFormatting sqref="F908">
    <cfRule type="cellIs" dxfId="2" priority="434" stopIfTrue="1" operator="lessThan">
      <formula>0</formula>
    </cfRule>
  </conditionalFormatting>
  <conditionalFormatting sqref="F909">
    <cfRule type="cellIs" dxfId="2" priority="433" stopIfTrue="1" operator="lessThan">
      <formula>0</formula>
    </cfRule>
  </conditionalFormatting>
  <conditionalFormatting sqref="F910">
    <cfRule type="cellIs" dxfId="2" priority="432" stopIfTrue="1" operator="lessThan">
      <formula>0</formula>
    </cfRule>
  </conditionalFormatting>
  <conditionalFormatting sqref="F911">
    <cfRule type="cellIs" dxfId="2" priority="431" stopIfTrue="1" operator="lessThan">
      <formula>0</formula>
    </cfRule>
  </conditionalFormatting>
  <conditionalFormatting sqref="F912">
    <cfRule type="cellIs" dxfId="2" priority="430" stopIfTrue="1" operator="lessThan">
      <formula>0</formula>
    </cfRule>
  </conditionalFormatting>
  <conditionalFormatting sqref="F913">
    <cfRule type="cellIs" dxfId="2" priority="429" stopIfTrue="1" operator="lessThan">
      <formula>0</formula>
    </cfRule>
  </conditionalFormatting>
  <conditionalFormatting sqref="F914">
    <cfRule type="cellIs" dxfId="2" priority="428" stopIfTrue="1" operator="lessThan">
      <formula>0</formula>
    </cfRule>
  </conditionalFormatting>
  <conditionalFormatting sqref="F915">
    <cfRule type="cellIs" dxfId="2" priority="427" stopIfTrue="1" operator="lessThan">
      <formula>0</formula>
    </cfRule>
  </conditionalFormatting>
  <conditionalFormatting sqref="F916">
    <cfRule type="cellIs" dxfId="2" priority="426" stopIfTrue="1" operator="lessThan">
      <formula>0</formula>
    </cfRule>
  </conditionalFormatting>
  <conditionalFormatting sqref="F917">
    <cfRule type="cellIs" dxfId="2" priority="425" stopIfTrue="1" operator="lessThan">
      <formula>0</formula>
    </cfRule>
  </conditionalFormatting>
  <conditionalFormatting sqref="F918">
    <cfRule type="cellIs" dxfId="2" priority="424" stopIfTrue="1" operator="lessThan">
      <formula>0</formula>
    </cfRule>
  </conditionalFormatting>
  <conditionalFormatting sqref="F919">
    <cfRule type="cellIs" dxfId="2" priority="423" stopIfTrue="1" operator="lessThan">
      <formula>0</formula>
    </cfRule>
  </conditionalFormatting>
  <conditionalFormatting sqref="F920">
    <cfRule type="cellIs" dxfId="2" priority="422" stopIfTrue="1" operator="lessThan">
      <formula>0</formula>
    </cfRule>
  </conditionalFormatting>
  <conditionalFormatting sqref="F921">
    <cfRule type="cellIs" dxfId="2" priority="421" stopIfTrue="1" operator="lessThan">
      <formula>0</formula>
    </cfRule>
  </conditionalFormatting>
  <conditionalFormatting sqref="F922">
    <cfRule type="cellIs" dxfId="2" priority="420" stopIfTrue="1" operator="lessThan">
      <formula>0</formula>
    </cfRule>
  </conditionalFormatting>
  <conditionalFormatting sqref="F923">
    <cfRule type="cellIs" dxfId="2" priority="419" stopIfTrue="1" operator="lessThan">
      <formula>0</formula>
    </cfRule>
  </conditionalFormatting>
  <conditionalFormatting sqref="F924">
    <cfRule type="cellIs" dxfId="2" priority="418" stopIfTrue="1" operator="lessThan">
      <formula>0</formula>
    </cfRule>
  </conditionalFormatting>
  <conditionalFormatting sqref="F925">
    <cfRule type="cellIs" dxfId="2" priority="417" stopIfTrue="1" operator="lessThan">
      <formula>0</formula>
    </cfRule>
  </conditionalFormatting>
  <conditionalFormatting sqref="F926">
    <cfRule type="cellIs" dxfId="2" priority="416" stopIfTrue="1" operator="lessThan">
      <formula>0</formula>
    </cfRule>
  </conditionalFormatting>
  <conditionalFormatting sqref="F927">
    <cfRule type="cellIs" dxfId="2" priority="415" stopIfTrue="1" operator="lessThan">
      <formula>0</formula>
    </cfRule>
  </conditionalFormatting>
  <conditionalFormatting sqref="F928">
    <cfRule type="cellIs" dxfId="2" priority="414" stopIfTrue="1" operator="lessThan">
      <formula>0</formula>
    </cfRule>
  </conditionalFormatting>
  <conditionalFormatting sqref="F929">
    <cfRule type="cellIs" dxfId="2" priority="413" stopIfTrue="1" operator="lessThan">
      <formula>0</formula>
    </cfRule>
  </conditionalFormatting>
  <conditionalFormatting sqref="F930">
    <cfRule type="cellIs" dxfId="2" priority="412" stopIfTrue="1" operator="lessThan">
      <formula>0</formula>
    </cfRule>
  </conditionalFormatting>
  <conditionalFormatting sqref="F931">
    <cfRule type="cellIs" dxfId="2" priority="411" stopIfTrue="1" operator="lessThan">
      <formula>0</formula>
    </cfRule>
  </conditionalFormatting>
  <conditionalFormatting sqref="F932">
    <cfRule type="cellIs" dxfId="2" priority="410" stopIfTrue="1" operator="lessThan">
      <formula>0</formula>
    </cfRule>
  </conditionalFormatting>
  <conditionalFormatting sqref="F933">
    <cfRule type="cellIs" dxfId="2" priority="409" stopIfTrue="1" operator="lessThan">
      <formula>0</formula>
    </cfRule>
  </conditionalFormatting>
  <conditionalFormatting sqref="F934">
    <cfRule type="cellIs" dxfId="2" priority="408" stopIfTrue="1" operator="lessThan">
      <formula>0</formula>
    </cfRule>
  </conditionalFormatting>
  <conditionalFormatting sqref="F935">
    <cfRule type="cellIs" dxfId="2" priority="407" stopIfTrue="1" operator="lessThan">
      <formula>0</formula>
    </cfRule>
  </conditionalFormatting>
  <conditionalFormatting sqref="F936">
    <cfRule type="cellIs" dxfId="2" priority="406" stopIfTrue="1" operator="lessThan">
      <formula>0</formula>
    </cfRule>
  </conditionalFormatting>
  <conditionalFormatting sqref="F937">
    <cfRule type="cellIs" dxfId="2" priority="405" stopIfTrue="1" operator="lessThan">
      <formula>0</formula>
    </cfRule>
  </conditionalFormatting>
  <conditionalFormatting sqref="F938">
    <cfRule type="cellIs" dxfId="2" priority="404" stopIfTrue="1" operator="lessThan">
      <formula>0</formula>
    </cfRule>
  </conditionalFormatting>
  <conditionalFormatting sqref="F939">
    <cfRule type="cellIs" dxfId="2" priority="403" stopIfTrue="1" operator="lessThan">
      <formula>0</formula>
    </cfRule>
  </conditionalFormatting>
  <conditionalFormatting sqref="F940">
    <cfRule type="cellIs" dxfId="2" priority="402" stopIfTrue="1" operator="lessThan">
      <formula>0</formula>
    </cfRule>
  </conditionalFormatting>
  <conditionalFormatting sqref="F941">
    <cfRule type="cellIs" dxfId="2" priority="401" stopIfTrue="1" operator="lessThan">
      <formula>0</formula>
    </cfRule>
  </conditionalFormatting>
  <conditionalFormatting sqref="F942">
    <cfRule type="cellIs" dxfId="2" priority="400" stopIfTrue="1" operator="lessThan">
      <formula>0</formula>
    </cfRule>
  </conditionalFormatting>
  <conditionalFormatting sqref="F943">
    <cfRule type="cellIs" dxfId="2" priority="399" stopIfTrue="1" operator="lessThan">
      <formula>0</formula>
    </cfRule>
  </conditionalFormatting>
  <conditionalFormatting sqref="F944">
    <cfRule type="cellIs" dxfId="2" priority="396" stopIfTrue="1" operator="lessThan">
      <formula>0</formula>
    </cfRule>
  </conditionalFormatting>
  <conditionalFormatting sqref="F945">
    <cfRule type="cellIs" dxfId="2" priority="395" stopIfTrue="1" operator="lessThan">
      <formula>0</formula>
    </cfRule>
  </conditionalFormatting>
  <conditionalFormatting sqref="F946">
    <cfRule type="cellIs" dxfId="2" priority="394" stopIfTrue="1" operator="lessThan">
      <formula>0</formula>
    </cfRule>
  </conditionalFormatting>
  <conditionalFormatting sqref="F947">
    <cfRule type="cellIs" dxfId="2" priority="393" stopIfTrue="1" operator="lessThan">
      <formula>0</formula>
    </cfRule>
  </conditionalFormatting>
  <conditionalFormatting sqref="F948">
    <cfRule type="cellIs" dxfId="2" priority="392" stopIfTrue="1" operator="lessThan">
      <formula>0</formula>
    </cfRule>
  </conditionalFormatting>
  <conditionalFormatting sqref="F949">
    <cfRule type="cellIs" dxfId="2" priority="391" stopIfTrue="1" operator="lessThan">
      <formula>0</formula>
    </cfRule>
  </conditionalFormatting>
  <conditionalFormatting sqref="F950">
    <cfRule type="cellIs" dxfId="2" priority="390" stopIfTrue="1" operator="lessThan">
      <formula>0</formula>
    </cfRule>
  </conditionalFormatting>
  <conditionalFormatting sqref="F951">
    <cfRule type="cellIs" dxfId="2" priority="389" stopIfTrue="1" operator="lessThan">
      <formula>0</formula>
    </cfRule>
  </conditionalFormatting>
  <conditionalFormatting sqref="F952">
    <cfRule type="cellIs" dxfId="2" priority="388" stopIfTrue="1" operator="lessThan">
      <formula>0</formula>
    </cfRule>
  </conditionalFormatting>
  <conditionalFormatting sqref="F953">
    <cfRule type="cellIs" dxfId="2" priority="387" stopIfTrue="1" operator="lessThan">
      <formula>0</formula>
    </cfRule>
  </conditionalFormatting>
  <conditionalFormatting sqref="F954">
    <cfRule type="cellIs" dxfId="2" priority="386" stopIfTrue="1" operator="lessThan">
      <formula>0</formula>
    </cfRule>
  </conditionalFormatting>
  <conditionalFormatting sqref="F955">
    <cfRule type="cellIs" dxfId="2" priority="385" stopIfTrue="1" operator="lessThan">
      <formula>0</formula>
    </cfRule>
  </conditionalFormatting>
  <conditionalFormatting sqref="F956">
    <cfRule type="cellIs" dxfId="2" priority="384" stopIfTrue="1" operator="lessThan">
      <formula>0</formula>
    </cfRule>
  </conditionalFormatting>
  <conditionalFormatting sqref="F957">
    <cfRule type="cellIs" dxfId="2" priority="383" stopIfTrue="1" operator="lessThan">
      <formula>0</formula>
    </cfRule>
  </conditionalFormatting>
  <conditionalFormatting sqref="F958">
    <cfRule type="cellIs" dxfId="2" priority="382" stopIfTrue="1" operator="lessThan">
      <formula>0</formula>
    </cfRule>
  </conditionalFormatting>
  <conditionalFormatting sqref="F959">
    <cfRule type="cellIs" dxfId="2" priority="381" stopIfTrue="1" operator="lessThan">
      <formula>0</formula>
    </cfRule>
  </conditionalFormatting>
  <conditionalFormatting sqref="F960">
    <cfRule type="cellIs" dxfId="2" priority="380" stopIfTrue="1" operator="lessThan">
      <formula>0</formula>
    </cfRule>
  </conditionalFormatting>
  <conditionalFormatting sqref="F961">
    <cfRule type="cellIs" dxfId="2" priority="379" stopIfTrue="1" operator="lessThan">
      <formula>0</formula>
    </cfRule>
  </conditionalFormatting>
  <conditionalFormatting sqref="F962">
    <cfRule type="cellIs" dxfId="2" priority="378" stopIfTrue="1" operator="lessThan">
      <formula>0</formula>
    </cfRule>
  </conditionalFormatting>
  <conditionalFormatting sqref="F963">
    <cfRule type="cellIs" dxfId="2" priority="377" stopIfTrue="1" operator="lessThan">
      <formula>0</formula>
    </cfRule>
  </conditionalFormatting>
  <conditionalFormatting sqref="F964">
    <cfRule type="cellIs" dxfId="2" priority="376" stopIfTrue="1" operator="lessThan">
      <formula>0</formula>
    </cfRule>
  </conditionalFormatting>
  <conditionalFormatting sqref="F965">
    <cfRule type="cellIs" dxfId="2" priority="375" stopIfTrue="1" operator="lessThan">
      <formula>0</formula>
    </cfRule>
  </conditionalFormatting>
  <conditionalFormatting sqref="F966">
    <cfRule type="cellIs" dxfId="2" priority="374" stopIfTrue="1" operator="lessThan">
      <formula>0</formula>
    </cfRule>
  </conditionalFormatting>
  <conditionalFormatting sqref="F967">
    <cfRule type="cellIs" dxfId="2" priority="373" stopIfTrue="1" operator="lessThan">
      <formula>0</formula>
    </cfRule>
  </conditionalFormatting>
  <conditionalFormatting sqref="F968">
    <cfRule type="cellIs" dxfId="2" priority="372" stopIfTrue="1" operator="lessThan">
      <formula>0</formula>
    </cfRule>
  </conditionalFormatting>
  <conditionalFormatting sqref="F969">
    <cfRule type="cellIs" dxfId="2" priority="371" stopIfTrue="1" operator="lessThan">
      <formula>0</formula>
    </cfRule>
  </conditionalFormatting>
  <conditionalFormatting sqref="F970">
    <cfRule type="cellIs" dxfId="2" priority="370" stopIfTrue="1" operator="lessThan">
      <formula>0</formula>
    </cfRule>
  </conditionalFormatting>
  <conditionalFormatting sqref="F971">
    <cfRule type="cellIs" dxfId="2" priority="369" stopIfTrue="1" operator="lessThan">
      <formula>0</formula>
    </cfRule>
  </conditionalFormatting>
  <conditionalFormatting sqref="F972">
    <cfRule type="cellIs" dxfId="2" priority="368" stopIfTrue="1" operator="lessThan">
      <formula>0</formula>
    </cfRule>
  </conditionalFormatting>
  <conditionalFormatting sqref="F973">
    <cfRule type="cellIs" dxfId="2" priority="367" stopIfTrue="1" operator="lessThan">
      <formula>0</formula>
    </cfRule>
  </conditionalFormatting>
  <conditionalFormatting sqref="F974">
    <cfRule type="cellIs" dxfId="2" priority="366" stopIfTrue="1" operator="lessThan">
      <formula>0</formula>
    </cfRule>
  </conditionalFormatting>
  <conditionalFormatting sqref="F975">
    <cfRule type="cellIs" dxfId="2" priority="365" stopIfTrue="1" operator="lessThan">
      <formula>0</formula>
    </cfRule>
  </conditionalFormatting>
  <conditionalFormatting sqref="F976">
    <cfRule type="cellIs" dxfId="2" priority="364" stopIfTrue="1" operator="lessThan">
      <formula>0</formula>
    </cfRule>
  </conditionalFormatting>
  <conditionalFormatting sqref="F977">
    <cfRule type="cellIs" dxfId="2" priority="363" stopIfTrue="1" operator="lessThan">
      <formula>0</formula>
    </cfRule>
  </conditionalFormatting>
  <conditionalFormatting sqref="F978">
    <cfRule type="cellIs" dxfId="2" priority="362" stopIfTrue="1" operator="lessThan">
      <formula>0</formula>
    </cfRule>
  </conditionalFormatting>
  <conditionalFormatting sqref="F979">
    <cfRule type="cellIs" dxfId="2" priority="361" stopIfTrue="1" operator="lessThan">
      <formula>0</formula>
    </cfRule>
  </conditionalFormatting>
  <conditionalFormatting sqref="F980">
    <cfRule type="cellIs" dxfId="2" priority="360" stopIfTrue="1" operator="lessThan">
      <formula>0</formula>
    </cfRule>
  </conditionalFormatting>
  <conditionalFormatting sqref="F981">
    <cfRule type="cellIs" dxfId="2" priority="359" stopIfTrue="1" operator="lessThan">
      <formula>0</formula>
    </cfRule>
  </conditionalFormatting>
  <conditionalFormatting sqref="F982">
    <cfRule type="cellIs" dxfId="2" priority="358" stopIfTrue="1" operator="lessThan">
      <formula>0</formula>
    </cfRule>
  </conditionalFormatting>
  <conditionalFormatting sqref="F983">
    <cfRule type="cellIs" dxfId="2" priority="357" stopIfTrue="1" operator="lessThan">
      <formula>0</formula>
    </cfRule>
  </conditionalFormatting>
  <conditionalFormatting sqref="F984">
    <cfRule type="cellIs" dxfId="2" priority="356" stopIfTrue="1" operator="lessThan">
      <formula>0</formula>
    </cfRule>
  </conditionalFormatting>
  <conditionalFormatting sqref="F985">
    <cfRule type="cellIs" dxfId="2" priority="355" stopIfTrue="1" operator="lessThan">
      <formula>0</formula>
    </cfRule>
  </conditionalFormatting>
  <conditionalFormatting sqref="F986">
    <cfRule type="cellIs" dxfId="2" priority="354" stopIfTrue="1" operator="lessThan">
      <formula>0</formula>
    </cfRule>
  </conditionalFormatting>
  <conditionalFormatting sqref="F987">
    <cfRule type="cellIs" dxfId="2" priority="353" stopIfTrue="1" operator="lessThan">
      <formula>0</formula>
    </cfRule>
  </conditionalFormatting>
  <conditionalFormatting sqref="F988">
    <cfRule type="cellIs" dxfId="2" priority="352" stopIfTrue="1" operator="lessThan">
      <formula>0</formula>
    </cfRule>
  </conditionalFormatting>
  <conditionalFormatting sqref="F989">
    <cfRule type="cellIs" dxfId="2" priority="351" stopIfTrue="1" operator="lessThan">
      <formula>0</formula>
    </cfRule>
  </conditionalFormatting>
  <conditionalFormatting sqref="F990">
    <cfRule type="cellIs" dxfId="2" priority="350" stopIfTrue="1" operator="lessThan">
      <formula>0</formula>
    </cfRule>
  </conditionalFormatting>
  <conditionalFormatting sqref="F991">
    <cfRule type="cellIs" dxfId="2" priority="349" stopIfTrue="1" operator="lessThan">
      <formula>0</formula>
    </cfRule>
  </conditionalFormatting>
  <conditionalFormatting sqref="F992">
    <cfRule type="cellIs" dxfId="2" priority="348" stopIfTrue="1" operator="lessThan">
      <formula>0</formula>
    </cfRule>
  </conditionalFormatting>
  <conditionalFormatting sqref="F993">
    <cfRule type="cellIs" dxfId="2" priority="347" stopIfTrue="1" operator="lessThan">
      <formula>0</formula>
    </cfRule>
  </conditionalFormatting>
  <conditionalFormatting sqref="F994">
    <cfRule type="cellIs" dxfId="2" priority="346" stopIfTrue="1" operator="lessThan">
      <formula>0</formula>
    </cfRule>
  </conditionalFormatting>
  <conditionalFormatting sqref="F995">
    <cfRule type="cellIs" dxfId="2" priority="345" stopIfTrue="1" operator="lessThan">
      <formula>0</formula>
    </cfRule>
  </conditionalFormatting>
  <conditionalFormatting sqref="F996">
    <cfRule type="cellIs" dxfId="2" priority="344" stopIfTrue="1" operator="lessThan">
      <formula>0</formula>
    </cfRule>
  </conditionalFormatting>
  <conditionalFormatting sqref="F997">
    <cfRule type="cellIs" dxfId="2" priority="343" stopIfTrue="1" operator="lessThan">
      <formula>0</formula>
    </cfRule>
  </conditionalFormatting>
  <conditionalFormatting sqref="F998">
    <cfRule type="cellIs" dxfId="2" priority="342" stopIfTrue="1" operator="lessThan">
      <formula>0</formula>
    </cfRule>
  </conditionalFormatting>
  <conditionalFormatting sqref="F999">
    <cfRule type="cellIs" dxfId="2" priority="341" stopIfTrue="1" operator="lessThan">
      <formula>0</formula>
    </cfRule>
  </conditionalFormatting>
  <conditionalFormatting sqref="F1000">
    <cfRule type="cellIs" dxfId="2" priority="340" stopIfTrue="1" operator="lessThan">
      <formula>0</formula>
    </cfRule>
  </conditionalFormatting>
  <conditionalFormatting sqref="F1001">
    <cfRule type="cellIs" dxfId="2" priority="339" stopIfTrue="1" operator="lessThan">
      <formula>0</formula>
    </cfRule>
  </conditionalFormatting>
  <conditionalFormatting sqref="F1002">
    <cfRule type="cellIs" dxfId="2" priority="338" stopIfTrue="1" operator="lessThan">
      <formula>0</formula>
    </cfRule>
  </conditionalFormatting>
  <conditionalFormatting sqref="F1003">
    <cfRule type="cellIs" dxfId="2" priority="337" stopIfTrue="1" operator="lessThan">
      <formula>0</formula>
    </cfRule>
  </conditionalFormatting>
  <conditionalFormatting sqref="F1004">
    <cfRule type="cellIs" dxfId="2" priority="336" stopIfTrue="1" operator="lessThan">
      <formula>0</formula>
    </cfRule>
  </conditionalFormatting>
  <conditionalFormatting sqref="F1005">
    <cfRule type="cellIs" dxfId="2" priority="335" stopIfTrue="1" operator="lessThan">
      <formula>0</formula>
    </cfRule>
  </conditionalFormatting>
  <conditionalFormatting sqref="F1006">
    <cfRule type="cellIs" dxfId="2" priority="334" stopIfTrue="1" operator="lessThan">
      <formula>0</formula>
    </cfRule>
  </conditionalFormatting>
  <conditionalFormatting sqref="F1007">
    <cfRule type="cellIs" dxfId="2" priority="333" stopIfTrue="1" operator="lessThan">
      <formula>0</formula>
    </cfRule>
  </conditionalFormatting>
  <conditionalFormatting sqref="F1008">
    <cfRule type="cellIs" dxfId="2" priority="331" stopIfTrue="1" operator="lessThan">
      <formula>0</formula>
    </cfRule>
  </conditionalFormatting>
  <conditionalFormatting sqref="F1009">
    <cfRule type="cellIs" dxfId="2" priority="330" stopIfTrue="1" operator="lessThan">
      <formula>0</formula>
    </cfRule>
  </conditionalFormatting>
  <conditionalFormatting sqref="F1010">
    <cfRule type="cellIs" dxfId="2" priority="329" stopIfTrue="1" operator="lessThan">
      <formula>0</formula>
    </cfRule>
  </conditionalFormatting>
  <conditionalFormatting sqref="F1011">
    <cfRule type="cellIs" dxfId="2" priority="328" stopIfTrue="1" operator="lessThan">
      <formula>0</formula>
    </cfRule>
  </conditionalFormatting>
  <conditionalFormatting sqref="F1012">
    <cfRule type="cellIs" dxfId="2" priority="327" stopIfTrue="1" operator="lessThan">
      <formula>0</formula>
    </cfRule>
  </conditionalFormatting>
  <conditionalFormatting sqref="F1013">
    <cfRule type="cellIs" dxfId="2" priority="326" stopIfTrue="1" operator="lessThan">
      <formula>0</formula>
    </cfRule>
  </conditionalFormatting>
  <conditionalFormatting sqref="F1014">
    <cfRule type="cellIs" dxfId="2" priority="325" stopIfTrue="1" operator="lessThan">
      <formula>0</formula>
    </cfRule>
  </conditionalFormatting>
  <conditionalFormatting sqref="F1015">
    <cfRule type="cellIs" dxfId="2" priority="324" stopIfTrue="1" operator="lessThan">
      <formula>0</formula>
    </cfRule>
  </conditionalFormatting>
  <conditionalFormatting sqref="F1016">
    <cfRule type="cellIs" dxfId="2" priority="323" stopIfTrue="1" operator="lessThan">
      <formula>0</formula>
    </cfRule>
  </conditionalFormatting>
  <conditionalFormatting sqref="F1017">
    <cfRule type="cellIs" dxfId="2" priority="322" stopIfTrue="1" operator="lessThan">
      <formula>0</formula>
    </cfRule>
  </conditionalFormatting>
  <conditionalFormatting sqref="F1018">
    <cfRule type="cellIs" dxfId="2" priority="321" stopIfTrue="1" operator="lessThan">
      <formula>0</formula>
    </cfRule>
  </conditionalFormatting>
  <conditionalFormatting sqref="F1019">
    <cfRule type="cellIs" dxfId="2" priority="320" stopIfTrue="1" operator="lessThan">
      <formula>0</formula>
    </cfRule>
  </conditionalFormatting>
  <conditionalFormatting sqref="F1020">
    <cfRule type="cellIs" dxfId="2" priority="319" stopIfTrue="1" operator="lessThan">
      <formula>0</formula>
    </cfRule>
  </conditionalFormatting>
  <conditionalFormatting sqref="F1021">
    <cfRule type="cellIs" dxfId="2" priority="318" stopIfTrue="1" operator="lessThan">
      <formula>0</formula>
    </cfRule>
  </conditionalFormatting>
  <conditionalFormatting sqref="F1022">
    <cfRule type="cellIs" dxfId="2" priority="317" stopIfTrue="1" operator="lessThan">
      <formula>0</formula>
    </cfRule>
  </conditionalFormatting>
  <conditionalFormatting sqref="F1023">
    <cfRule type="cellIs" dxfId="2" priority="316" stopIfTrue="1" operator="lessThan">
      <formula>0</formula>
    </cfRule>
  </conditionalFormatting>
  <conditionalFormatting sqref="F1024">
    <cfRule type="cellIs" dxfId="2" priority="315" stopIfTrue="1" operator="lessThan">
      <formula>0</formula>
    </cfRule>
  </conditionalFormatting>
  <conditionalFormatting sqref="F1025">
    <cfRule type="cellIs" dxfId="2" priority="314" stopIfTrue="1" operator="lessThan">
      <formula>0</formula>
    </cfRule>
  </conditionalFormatting>
  <conditionalFormatting sqref="F1026">
    <cfRule type="cellIs" dxfId="2" priority="313" stopIfTrue="1" operator="lessThan">
      <formula>0</formula>
    </cfRule>
  </conditionalFormatting>
  <conditionalFormatting sqref="F1027">
    <cfRule type="cellIs" dxfId="2" priority="312" stopIfTrue="1" operator="lessThan">
      <formula>0</formula>
    </cfRule>
  </conditionalFormatting>
  <conditionalFormatting sqref="F1028">
    <cfRule type="cellIs" dxfId="2" priority="311" stopIfTrue="1" operator="lessThan">
      <formula>0</formula>
    </cfRule>
  </conditionalFormatting>
  <conditionalFormatting sqref="F1029">
    <cfRule type="cellIs" dxfId="2" priority="310" stopIfTrue="1" operator="lessThan">
      <formula>0</formula>
    </cfRule>
  </conditionalFormatting>
  <conditionalFormatting sqref="F1030">
    <cfRule type="cellIs" dxfId="2" priority="309" stopIfTrue="1" operator="lessThan">
      <formula>0</formula>
    </cfRule>
  </conditionalFormatting>
  <conditionalFormatting sqref="F1031">
    <cfRule type="cellIs" dxfId="2" priority="308" stopIfTrue="1" operator="lessThan">
      <formula>0</formula>
    </cfRule>
  </conditionalFormatting>
  <conditionalFormatting sqref="F1032">
    <cfRule type="cellIs" dxfId="2" priority="307" stopIfTrue="1" operator="lessThan">
      <formula>0</formula>
    </cfRule>
  </conditionalFormatting>
  <conditionalFormatting sqref="F1033">
    <cfRule type="cellIs" dxfId="2" priority="306" stopIfTrue="1" operator="lessThan">
      <formula>0</formula>
    </cfRule>
  </conditionalFormatting>
  <conditionalFormatting sqref="F1034">
    <cfRule type="cellIs" dxfId="2" priority="305" stopIfTrue="1" operator="lessThan">
      <formula>0</formula>
    </cfRule>
  </conditionalFormatting>
  <conditionalFormatting sqref="F1035">
    <cfRule type="cellIs" dxfId="2" priority="304" stopIfTrue="1" operator="lessThan">
      <formula>0</formula>
    </cfRule>
  </conditionalFormatting>
  <conditionalFormatting sqref="F1036">
    <cfRule type="cellIs" dxfId="2" priority="303" stopIfTrue="1" operator="lessThan">
      <formula>0</formula>
    </cfRule>
  </conditionalFormatting>
  <conditionalFormatting sqref="F1037">
    <cfRule type="cellIs" dxfId="2" priority="302" stopIfTrue="1" operator="lessThan">
      <formula>0</formula>
    </cfRule>
  </conditionalFormatting>
  <conditionalFormatting sqref="F1038">
    <cfRule type="cellIs" dxfId="2" priority="301" stopIfTrue="1" operator="lessThan">
      <formula>0</formula>
    </cfRule>
  </conditionalFormatting>
  <conditionalFormatting sqref="F1039">
    <cfRule type="cellIs" dxfId="2" priority="300" stopIfTrue="1" operator="lessThan">
      <formula>0</formula>
    </cfRule>
  </conditionalFormatting>
  <conditionalFormatting sqref="F1040">
    <cfRule type="cellIs" dxfId="2" priority="299" stopIfTrue="1" operator="lessThan">
      <formula>0</formula>
    </cfRule>
  </conditionalFormatting>
  <conditionalFormatting sqref="F1041">
    <cfRule type="cellIs" dxfId="2" priority="298" stopIfTrue="1" operator="lessThan">
      <formula>0</formula>
    </cfRule>
  </conditionalFormatting>
  <conditionalFormatting sqref="F1042">
    <cfRule type="cellIs" dxfId="2" priority="297" stopIfTrue="1" operator="lessThan">
      <formula>0</formula>
    </cfRule>
  </conditionalFormatting>
  <conditionalFormatting sqref="F1043">
    <cfRule type="cellIs" dxfId="2" priority="296" stopIfTrue="1" operator="lessThan">
      <formula>0</formula>
    </cfRule>
  </conditionalFormatting>
  <conditionalFormatting sqref="F1044">
    <cfRule type="cellIs" dxfId="2" priority="295" stopIfTrue="1" operator="lessThan">
      <formula>0</formula>
    </cfRule>
  </conditionalFormatting>
  <conditionalFormatting sqref="F1045">
    <cfRule type="cellIs" dxfId="2" priority="294" stopIfTrue="1" operator="lessThan">
      <formula>0</formula>
    </cfRule>
  </conditionalFormatting>
  <conditionalFormatting sqref="F1046">
    <cfRule type="cellIs" dxfId="2" priority="293" stopIfTrue="1" operator="lessThan">
      <formula>0</formula>
    </cfRule>
  </conditionalFormatting>
  <conditionalFormatting sqref="F1047">
    <cfRule type="cellIs" dxfId="2" priority="292" stopIfTrue="1" operator="lessThan">
      <formula>0</formula>
    </cfRule>
  </conditionalFormatting>
  <conditionalFormatting sqref="F1048">
    <cfRule type="cellIs" dxfId="2" priority="291" stopIfTrue="1" operator="lessThan">
      <formula>0</formula>
    </cfRule>
  </conditionalFormatting>
  <conditionalFormatting sqref="F1049">
    <cfRule type="cellIs" dxfId="2" priority="290" stopIfTrue="1" operator="lessThan">
      <formula>0</formula>
    </cfRule>
  </conditionalFormatting>
  <conditionalFormatting sqref="F1050">
    <cfRule type="cellIs" dxfId="2" priority="289" stopIfTrue="1" operator="lessThan">
      <formula>0</formula>
    </cfRule>
  </conditionalFormatting>
  <conditionalFormatting sqref="F1051">
    <cfRule type="cellIs" dxfId="2" priority="288" stopIfTrue="1" operator="lessThan">
      <formula>0</formula>
    </cfRule>
  </conditionalFormatting>
  <conditionalFormatting sqref="F1052">
    <cfRule type="cellIs" dxfId="2" priority="287" stopIfTrue="1" operator="lessThan">
      <formula>0</formula>
    </cfRule>
  </conditionalFormatting>
  <conditionalFormatting sqref="F1053">
    <cfRule type="cellIs" dxfId="2" priority="286" stopIfTrue="1" operator="lessThan">
      <formula>0</formula>
    </cfRule>
  </conditionalFormatting>
  <conditionalFormatting sqref="F1054">
    <cfRule type="cellIs" dxfId="2" priority="285" stopIfTrue="1" operator="lessThan">
      <formula>0</formula>
    </cfRule>
  </conditionalFormatting>
  <conditionalFormatting sqref="F1055">
    <cfRule type="cellIs" dxfId="2" priority="284" stopIfTrue="1" operator="lessThan">
      <formula>0</formula>
    </cfRule>
  </conditionalFormatting>
  <conditionalFormatting sqref="F1056">
    <cfRule type="cellIs" dxfId="2" priority="283" stopIfTrue="1" operator="lessThan">
      <formula>0</formula>
    </cfRule>
  </conditionalFormatting>
  <conditionalFormatting sqref="F1057">
    <cfRule type="cellIs" dxfId="2" priority="282" stopIfTrue="1" operator="lessThan">
      <formula>0</formula>
    </cfRule>
  </conditionalFormatting>
  <conditionalFormatting sqref="F1058">
    <cfRule type="cellIs" dxfId="2" priority="281" stopIfTrue="1" operator="lessThan">
      <formula>0</formula>
    </cfRule>
  </conditionalFormatting>
  <conditionalFormatting sqref="F1059">
    <cfRule type="cellIs" dxfId="2" priority="280" stopIfTrue="1" operator="lessThan">
      <formula>0</formula>
    </cfRule>
  </conditionalFormatting>
  <conditionalFormatting sqref="F1060">
    <cfRule type="cellIs" dxfId="2" priority="279" stopIfTrue="1" operator="lessThan">
      <formula>0</formula>
    </cfRule>
  </conditionalFormatting>
  <conditionalFormatting sqref="F1061">
    <cfRule type="cellIs" dxfId="2" priority="278" stopIfTrue="1" operator="lessThan">
      <formula>0</formula>
    </cfRule>
  </conditionalFormatting>
  <conditionalFormatting sqref="F1062">
    <cfRule type="cellIs" dxfId="2" priority="277" stopIfTrue="1" operator="lessThan">
      <formula>0</formula>
    </cfRule>
  </conditionalFormatting>
  <conditionalFormatting sqref="F1063">
    <cfRule type="cellIs" dxfId="2" priority="276" stopIfTrue="1" operator="lessThan">
      <formula>0</formula>
    </cfRule>
  </conditionalFormatting>
  <conditionalFormatting sqref="F1064">
    <cfRule type="cellIs" dxfId="2" priority="275" stopIfTrue="1" operator="lessThan">
      <formula>0</formula>
    </cfRule>
  </conditionalFormatting>
  <conditionalFormatting sqref="F1065">
    <cfRule type="cellIs" dxfId="2" priority="274" stopIfTrue="1" operator="lessThan">
      <formula>0</formula>
    </cfRule>
  </conditionalFormatting>
  <conditionalFormatting sqref="F1066">
    <cfRule type="cellIs" dxfId="2" priority="273" stopIfTrue="1" operator="lessThan">
      <formula>0</formula>
    </cfRule>
  </conditionalFormatting>
  <conditionalFormatting sqref="F1067">
    <cfRule type="cellIs" dxfId="2" priority="272" stopIfTrue="1" operator="lessThan">
      <formula>0</formula>
    </cfRule>
  </conditionalFormatting>
  <conditionalFormatting sqref="F1068">
    <cfRule type="cellIs" dxfId="2" priority="271" stopIfTrue="1" operator="lessThan">
      <formula>0</formula>
    </cfRule>
  </conditionalFormatting>
  <conditionalFormatting sqref="F1069">
    <cfRule type="cellIs" dxfId="2" priority="270" stopIfTrue="1" operator="lessThan">
      <formula>0</formula>
    </cfRule>
  </conditionalFormatting>
  <conditionalFormatting sqref="F1070">
    <cfRule type="cellIs" dxfId="2" priority="269" stopIfTrue="1" operator="lessThan">
      <formula>0</formula>
    </cfRule>
  </conditionalFormatting>
  <conditionalFormatting sqref="F1071">
    <cfRule type="cellIs" dxfId="2" priority="268" stopIfTrue="1" operator="lessThan">
      <formula>0</formula>
    </cfRule>
  </conditionalFormatting>
  <conditionalFormatting sqref="F1072">
    <cfRule type="cellIs" dxfId="2" priority="267" stopIfTrue="1" operator="lessThan">
      <formula>0</formula>
    </cfRule>
  </conditionalFormatting>
  <conditionalFormatting sqref="F1073">
    <cfRule type="cellIs" dxfId="2" priority="266" stopIfTrue="1" operator="lessThan">
      <formula>0</formula>
    </cfRule>
  </conditionalFormatting>
  <conditionalFormatting sqref="F1074">
    <cfRule type="cellIs" dxfId="2" priority="265" stopIfTrue="1" operator="lessThan">
      <formula>0</formula>
    </cfRule>
  </conditionalFormatting>
  <conditionalFormatting sqref="F1075">
    <cfRule type="cellIs" dxfId="2" priority="264" stopIfTrue="1" operator="lessThan">
      <formula>0</formula>
    </cfRule>
  </conditionalFormatting>
  <conditionalFormatting sqref="F1076">
    <cfRule type="cellIs" dxfId="2" priority="263" stopIfTrue="1" operator="lessThan">
      <formula>0</formula>
    </cfRule>
  </conditionalFormatting>
  <conditionalFormatting sqref="F1077">
    <cfRule type="cellIs" dxfId="2" priority="262" stopIfTrue="1" operator="lessThan">
      <formula>0</formula>
    </cfRule>
  </conditionalFormatting>
  <conditionalFormatting sqref="F1078">
    <cfRule type="cellIs" dxfId="2" priority="260" stopIfTrue="1" operator="lessThan">
      <formula>0</formula>
    </cfRule>
  </conditionalFormatting>
  <conditionalFormatting sqref="F1079">
    <cfRule type="cellIs" dxfId="2" priority="259" stopIfTrue="1" operator="lessThan">
      <formula>0</formula>
    </cfRule>
  </conditionalFormatting>
  <conditionalFormatting sqref="F1080">
    <cfRule type="cellIs" dxfId="2" priority="258" stopIfTrue="1" operator="lessThan">
      <formula>0</formula>
    </cfRule>
  </conditionalFormatting>
  <conditionalFormatting sqref="F1081">
    <cfRule type="cellIs" dxfId="2" priority="257" stopIfTrue="1" operator="lessThan">
      <formula>0</formula>
    </cfRule>
  </conditionalFormatting>
  <conditionalFormatting sqref="F1082">
    <cfRule type="cellIs" dxfId="2" priority="256" stopIfTrue="1" operator="lessThan">
      <formula>0</formula>
    </cfRule>
  </conditionalFormatting>
  <conditionalFormatting sqref="F1083">
    <cfRule type="cellIs" dxfId="2" priority="255" stopIfTrue="1" operator="lessThan">
      <formula>0</formula>
    </cfRule>
  </conditionalFormatting>
  <conditionalFormatting sqref="F1084">
    <cfRule type="cellIs" dxfId="2" priority="254" stopIfTrue="1" operator="lessThan">
      <formula>0</formula>
    </cfRule>
  </conditionalFormatting>
  <conditionalFormatting sqref="F1085">
    <cfRule type="cellIs" dxfId="2" priority="253" stopIfTrue="1" operator="lessThan">
      <formula>0</formula>
    </cfRule>
  </conditionalFormatting>
  <conditionalFormatting sqref="F1086">
    <cfRule type="cellIs" dxfId="2" priority="252" stopIfTrue="1" operator="lessThan">
      <formula>0</formula>
    </cfRule>
  </conditionalFormatting>
  <conditionalFormatting sqref="F1087">
    <cfRule type="cellIs" dxfId="2" priority="251" stopIfTrue="1" operator="lessThan">
      <formula>0</formula>
    </cfRule>
  </conditionalFormatting>
  <conditionalFormatting sqref="F1088">
    <cfRule type="cellIs" dxfId="2" priority="250" stopIfTrue="1" operator="lessThan">
      <formula>0</formula>
    </cfRule>
  </conditionalFormatting>
  <conditionalFormatting sqref="F1089">
    <cfRule type="cellIs" dxfId="2" priority="249" stopIfTrue="1" operator="lessThan">
      <formula>0</formula>
    </cfRule>
  </conditionalFormatting>
  <conditionalFormatting sqref="F1090">
    <cfRule type="cellIs" dxfId="2" priority="248" stopIfTrue="1" operator="lessThan">
      <formula>0</formula>
    </cfRule>
  </conditionalFormatting>
  <conditionalFormatting sqref="F1091">
    <cfRule type="cellIs" dxfId="2" priority="247" stopIfTrue="1" operator="lessThan">
      <formula>0</formula>
    </cfRule>
  </conditionalFormatting>
  <conditionalFormatting sqref="F1092">
    <cfRule type="cellIs" dxfId="2" priority="246" stopIfTrue="1" operator="lessThan">
      <formula>0</formula>
    </cfRule>
  </conditionalFormatting>
  <conditionalFormatting sqref="F1093">
    <cfRule type="cellIs" dxfId="2" priority="245" stopIfTrue="1" operator="lessThan">
      <formula>0</formula>
    </cfRule>
  </conditionalFormatting>
  <conditionalFormatting sqref="F1094">
    <cfRule type="cellIs" dxfId="2" priority="244" stopIfTrue="1" operator="lessThan">
      <formula>0</formula>
    </cfRule>
  </conditionalFormatting>
  <conditionalFormatting sqref="F1095">
    <cfRule type="cellIs" dxfId="2" priority="243" stopIfTrue="1" operator="lessThan">
      <formula>0</formula>
    </cfRule>
  </conditionalFormatting>
  <conditionalFormatting sqref="F1096">
    <cfRule type="cellIs" dxfId="2" priority="242" stopIfTrue="1" operator="lessThan">
      <formula>0</formula>
    </cfRule>
  </conditionalFormatting>
  <conditionalFormatting sqref="F1097">
    <cfRule type="cellIs" dxfId="2" priority="241" stopIfTrue="1" operator="lessThan">
      <formula>0</formula>
    </cfRule>
  </conditionalFormatting>
  <conditionalFormatting sqref="F1098">
    <cfRule type="cellIs" dxfId="2" priority="239" stopIfTrue="1" operator="lessThan">
      <formula>0</formula>
    </cfRule>
  </conditionalFormatting>
  <conditionalFormatting sqref="F1099">
    <cfRule type="cellIs" dxfId="2" priority="238" stopIfTrue="1" operator="lessThan">
      <formula>0</formula>
    </cfRule>
  </conditionalFormatting>
  <conditionalFormatting sqref="F1100">
    <cfRule type="cellIs" dxfId="2" priority="237" stopIfTrue="1" operator="lessThan">
      <formula>0</formula>
    </cfRule>
  </conditionalFormatting>
  <conditionalFormatting sqref="F1101">
    <cfRule type="cellIs" dxfId="2" priority="236" stopIfTrue="1" operator="lessThan">
      <formula>0</formula>
    </cfRule>
  </conditionalFormatting>
  <conditionalFormatting sqref="F1102">
    <cfRule type="cellIs" dxfId="2" priority="235" stopIfTrue="1" operator="lessThan">
      <formula>0</formula>
    </cfRule>
  </conditionalFormatting>
  <conditionalFormatting sqref="F1103">
    <cfRule type="cellIs" dxfId="2" priority="234" stopIfTrue="1" operator="lessThan">
      <formula>0</formula>
    </cfRule>
  </conditionalFormatting>
  <conditionalFormatting sqref="F1104">
    <cfRule type="cellIs" dxfId="2" priority="233" stopIfTrue="1" operator="lessThan">
      <formula>0</formula>
    </cfRule>
  </conditionalFormatting>
  <conditionalFormatting sqref="F1105">
    <cfRule type="cellIs" dxfId="2" priority="232" stopIfTrue="1" operator="lessThan">
      <formula>0</formula>
    </cfRule>
  </conditionalFormatting>
  <conditionalFormatting sqref="F1106">
    <cfRule type="cellIs" dxfId="2" priority="231" stopIfTrue="1" operator="lessThan">
      <formula>0</formula>
    </cfRule>
  </conditionalFormatting>
  <conditionalFormatting sqref="F1107">
    <cfRule type="cellIs" dxfId="2" priority="230" stopIfTrue="1" operator="lessThan">
      <formula>0</formula>
    </cfRule>
  </conditionalFormatting>
  <conditionalFormatting sqref="F1108">
    <cfRule type="cellIs" dxfId="2" priority="229" stopIfTrue="1" operator="lessThan">
      <formula>0</formula>
    </cfRule>
  </conditionalFormatting>
  <conditionalFormatting sqref="F1109">
    <cfRule type="cellIs" dxfId="2" priority="228" stopIfTrue="1" operator="lessThan">
      <formula>0</formula>
    </cfRule>
  </conditionalFormatting>
  <conditionalFormatting sqref="F1110">
    <cfRule type="cellIs" dxfId="2" priority="227" stopIfTrue="1" operator="lessThan">
      <formula>0</formula>
    </cfRule>
  </conditionalFormatting>
  <conditionalFormatting sqref="F1111">
    <cfRule type="cellIs" dxfId="2" priority="226" stopIfTrue="1" operator="lessThan">
      <formula>0</formula>
    </cfRule>
  </conditionalFormatting>
  <conditionalFormatting sqref="F1112">
    <cfRule type="cellIs" dxfId="2" priority="225" stopIfTrue="1" operator="lessThan">
      <formula>0</formula>
    </cfRule>
  </conditionalFormatting>
  <conditionalFormatting sqref="F1113">
    <cfRule type="cellIs" dxfId="2" priority="224" stopIfTrue="1" operator="lessThan">
      <formula>0</formula>
    </cfRule>
  </conditionalFormatting>
  <conditionalFormatting sqref="F1114">
    <cfRule type="cellIs" dxfId="2" priority="223" stopIfTrue="1" operator="lessThan">
      <formula>0</formula>
    </cfRule>
  </conditionalFormatting>
  <conditionalFormatting sqref="F1115">
    <cfRule type="cellIs" dxfId="2" priority="222" stopIfTrue="1" operator="lessThan">
      <formula>0</formula>
    </cfRule>
  </conditionalFormatting>
  <conditionalFormatting sqref="F1116">
    <cfRule type="cellIs" dxfId="2" priority="221" stopIfTrue="1" operator="lessThan">
      <formula>0</formula>
    </cfRule>
  </conditionalFormatting>
  <conditionalFormatting sqref="F1117">
    <cfRule type="cellIs" dxfId="2" priority="220" stopIfTrue="1" operator="lessThan">
      <formula>0</formula>
    </cfRule>
  </conditionalFormatting>
  <conditionalFormatting sqref="F1118">
    <cfRule type="cellIs" dxfId="2" priority="219" stopIfTrue="1" operator="lessThan">
      <formula>0</formula>
    </cfRule>
  </conditionalFormatting>
  <conditionalFormatting sqref="F1119">
    <cfRule type="cellIs" dxfId="2" priority="218" stopIfTrue="1" operator="lessThan">
      <formula>0</formula>
    </cfRule>
  </conditionalFormatting>
  <conditionalFormatting sqref="F1120">
    <cfRule type="cellIs" dxfId="2" priority="217" stopIfTrue="1" operator="lessThan">
      <formula>0</formula>
    </cfRule>
  </conditionalFormatting>
  <conditionalFormatting sqref="F1121">
    <cfRule type="cellIs" dxfId="2" priority="216" stopIfTrue="1" operator="lessThan">
      <formula>0</formula>
    </cfRule>
  </conditionalFormatting>
  <conditionalFormatting sqref="F1122">
    <cfRule type="cellIs" dxfId="2" priority="215" stopIfTrue="1" operator="lessThan">
      <formula>0</formula>
    </cfRule>
  </conditionalFormatting>
  <conditionalFormatting sqref="F1123">
    <cfRule type="cellIs" dxfId="2" priority="214" stopIfTrue="1" operator="lessThan">
      <formula>0</formula>
    </cfRule>
  </conditionalFormatting>
  <conditionalFormatting sqref="F1124">
    <cfRule type="cellIs" dxfId="2" priority="213" stopIfTrue="1" operator="lessThan">
      <formula>0</formula>
    </cfRule>
  </conditionalFormatting>
  <conditionalFormatting sqref="F1125">
    <cfRule type="cellIs" dxfId="2" priority="211" stopIfTrue="1" operator="lessThan">
      <formula>0</formula>
    </cfRule>
  </conditionalFormatting>
  <conditionalFormatting sqref="F1126">
    <cfRule type="cellIs" dxfId="2" priority="210" stopIfTrue="1" operator="lessThan">
      <formula>0</formula>
    </cfRule>
  </conditionalFormatting>
  <conditionalFormatting sqref="F1127">
    <cfRule type="cellIs" dxfId="2" priority="209" stopIfTrue="1" operator="lessThan">
      <formula>0</formula>
    </cfRule>
  </conditionalFormatting>
  <conditionalFormatting sqref="F1128">
    <cfRule type="cellIs" dxfId="2" priority="208" stopIfTrue="1" operator="lessThan">
      <formula>0</formula>
    </cfRule>
  </conditionalFormatting>
  <conditionalFormatting sqref="F1129">
    <cfRule type="cellIs" dxfId="2" priority="207" stopIfTrue="1" operator="lessThan">
      <formula>0</formula>
    </cfRule>
  </conditionalFormatting>
  <conditionalFormatting sqref="F1130">
    <cfRule type="cellIs" dxfId="2" priority="206" stopIfTrue="1" operator="lessThan">
      <formula>0</formula>
    </cfRule>
  </conditionalFormatting>
  <conditionalFormatting sqref="F1131">
    <cfRule type="cellIs" dxfId="2" priority="205" stopIfTrue="1" operator="lessThan">
      <formula>0</formula>
    </cfRule>
  </conditionalFormatting>
  <conditionalFormatting sqref="F1132">
    <cfRule type="cellIs" dxfId="2" priority="204" stopIfTrue="1" operator="lessThan">
      <formula>0</formula>
    </cfRule>
  </conditionalFormatting>
  <conditionalFormatting sqref="F1133">
    <cfRule type="cellIs" dxfId="2" priority="203" stopIfTrue="1" operator="lessThan">
      <formula>0</formula>
    </cfRule>
  </conditionalFormatting>
  <conditionalFormatting sqref="F1134">
    <cfRule type="cellIs" dxfId="2" priority="202" stopIfTrue="1" operator="lessThan">
      <formula>0</formula>
    </cfRule>
  </conditionalFormatting>
  <conditionalFormatting sqref="F1135">
    <cfRule type="cellIs" dxfId="2" priority="201" stopIfTrue="1" operator="lessThan">
      <formula>0</formula>
    </cfRule>
  </conditionalFormatting>
  <conditionalFormatting sqref="F1136">
    <cfRule type="cellIs" dxfId="2" priority="200" stopIfTrue="1" operator="lessThan">
      <formula>0</formula>
    </cfRule>
  </conditionalFormatting>
  <conditionalFormatting sqref="F1137">
    <cfRule type="cellIs" dxfId="2" priority="199" stopIfTrue="1" operator="lessThan">
      <formula>0</formula>
    </cfRule>
  </conditionalFormatting>
  <conditionalFormatting sqref="F1138">
    <cfRule type="cellIs" dxfId="2" priority="198" stopIfTrue="1" operator="lessThan">
      <formula>0</formula>
    </cfRule>
  </conditionalFormatting>
  <conditionalFormatting sqref="F1139">
    <cfRule type="cellIs" dxfId="2" priority="197" stopIfTrue="1" operator="lessThan">
      <formula>0</formula>
    </cfRule>
  </conditionalFormatting>
  <conditionalFormatting sqref="F1140">
    <cfRule type="cellIs" dxfId="2" priority="196" stopIfTrue="1" operator="lessThan">
      <formula>0</formula>
    </cfRule>
  </conditionalFormatting>
  <conditionalFormatting sqref="F1141">
    <cfRule type="cellIs" dxfId="2" priority="195" stopIfTrue="1" operator="lessThan">
      <formula>0</formula>
    </cfRule>
  </conditionalFormatting>
  <conditionalFormatting sqref="F1142">
    <cfRule type="cellIs" dxfId="2" priority="194" stopIfTrue="1" operator="lessThan">
      <formula>0</formula>
    </cfRule>
  </conditionalFormatting>
  <conditionalFormatting sqref="F1143">
    <cfRule type="cellIs" dxfId="2" priority="193" stopIfTrue="1" operator="lessThan">
      <formula>0</formula>
    </cfRule>
  </conditionalFormatting>
  <conditionalFormatting sqref="F1144">
    <cfRule type="cellIs" dxfId="2" priority="192" stopIfTrue="1" operator="lessThan">
      <formula>0</formula>
    </cfRule>
  </conditionalFormatting>
  <conditionalFormatting sqref="F1145">
    <cfRule type="cellIs" dxfId="2" priority="191" stopIfTrue="1" operator="lessThan">
      <formula>0</formula>
    </cfRule>
  </conditionalFormatting>
  <conditionalFormatting sqref="F1146">
    <cfRule type="cellIs" dxfId="2" priority="190" stopIfTrue="1" operator="lessThan">
      <formula>0</formula>
    </cfRule>
  </conditionalFormatting>
  <conditionalFormatting sqref="F1147">
    <cfRule type="cellIs" dxfId="2" priority="189" stopIfTrue="1" operator="lessThan">
      <formula>0</formula>
    </cfRule>
  </conditionalFormatting>
  <conditionalFormatting sqref="F1148">
    <cfRule type="cellIs" dxfId="2" priority="188" stopIfTrue="1" operator="lessThan">
      <formula>0</formula>
    </cfRule>
  </conditionalFormatting>
  <conditionalFormatting sqref="F1149">
    <cfRule type="cellIs" dxfId="2" priority="187" stopIfTrue="1" operator="lessThan">
      <formula>0</formula>
    </cfRule>
  </conditionalFormatting>
  <conditionalFormatting sqref="F1150">
    <cfRule type="cellIs" dxfId="2" priority="186" stopIfTrue="1" operator="lessThan">
      <formula>0</formula>
    </cfRule>
  </conditionalFormatting>
  <conditionalFormatting sqref="F1151">
    <cfRule type="cellIs" dxfId="2" priority="185" stopIfTrue="1" operator="lessThan">
      <formula>0</formula>
    </cfRule>
  </conditionalFormatting>
  <conditionalFormatting sqref="F1152">
    <cfRule type="cellIs" dxfId="2" priority="184" stopIfTrue="1" operator="lessThan">
      <formula>0</formula>
    </cfRule>
  </conditionalFormatting>
  <conditionalFormatting sqref="F1153">
    <cfRule type="cellIs" dxfId="2" priority="183" stopIfTrue="1" operator="lessThan">
      <formula>0</formula>
    </cfRule>
  </conditionalFormatting>
  <conditionalFormatting sqref="F1154">
    <cfRule type="cellIs" dxfId="2" priority="182" stopIfTrue="1" operator="lessThan">
      <formula>0</formula>
    </cfRule>
  </conditionalFormatting>
  <conditionalFormatting sqref="F1155">
    <cfRule type="cellIs" dxfId="2" priority="181" stopIfTrue="1" operator="lessThan">
      <formula>0</formula>
    </cfRule>
  </conditionalFormatting>
  <conditionalFormatting sqref="F1156">
    <cfRule type="cellIs" dxfId="2" priority="180" stopIfTrue="1" operator="lessThan">
      <formula>0</formula>
    </cfRule>
  </conditionalFormatting>
  <conditionalFormatting sqref="F1157">
    <cfRule type="cellIs" dxfId="2" priority="179" stopIfTrue="1" operator="lessThan">
      <formula>0</formula>
    </cfRule>
  </conditionalFormatting>
  <conditionalFormatting sqref="F1158">
    <cfRule type="cellIs" dxfId="2" priority="178" stopIfTrue="1" operator="lessThan">
      <formula>0</formula>
    </cfRule>
  </conditionalFormatting>
  <conditionalFormatting sqref="F1159">
    <cfRule type="cellIs" dxfId="2" priority="177" stopIfTrue="1" operator="lessThan">
      <formula>0</formula>
    </cfRule>
  </conditionalFormatting>
  <conditionalFormatting sqref="F1160">
    <cfRule type="cellIs" dxfId="2" priority="176" stopIfTrue="1" operator="lessThan">
      <formula>0</formula>
    </cfRule>
  </conditionalFormatting>
  <conditionalFormatting sqref="F1161">
    <cfRule type="cellIs" dxfId="2" priority="175" stopIfTrue="1" operator="lessThan">
      <formula>0</formula>
    </cfRule>
  </conditionalFormatting>
  <conditionalFormatting sqref="F1162">
    <cfRule type="cellIs" dxfId="2" priority="174" stopIfTrue="1" operator="lessThan">
      <formula>0</formula>
    </cfRule>
  </conditionalFormatting>
  <conditionalFormatting sqref="F1163">
    <cfRule type="cellIs" dxfId="2" priority="173" stopIfTrue="1" operator="lessThan">
      <formula>0</formula>
    </cfRule>
  </conditionalFormatting>
  <conditionalFormatting sqref="F1164">
    <cfRule type="cellIs" dxfId="2" priority="172" stopIfTrue="1" operator="lessThan">
      <formula>0</formula>
    </cfRule>
  </conditionalFormatting>
  <conditionalFormatting sqref="F1165">
    <cfRule type="cellIs" dxfId="2" priority="171" stopIfTrue="1" operator="lessThan">
      <formula>0</formula>
    </cfRule>
  </conditionalFormatting>
  <conditionalFormatting sqref="F1166">
    <cfRule type="cellIs" dxfId="2" priority="170" stopIfTrue="1" operator="lessThan">
      <formula>0</formula>
    </cfRule>
  </conditionalFormatting>
  <conditionalFormatting sqref="F1167">
    <cfRule type="cellIs" dxfId="2" priority="169" stopIfTrue="1" operator="lessThan">
      <formula>0</formula>
    </cfRule>
  </conditionalFormatting>
  <conditionalFormatting sqref="F1168">
    <cfRule type="cellIs" dxfId="2" priority="168" stopIfTrue="1" operator="lessThan">
      <formula>0</formula>
    </cfRule>
  </conditionalFormatting>
  <conditionalFormatting sqref="F1169">
    <cfRule type="cellIs" dxfId="2" priority="167" stopIfTrue="1" operator="lessThan">
      <formula>0</formula>
    </cfRule>
  </conditionalFormatting>
  <conditionalFormatting sqref="F1170">
    <cfRule type="cellIs" dxfId="2" priority="166" stopIfTrue="1" operator="lessThan">
      <formula>0</formula>
    </cfRule>
  </conditionalFormatting>
  <conditionalFormatting sqref="F1171">
    <cfRule type="cellIs" dxfId="2" priority="165" stopIfTrue="1" operator="lessThan">
      <formula>0</formula>
    </cfRule>
  </conditionalFormatting>
  <conditionalFormatting sqref="F1172">
    <cfRule type="cellIs" dxfId="2" priority="164" stopIfTrue="1" operator="lessThan">
      <formula>0</formula>
    </cfRule>
  </conditionalFormatting>
  <conditionalFormatting sqref="F1173">
    <cfRule type="cellIs" dxfId="2" priority="163" stopIfTrue="1" operator="lessThan">
      <formula>0</formula>
    </cfRule>
  </conditionalFormatting>
  <conditionalFormatting sqref="F1174">
    <cfRule type="cellIs" dxfId="2" priority="162" stopIfTrue="1" operator="lessThan">
      <formula>0</formula>
    </cfRule>
  </conditionalFormatting>
  <conditionalFormatting sqref="F1175">
    <cfRule type="cellIs" dxfId="2" priority="161" stopIfTrue="1" operator="lessThan">
      <formula>0</formula>
    </cfRule>
  </conditionalFormatting>
  <conditionalFormatting sqref="F1176">
    <cfRule type="cellIs" dxfId="2" priority="160" stopIfTrue="1" operator="lessThan">
      <formula>0</formula>
    </cfRule>
  </conditionalFormatting>
  <conditionalFormatting sqref="F1177">
    <cfRule type="cellIs" dxfId="2" priority="159" stopIfTrue="1" operator="lessThan">
      <formula>0</formula>
    </cfRule>
  </conditionalFormatting>
  <conditionalFormatting sqref="F1178">
    <cfRule type="cellIs" dxfId="2" priority="158" stopIfTrue="1" operator="lessThan">
      <formula>0</formula>
    </cfRule>
  </conditionalFormatting>
  <conditionalFormatting sqref="F1179">
    <cfRule type="cellIs" dxfId="2" priority="157" stopIfTrue="1" operator="lessThan">
      <formula>0</formula>
    </cfRule>
  </conditionalFormatting>
  <conditionalFormatting sqref="F1180">
    <cfRule type="cellIs" dxfId="2" priority="155" stopIfTrue="1" operator="lessThan">
      <formula>0</formula>
    </cfRule>
  </conditionalFormatting>
  <conditionalFormatting sqref="F1181">
    <cfRule type="cellIs" dxfId="2" priority="154" stopIfTrue="1" operator="lessThan">
      <formula>0</formula>
    </cfRule>
  </conditionalFormatting>
  <conditionalFormatting sqref="F1182">
    <cfRule type="cellIs" dxfId="2" priority="153" stopIfTrue="1" operator="lessThan">
      <formula>0</formula>
    </cfRule>
  </conditionalFormatting>
  <conditionalFormatting sqref="F1183">
    <cfRule type="cellIs" dxfId="2" priority="152" stopIfTrue="1" operator="lessThan">
      <formula>0</formula>
    </cfRule>
  </conditionalFormatting>
  <conditionalFormatting sqref="F1184">
    <cfRule type="cellIs" dxfId="2" priority="151" stopIfTrue="1" operator="lessThan">
      <formula>0</formula>
    </cfRule>
  </conditionalFormatting>
  <conditionalFormatting sqref="F1185">
    <cfRule type="cellIs" dxfId="2" priority="150" stopIfTrue="1" operator="lessThan">
      <formula>0</formula>
    </cfRule>
  </conditionalFormatting>
  <conditionalFormatting sqref="F1186">
    <cfRule type="cellIs" dxfId="2" priority="149" stopIfTrue="1" operator="lessThan">
      <formula>0</formula>
    </cfRule>
  </conditionalFormatting>
  <conditionalFormatting sqref="F1187">
    <cfRule type="cellIs" dxfId="2" priority="148" stopIfTrue="1" operator="lessThan">
      <formula>0</formula>
    </cfRule>
  </conditionalFormatting>
  <conditionalFormatting sqref="F1188">
    <cfRule type="cellIs" dxfId="2" priority="147" stopIfTrue="1" operator="lessThan">
      <formula>0</formula>
    </cfRule>
  </conditionalFormatting>
  <conditionalFormatting sqref="F1189">
    <cfRule type="cellIs" dxfId="2" priority="146" stopIfTrue="1" operator="lessThan">
      <formula>0</formula>
    </cfRule>
  </conditionalFormatting>
  <conditionalFormatting sqref="F1190">
    <cfRule type="cellIs" dxfId="2" priority="145" stopIfTrue="1" operator="lessThan">
      <formula>0</formula>
    </cfRule>
  </conditionalFormatting>
  <conditionalFormatting sqref="F1191">
    <cfRule type="cellIs" dxfId="2" priority="144" stopIfTrue="1" operator="lessThan">
      <formula>0</formula>
    </cfRule>
  </conditionalFormatting>
  <conditionalFormatting sqref="F1192">
    <cfRule type="cellIs" dxfId="2" priority="143" stopIfTrue="1" operator="lessThan">
      <formula>0</formula>
    </cfRule>
  </conditionalFormatting>
  <conditionalFormatting sqref="F1193">
    <cfRule type="cellIs" dxfId="2" priority="142" stopIfTrue="1" operator="lessThan">
      <formula>0</formula>
    </cfRule>
  </conditionalFormatting>
  <conditionalFormatting sqref="F1194">
    <cfRule type="cellIs" dxfId="2" priority="141" stopIfTrue="1" operator="lessThan">
      <formula>0</formula>
    </cfRule>
  </conditionalFormatting>
  <conditionalFormatting sqref="F1195">
    <cfRule type="cellIs" dxfId="2" priority="140" stopIfTrue="1" operator="lessThan">
      <formula>0</formula>
    </cfRule>
  </conditionalFormatting>
  <conditionalFormatting sqref="F1196">
    <cfRule type="cellIs" dxfId="2" priority="139" stopIfTrue="1" operator="lessThan">
      <formula>0</formula>
    </cfRule>
  </conditionalFormatting>
  <conditionalFormatting sqref="F1197">
    <cfRule type="cellIs" dxfId="2" priority="138" stopIfTrue="1" operator="lessThan">
      <formula>0</formula>
    </cfRule>
  </conditionalFormatting>
  <conditionalFormatting sqref="F1198">
    <cfRule type="cellIs" dxfId="2" priority="137" stopIfTrue="1" operator="lessThan">
      <formula>0</formula>
    </cfRule>
  </conditionalFormatting>
  <conditionalFormatting sqref="F1199">
    <cfRule type="cellIs" dxfId="2" priority="136" stopIfTrue="1" operator="lessThan">
      <formula>0</formula>
    </cfRule>
  </conditionalFormatting>
  <conditionalFormatting sqref="F1200">
    <cfRule type="cellIs" dxfId="2" priority="134" stopIfTrue="1" operator="lessThan">
      <formula>0</formula>
    </cfRule>
  </conditionalFormatting>
  <conditionalFormatting sqref="F1201">
    <cfRule type="cellIs" dxfId="2" priority="133" stopIfTrue="1" operator="lessThan">
      <formula>0</formula>
    </cfRule>
  </conditionalFormatting>
  <conditionalFormatting sqref="F1202">
    <cfRule type="cellIs" dxfId="2" priority="132" stopIfTrue="1" operator="lessThan">
      <formula>0</formula>
    </cfRule>
  </conditionalFormatting>
  <conditionalFormatting sqref="F1203">
    <cfRule type="cellIs" dxfId="2" priority="131" stopIfTrue="1" operator="lessThan">
      <formula>0</formula>
    </cfRule>
  </conditionalFormatting>
  <conditionalFormatting sqref="F1204">
    <cfRule type="cellIs" dxfId="2" priority="130" stopIfTrue="1" operator="lessThan">
      <formula>0</formula>
    </cfRule>
  </conditionalFormatting>
  <conditionalFormatting sqref="F1205">
    <cfRule type="cellIs" dxfId="2" priority="129" stopIfTrue="1" operator="lessThan">
      <formula>0</formula>
    </cfRule>
  </conditionalFormatting>
  <conditionalFormatting sqref="F1206">
    <cfRule type="cellIs" dxfId="2" priority="128" stopIfTrue="1" operator="lessThan">
      <formula>0</formula>
    </cfRule>
  </conditionalFormatting>
  <conditionalFormatting sqref="F1207">
    <cfRule type="cellIs" dxfId="2" priority="127" stopIfTrue="1" operator="lessThan">
      <formula>0</formula>
    </cfRule>
  </conditionalFormatting>
  <conditionalFormatting sqref="F1208">
    <cfRule type="cellIs" dxfId="2" priority="126" stopIfTrue="1" operator="lessThan">
      <formula>0</formula>
    </cfRule>
  </conditionalFormatting>
  <conditionalFormatting sqref="F1209">
    <cfRule type="cellIs" dxfId="2" priority="125" stopIfTrue="1" operator="lessThan">
      <formula>0</formula>
    </cfRule>
  </conditionalFormatting>
  <conditionalFormatting sqref="F1210">
    <cfRule type="cellIs" dxfId="2" priority="124" stopIfTrue="1" operator="lessThan">
      <formula>0</formula>
    </cfRule>
  </conditionalFormatting>
  <conditionalFormatting sqref="F1211">
    <cfRule type="cellIs" dxfId="2" priority="123" stopIfTrue="1" operator="lessThan">
      <formula>0</formula>
    </cfRule>
  </conditionalFormatting>
  <conditionalFormatting sqref="F1212">
    <cfRule type="cellIs" dxfId="2" priority="122" stopIfTrue="1" operator="lessThan">
      <formula>0</formula>
    </cfRule>
  </conditionalFormatting>
  <conditionalFormatting sqref="F1213">
    <cfRule type="cellIs" dxfId="2" priority="121" stopIfTrue="1" operator="lessThan">
      <formula>0</formula>
    </cfRule>
  </conditionalFormatting>
  <conditionalFormatting sqref="F1214">
    <cfRule type="cellIs" dxfId="2" priority="120" stopIfTrue="1" operator="lessThan">
      <formula>0</formula>
    </cfRule>
  </conditionalFormatting>
  <conditionalFormatting sqref="F1215">
    <cfRule type="cellIs" dxfId="2" priority="119" stopIfTrue="1" operator="lessThan">
      <formula>0</formula>
    </cfRule>
  </conditionalFormatting>
  <conditionalFormatting sqref="F1216">
    <cfRule type="cellIs" dxfId="2" priority="118" stopIfTrue="1" operator="lessThan">
      <formula>0</formula>
    </cfRule>
  </conditionalFormatting>
  <conditionalFormatting sqref="F1217">
    <cfRule type="cellIs" dxfId="2" priority="117" stopIfTrue="1" operator="lessThan">
      <formula>0</formula>
    </cfRule>
  </conditionalFormatting>
  <conditionalFormatting sqref="F1218">
    <cfRule type="cellIs" dxfId="2" priority="116" stopIfTrue="1" operator="lessThan">
      <formula>0</formula>
    </cfRule>
  </conditionalFormatting>
  <conditionalFormatting sqref="F1219">
    <cfRule type="cellIs" dxfId="2" priority="115" stopIfTrue="1" operator="lessThan">
      <formula>0</formula>
    </cfRule>
  </conditionalFormatting>
  <conditionalFormatting sqref="F1220">
    <cfRule type="cellIs" dxfId="2" priority="114" stopIfTrue="1" operator="lessThan">
      <formula>0</formula>
    </cfRule>
  </conditionalFormatting>
  <conditionalFormatting sqref="F1221">
    <cfRule type="cellIs" dxfId="2" priority="113" stopIfTrue="1" operator="lessThan">
      <formula>0</formula>
    </cfRule>
  </conditionalFormatting>
  <conditionalFormatting sqref="F1222">
    <cfRule type="cellIs" dxfId="2" priority="112" stopIfTrue="1" operator="lessThan">
      <formula>0</formula>
    </cfRule>
  </conditionalFormatting>
  <conditionalFormatting sqref="F1223">
    <cfRule type="cellIs" dxfId="2" priority="111" stopIfTrue="1" operator="lessThan">
      <formula>0</formula>
    </cfRule>
  </conditionalFormatting>
  <conditionalFormatting sqref="F1224">
    <cfRule type="cellIs" dxfId="2" priority="110" stopIfTrue="1" operator="lessThan">
      <formula>0</formula>
    </cfRule>
  </conditionalFormatting>
  <conditionalFormatting sqref="F1225">
    <cfRule type="cellIs" dxfId="2" priority="109" stopIfTrue="1" operator="lessThan">
      <formula>0</formula>
    </cfRule>
  </conditionalFormatting>
  <conditionalFormatting sqref="F1226">
    <cfRule type="cellIs" dxfId="2" priority="108" stopIfTrue="1" operator="lessThan">
      <formula>0</formula>
    </cfRule>
  </conditionalFormatting>
  <conditionalFormatting sqref="F1227">
    <cfRule type="cellIs" dxfId="2" priority="107" stopIfTrue="1" operator="lessThan">
      <formula>0</formula>
    </cfRule>
  </conditionalFormatting>
  <conditionalFormatting sqref="F1228">
    <cfRule type="cellIs" dxfId="2" priority="106" stopIfTrue="1" operator="lessThan">
      <formula>0</formula>
    </cfRule>
  </conditionalFormatting>
  <conditionalFormatting sqref="F1229">
    <cfRule type="cellIs" dxfId="2" priority="105" stopIfTrue="1" operator="lessThan">
      <formula>0</formula>
    </cfRule>
  </conditionalFormatting>
  <conditionalFormatting sqref="F1230">
    <cfRule type="cellIs" dxfId="2" priority="104" stopIfTrue="1" operator="lessThan">
      <formula>0</formula>
    </cfRule>
  </conditionalFormatting>
  <conditionalFormatting sqref="F1231">
    <cfRule type="cellIs" dxfId="2" priority="103" stopIfTrue="1" operator="lessThan">
      <formula>0</formula>
    </cfRule>
  </conditionalFormatting>
  <conditionalFormatting sqref="F1232">
    <cfRule type="cellIs" dxfId="2" priority="102" stopIfTrue="1" operator="lessThan">
      <formula>0</formula>
    </cfRule>
  </conditionalFormatting>
  <conditionalFormatting sqref="F1233">
    <cfRule type="cellIs" dxfId="2" priority="101" stopIfTrue="1" operator="lessThan">
      <formula>0</formula>
    </cfRule>
  </conditionalFormatting>
  <conditionalFormatting sqref="F1234">
    <cfRule type="cellIs" dxfId="2" priority="100" stopIfTrue="1" operator="lessThan">
      <formula>0</formula>
    </cfRule>
  </conditionalFormatting>
  <conditionalFormatting sqref="F1235">
    <cfRule type="cellIs" dxfId="2" priority="99" stopIfTrue="1" operator="lessThan">
      <formula>0</formula>
    </cfRule>
  </conditionalFormatting>
  <conditionalFormatting sqref="F1236">
    <cfRule type="cellIs" dxfId="2" priority="98" stopIfTrue="1" operator="lessThan">
      <formula>0</formula>
    </cfRule>
  </conditionalFormatting>
  <conditionalFormatting sqref="F1237">
    <cfRule type="cellIs" dxfId="2" priority="97" stopIfTrue="1" operator="lessThan">
      <formula>0</formula>
    </cfRule>
  </conditionalFormatting>
  <conditionalFormatting sqref="F1238">
    <cfRule type="cellIs" dxfId="2" priority="96" stopIfTrue="1" operator="lessThan">
      <formula>0</formula>
    </cfRule>
  </conditionalFormatting>
  <conditionalFormatting sqref="F1239">
    <cfRule type="cellIs" dxfId="2" priority="95" stopIfTrue="1" operator="lessThan">
      <formula>0</formula>
    </cfRule>
  </conditionalFormatting>
  <conditionalFormatting sqref="F1240">
    <cfRule type="cellIs" dxfId="2" priority="94" stopIfTrue="1" operator="lessThan">
      <formula>0</formula>
    </cfRule>
  </conditionalFormatting>
  <conditionalFormatting sqref="F1241">
    <cfRule type="cellIs" dxfId="2" priority="93" stopIfTrue="1" operator="lessThan">
      <formula>0</formula>
    </cfRule>
  </conditionalFormatting>
  <conditionalFormatting sqref="F1242">
    <cfRule type="cellIs" dxfId="2" priority="92" stopIfTrue="1" operator="lessThan">
      <formula>0</formula>
    </cfRule>
  </conditionalFormatting>
  <conditionalFormatting sqref="F1243">
    <cfRule type="cellIs" dxfId="2" priority="91" stopIfTrue="1" operator="lessThan">
      <formula>0</formula>
    </cfRule>
  </conditionalFormatting>
  <conditionalFormatting sqref="F1244">
    <cfRule type="cellIs" dxfId="2" priority="90" stopIfTrue="1" operator="lessThan">
      <formula>0</formula>
    </cfRule>
  </conditionalFormatting>
  <conditionalFormatting sqref="F1245">
    <cfRule type="cellIs" dxfId="2" priority="89" stopIfTrue="1" operator="lessThan">
      <formula>0</formula>
    </cfRule>
  </conditionalFormatting>
  <conditionalFormatting sqref="F1246">
    <cfRule type="cellIs" dxfId="2" priority="88" stopIfTrue="1" operator="lessThan">
      <formula>0</formula>
    </cfRule>
  </conditionalFormatting>
  <conditionalFormatting sqref="F1247">
    <cfRule type="cellIs" dxfId="2" priority="87" stopIfTrue="1" operator="lessThan">
      <formula>0</formula>
    </cfRule>
  </conditionalFormatting>
  <conditionalFormatting sqref="F1248">
    <cfRule type="cellIs" dxfId="2" priority="86" stopIfTrue="1" operator="lessThan">
      <formula>0</formula>
    </cfRule>
  </conditionalFormatting>
  <conditionalFormatting sqref="F1249">
    <cfRule type="cellIs" dxfId="2" priority="85" stopIfTrue="1" operator="lessThan">
      <formula>0</formula>
    </cfRule>
  </conditionalFormatting>
  <conditionalFormatting sqref="F1250">
    <cfRule type="cellIs" dxfId="2" priority="84" stopIfTrue="1" operator="lessThan">
      <formula>0</formula>
    </cfRule>
  </conditionalFormatting>
  <conditionalFormatting sqref="F1251">
    <cfRule type="cellIs" dxfId="2" priority="83" stopIfTrue="1" operator="lessThan">
      <formula>0</formula>
    </cfRule>
  </conditionalFormatting>
  <conditionalFormatting sqref="F1252">
    <cfRule type="cellIs" dxfId="2" priority="82" stopIfTrue="1" operator="lessThan">
      <formula>0</formula>
    </cfRule>
  </conditionalFormatting>
  <conditionalFormatting sqref="F1253">
    <cfRule type="cellIs" dxfId="2" priority="81" stopIfTrue="1" operator="lessThan">
      <formula>0</formula>
    </cfRule>
  </conditionalFormatting>
  <conditionalFormatting sqref="F1254">
    <cfRule type="cellIs" dxfId="2" priority="80" stopIfTrue="1" operator="lessThan">
      <formula>0</formula>
    </cfRule>
  </conditionalFormatting>
  <conditionalFormatting sqref="F1255">
    <cfRule type="cellIs" dxfId="2" priority="79" stopIfTrue="1" operator="lessThan">
      <formula>0</formula>
    </cfRule>
  </conditionalFormatting>
  <conditionalFormatting sqref="F1256">
    <cfRule type="cellIs" dxfId="2" priority="78" stopIfTrue="1" operator="lessThan">
      <formula>0</formula>
    </cfRule>
  </conditionalFormatting>
  <conditionalFormatting sqref="F1257">
    <cfRule type="cellIs" dxfId="2" priority="77" stopIfTrue="1" operator="lessThan">
      <formula>0</formula>
    </cfRule>
  </conditionalFormatting>
  <conditionalFormatting sqref="F1258">
    <cfRule type="cellIs" dxfId="2" priority="75" stopIfTrue="1" operator="lessThan">
      <formula>0</formula>
    </cfRule>
  </conditionalFormatting>
  <conditionalFormatting sqref="F1259">
    <cfRule type="cellIs" dxfId="2" priority="74" stopIfTrue="1" operator="lessThan">
      <formula>0</formula>
    </cfRule>
  </conditionalFormatting>
  <conditionalFormatting sqref="F1260">
    <cfRule type="cellIs" dxfId="2" priority="73" stopIfTrue="1" operator="lessThan">
      <formula>0</formula>
    </cfRule>
  </conditionalFormatting>
  <conditionalFormatting sqref="F1261">
    <cfRule type="cellIs" dxfId="2" priority="72" stopIfTrue="1" operator="lessThan">
      <formula>0</formula>
    </cfRule>
  </conditionalFormatting>
  <conditionalFormatting sqref="F1262">
    <cfRule type="cellIs" dxfId="2" priority="71" stopIfTrue="1" operator="lessThan">
      <formula>0</formula>
    </cfRule>
  </conditionalFormatting>
  <conditionalFormatting sqref="F1263">
    <cfRule type="cellIs" dxfId="2" priority="70" stopIfTrue="1" operator="lessThan">
      <formula>0</formula>
    </cfRule>
  </conditionalFormatting>
  <conditionalFormatting sqref="F1264">
    <cfRule type="cellIs" dxfId="2" priority="69" stopIfTrue="1" operator="lessThan">
      <formula>0</formula>
    </cfRule>
  </conditionalFormatting>
  <conditionalFormatting sqref="F1265">
    <cfRule type="cellIs" dxfId="2" priority="68" stopIfTrue="1" operator="lessThan">
      <formula>0</formula>
    </cfRule>
  </conditionalFormatting>
  <conditionalFormatting sqref="F1266">
    <cfRule type="cellIs" dxfId="2" priority="67" stopIfTrue="1" operator="lessThan">
      <formula>0</formula>
    </cfRule>
  </conditionalFormatting>
  <conditionalFormatting sqref="F1267">
    <cfRule type="cellIs" dxfId="2" priority="66" stopIfTrue="1" operator="lessThan">
      <formula>0</formula>
    </cfRule>
  </conditionalFormatting>
  <conditionalFormatting sqref="F1268">
    <cfRule type="cellIs" dxfId="2" priority="65" stopIfTrue="1" operator="lessThan">
      <formula>0</formula>
    </cfRule>
  </conditionalFormatting>
  <conditionalFormatting sqref="F1269">
    <cfRule type="cellIs" dxfId="2" priority="64" stopIfTrue="1" operator="lessThan">
      <formula>0</formula>
    </cfRule>
  </conditionalFormatting>
  <conditionalFormatting sqref="F1270">
    <cfRule type="cellIs" dxfId="2" priority="63" stopIfTrue="1" operator="lessThan">
      <formula>0</formula>
    </cfRule>
  </conditionalFormatting>
  <conditionalFormatting sqref="F1271">
    <cfRule type="cellIs" dxfId="2" priority="62" stopIfTrue="1" operator="lessThan">
      <formula>0</formula>
    </cfRule>
  </conditionalFormatting>
  <conditionalFormatting sqref="F1272">
    <cfRule type="cellIs" dxfId="2" priority="61" stopIfTrue="1" operator="lessThan">
      <formula>0</formula>
    </cfRule>
  </conditionalFormatting>
  <conditionalFormatting sqref="F1273">
    <cfRule type="cellIs" dxfId="2" priority="60" stopIfTrue="1" operator="lessThan">
      <formula>0</formula>
    </cfRule>
  </conditionalFormatting>
  <conditionalFormatting sqref="F1274">
    <cfRule type="cellIs" dxfId="2" priority="59" stopIfTrue="1" operator="lessThan">
      <formula>0</formula>
    </cfRule>
  </conditionalFormatting>
  <conditionalFormatting sqref="F1275">
    <cfRule type="cellIs" dxfId="2" priority="58" stopIfTrue="1" operator="lessThan">
      <formula>0</formula>
    </cfRule>
  </conditionalFormatting>
  <conditionalFormatting sqref="F1276">
    <cfRule type="cellIs" dxfId="2" priority="57" stopIfTrue="1" operator="lessThan">
      <formula>0</formula>
    </cfRule>
  </conditionalFormatting>
  <conditionalFormatting sqref="F1277">
    <cfRule type="cellIs" dxfId="2" priority="56" stopIfTrue="1" operator="lessThan">
      <formula>0</formula>
    </cfRule>
  </conditionalFormatting>
  <conditionalFormatting sqref="F1278">
    <cfRule type="cellIs" dxfId="2" priority="55" stopIfTrue="1" operator="lessThan">
      <formula>0</formula>
    </cfRule>
  </conditionalFormatting>
  <conditionalFormatting sqref="F1279">
    <cfRule type="cellIs" dxfId="2" priority="54" stopIfTrue="1" operator="lessThan">
      <formula>0</formula>
    </cfRule>
  </conditionalFormatting>
  <conditionalFormatting sqref="F1280">
    <cfRule type="cellIs" dxfId="2" priority="53" stopIfTrue="1" operator="lessThan">
      <formula>0</formula>
    </cfRule>
  </conditionalFormatting>
  <conditionalFormatting sqref="F1281">
    <cfRule type="cellIs" dxfId="2" priority="52" stopIfTrue="1" operator="lessThan">
      <formula>0</formula>
    </cfRule>
  </conditionalFormatting>
  <conditionalFormatting sqref="F1282">
    <cfRule type="cellIs" dxfId="2" priority="51" stopIfTrue="1" operator="lessThan">
      <formula>0</formula>
    </cfRule>
  </conditionalFormatting>
  <conditionalFormatting sqref="F1283">
    <cfRule type="cellIs" dxfId="2" priority="45" stopIfTrue="1" operator="lessThan">
      <formula>0</formula>
    </cfRule>
  </conditionalFormatting>
  <conditionalFormatting sqref="F1284">
    <cfRule type="cellIs" dxfId="2" priority="44" stopIfTrue="1" operator="lessThan">
      <formula>0</formula>
    </cfRule>
  </conditionalFormatting>
  <conditionalFormatting sqref="F1285">
    <cfRule type="cellIs" dxfId="2" priority="43" stopIfTrue="1" operator="lessThan">
      <formula>0</formula>
    </cfRule>
  </conditionalFormatting>
  <conditionalFormatting sqref="F1286">
    <cfRule type="cellIs" dxfId="2" priority="42" stopIfTrue="1" operator="lessThan">
      <formula>0</formula>
    </cfRule>
  </conditionalFormatting>
  <conditionalFormatting sqref="F1287">
    <cfRule type="cellIs" dxfId="2" priority="41" stopIfTrue="1" operator="lessThan">
      <formula>0</formula>
    </cfRule>
  </conditionalFormatting>
  <conditionalFormatting sqref="F1288">
    <cfRule type="cellIs" dxfId="2" priority="40" stopIfTrue="1" operator="lessThan">
      <formula>0</formula>
    </cfRule>
  </conditionalFormatting>
  <conditionalFormatting sqref="F1289">
    <cfRule type="cellIs" dxfId="2" priority="39" stopIfTrue="1" operator="lessThan">
      <formula>0</formula>
    </cfRule>
  </conditionalFormatting>
  <conditionalFormatting sqref="F1290">
    <cfRule type="cellIs" dxfId="2" priority="38" stopIfTrue="1" operator="lessThan">
      <formula>0</formula>
    </cfRule>
  </conditionalFormatting>
  <conditionalFormatting sqref="F1291">
    <cfRule type="cellIs" dxfId="2" priority="37" stopIfTrue="1" operator="lessThan">
      <formula>0</formula>
    </cfRule>
  </conditionalFormatting>
  <conditionalFormatting sqref="F1292">
    <cfRule type="cellIs" dxfId="2" priority="50" stopIfTrue="1" operator="lessThan">
      <formula>0</formula>
    </cfRule>
  </conditionalFormatting>
  <conditionalFormatting sqref="F1293">
    <cfRule type="cellIs" dxfId="2" priority="49" stopIfTrue="1" operator="lessThan">
      <formula>0</formula>
    </cfRule>
  </conditionalFormatting>
  <conditionalFormatting sqref="F1294">
    <cfRule type="cellIs" dxfId="2" priority="48" stopIfTrue="1" operator="lessThan">
      <formula>0</formula>
    </cfRule>
  </conditionalFormatting>
  <conditionalFormatting sqref="F1295">
    <cfRule type="cellIs" dxfId="2" priority="47" stopIfTrue="1" operator="lessThan">
      <formula>0</formula>
    </cfRule>
  </conditionalFormatting>
  <conditionalFormatting sqref="F1296">
    <cfRule type="cellIs" dxfId="2" priority="46" stopIfTrue="1" operator="lessThan">
      <formula>0</formula>
    </cfRule>
  </conditionalFormatting>
  <conditionalFormatting sqref="F1297">
    <cfRule type="cellIs" dxfId="2" priority="2" stopIfTrue="1" operator="lessThan">
      <formula>0</formula>
    </cfRule>
  </conditionalFormatting>
  <conditionalFormatting sqref="F1298">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5"/>
  <dimension ref="A1:C1298"/>
  <sheetViews>
    <sheetView showZeros="0" view="pageBreakPreview" zoomScaleNormal="100" workbookViewId="0">
      <pane ySplit="3" topLeftCell="A4" activePane="bottomLeft" state="frozen"/>
      <selection/>
      <selection pane="bottomLeft" activeCell="A1300" sqref="A1300"/>
    </sheetView>
  </sheetViews>
  <sheetFormatPr defaultColWidth="9" defaultRowHeight="15.6" outlineLevelCol="2"/>
  <cols>
    <col min="1" max="1" width="79" customWidth="1"/>
    <col min="2" max="2" width="36.5" customWidth="1"/>
    <col min="3" max="3" width="4" style="153" customWidth="1"/>
  </cols>
  <sheetData>
    <row r="1" ht="45" customHeight="1" spans="1:3">
      <c r="A1" s="372" t="s">
        <v>1117</v>
      </c>
      <c r="B1" s="372"/>
      <c r="C1" s="373"/>
    </row>
    <row r="2" ht="20.1" customHeight="1" spans="1:3">
      <c r="A2" s="374"/>
      <c r="B2" s="375" t="s">
        <v>2</v>
      </c>
      <c r="C2" s="190"/>
    </row>
    <row r="3" ht="45" customHeight="1" spans="1:3">
      <c r="A3" s="376" t="s">
        <v>1118</v>
      </c>
      <c r="B3" s="228" t="s">
        <v>6</v>
      </c>
      <c r="C3" s="249" t="s">
        <v>8</v>
      </c>
    </row>
    <row r="4" ht="30" customHeight="1" spans="1:3">
      <c r="A4" s="377" t="s">
        <v>1119</v>
      </c>
      <c r="B4" s="378">
        <f>SUM(B5:B17)</f>
        <v>133861</v>
      </c>
      <c r="C4" s="125" t="str">
        <f>IF(B4&lt;&gt;0,"是","否")</f>
        <v>是</v>
      </c>
    </row>
    <row r="5" ht="30" customHeight="1" spans="1:3">
      <c r="A5" s="379" t="s">
        <v>1120</v>
      </c>
      <c r="B5" s="380">
        <v>33793</v>
      </c>
      <c r="C5" s="125" t="str">
        <f t="shared" ref="C5:C68" si="0">IF(B5&lt;&gt;0,"是","否")</f>
        <v>是</v>
      </c>
    </row>
    <row r="6" ht="30" customHeight="1" spans="1:3">
      <c r="A6" s="379" t="s">
        <v>1121</v>
      </c>
      <c r="B6" s="380">
        <v>17931</v>
      </c>
      <c r="C6" s="125" t="str">
        <f t="shared" si="0"/>
        <v>是</v>
      </c>
    </row>
    <row r="7" ht="30" customHeight="1" spans="1:3">
      <c r="A7" s="379" t="s">
        <v>1122</v>
      </c>
      <c r="B7" s="380">
        <v>6109</v>
      </c>
      <c r="C7" s="125" t="str">
        <f t="shared" si="0"/>
        <v>是</v>
      </c>
    </row>
    <row r="8" ht="30" hidden="1" customHeight="1" spans="1:3">
      <c r="A8" s="379" t="s">
        <v>1123</v>
      </c>
      <c r="B8" s="380">
        <v>0</v>
      </c>
      <c r="C8" s="125" t="str">
        <f t="shared" si="0"/>
        <v>否</v>
      </c>
    </row>
    <row r="9" ht="30" customHeight="1" spans="1:3">
      <c r="A9" s="379" t="s">
        <v>1124</v>
      </c>
      <c r="B9" s="381">
        <v>30096</v>
      </c>
      <c r="C9" s="125" t="str">
        <f t="shared" si="0"/>
        <v>是</v>
      </c>
    </row>
    <row r="10" ht="30" customHeight="1" spans="1:3">
      <c r="A10" s="379" t="s">
        <v>1125</v>
      </c>
      <c r="B10" s="380">
        <v>13148</v>
      </c>
      <c r="C10" s="125" t="str">
        <f t="shared" si="0"/>
        <v>是</v>
      </c>
    </row>
    <row r="11" ht="30" customHeight="1" spans="1:3">
      <c r="A11" s="379" t="s">
        <v>1126</v>
      </c>
      <c r="B11" s="380">
        <v>3381</v>
      </c>
      <c r="C11" s="125" t="str">
        <f t="shared" si="0"/>
        <v>是</v>
      </c>
    </row>
    <row r="12" ht="30" customHeight="1" spans="1:3">
      <c r="A12" s="379" t="s">
        <v>1127</v>
      </c>
      <c r="B12" s="380">
        <v>6845</v>
      </c>
      <c r="C12" s="125" t="str">
        <f t="shared" si="0"/>
        <v>是</v>
      </c>
    </row>
    <row r="13" ht="30" customHeight="1" spans="1:3">
      <c r="A13" s="379" t="s">
        <v>1128</v>
      </c>
      <c r="B13" s="380">
        <v>5678</v>
      </c>
      <c r="C13" s="125" t="str">
        <f t="shared" si="0"/>
        <v>是</v>
      </c>
    </row>
    <row r="14" ht="30" customHeight="1" spans="1:3">
      <c r="A14" s="379" t="s">
        <v>1129</v>
      </c>
      <c r="B14" s="380">
        <v>638</v>
      </c>
      <c r="C14" s="125" t="str">
        <f t="shared" si="0"/>
        <v>是</v>
      </c>
    </row>
    <row r="15" ht="30" customHeight="1" spans="1:3">
      <c r="A15" s="379" t="s">
        <v>1130</v>
      </c>
      <c r="B15" s="380">
        <v>10224</v>
      </c>
      <c r="C15" s="125" t="str">
        <f t="shared" si="0"/>
        <v>是</v>
      </c>
    </row>
    <row r="16" ht="30" hidden="1" customHeight="1" spans="1:3">
      <c r="A16" s="379" t="s">
        <v>1131</v>
      </c>
      <c r="B16" s="380">
        <v>0</v>
      </c>
      <c r="C16" s="125" t="str">
        <f t="shared" si="0"/>
        <v>否</v>
      </c>
    </row>
    <row r="17" ht="30" customHeight="1" spans="1:3">
      <c r="A17" s="379" t="s">
        <v>1132</v>
      </c>
      <c r="B17" s="380">
        <v>6018</v>
      </c>
      <c r="C17" s="125" t="str">
        <f t="shared" si="0"/>
        <v>是</v>
      </c>
    </row>
    <row r="18" ht="30" customHeight="1" spans="1:3">
      <c r="A18" s="377" t="s">
        <v>1133</v>
      </c>
      <c r="B18" s="378">
        <f>SUM(B19:B44)</f>
        <v>8342</v>
      </c>
      <c r="C18" s="125" t="str">
        <f t="shared" si="0"/>
        <v>是</v>
      </c>
    </row>
    <row r="19" ht="30" customHeight="1" spans="1:3">
      <c r="A19" s="379" t="s">
        <v>1134</v>
      </c>
      <c r="B19" s="380">
        <v>1081</v>
      </c>
      <c r="C19" s="125" t="str">
        <f t="shared" si="0"/>
        <v>是</v>
      </c>
    </row>
    <row r="20" ht="30" hidden="1" customHeight="1" spans="1:3">
      <c r="A20" s="379" t="s">
        <v>1135</v>
      </c>
      <c r="B20" s="381">
        <v>0</v>
      </c>
      <c r="C20" s="125" t="str">
        <f t="shared" si="0"/>
        <v>否</v>
      </c>
    </row>
    <row r="21" ht="30" hidden="1" customHeight="1" spans="1:3">
      <c r="A21" s="379" t="s">
        <v>1136</v>
      </c>
      <c r="B21" s="382">
        <v>0</v>
      </c>
      <c r="C21" s="125" t="str">
        <f t="shared" si="0"/>
        <v>否</v>
      </c>
    </row>
    <row r="22" ht="30" customHeight="1" spans="1:3">
      <c r="A22" s="379" t="s">
        <v>1137</v>
      </c>
      <c r="B22" s="381">
        <v>155</v>
      </c>
      <c r="C22" s="125" t="str">
        <f t="shared" si="0"/>
        <v>是</v>
      </c>
    </row>
    <row r="23" ht="30" customHeight="1" spans="1:3">
      <c r="A23" s="379" t="s">
        <v>1138</v>
      </c>
      <c r="B23" s="382">
        <v>155</v>
      </c>
      <c r="C23" s="125" t="str">
        <f t="shared" si="0"/>
        <v>是</v>
      </c>
    </row>
    <row r="24" ht="30" customHeight="1" spans="1:3">
      <c r="A24" s="379" t="s">
        <v>1139</v>
      </c>
      <c r="B24" s="380">
        <v>374</v>
      </c>
      <c r="C24" s="125" t="str">
        <f t="shared" si="0"/>
        <v>是</v>
      </c>
    </row>
    <row r="25" ht="30" hidden="1" customHeight="1" spans="1:3">
      <c r="A25" s="379" t="s">
        <v>1140</v>
      </c>
      <c r="B25" s="381">
        <v>0</v>
      </c>
      <c r="C25" s="125" t="str">
        <f t="shared" si="0"/>
        <v>否</v>
      </c>
    </row>
    <row r="26" ht="30" hidden="1" customHeight="1" spans="1:3">
      <c r="A26" s="379" t="s">
        <v>1141</v>
      </c>
      <c r="B26" s="382">
        <v>0</v>
      </c>
      <c r="C26" s="125" t="str">
        <f t="shared" si="0"/>
        <v>否</v>
      </c>
    </row>
    <row r="27" ht="30" customHeight="1" spans="1:3">
      <c r="A27" s="379" t="s">
        <v>1142</v>
      </c>
      <c r="B27" s="381">
        <v>734</v>
      </c>
      <c r="C27" s="125" t="str">
        <f t="shared" si="0"/>
        <v>是</v>
      </c>
    </row>
    <row r="28" ht="30" hidden="1" customHeight="1" spans="1:3">
      <c r="A28" s="379" t="s">
        <v>1143</v>
      </c>
      <c r="B28" s="380">
        <v>0</v>
      </c>
      <c r="C28" s="125" t="str">
        <f t="shared" si="0"/>
        <v>否</v>
      </c>
    </row>
    <row r="29" ht="30" customHeight="1" spans="1:3">
      <c r="A29" s="379" t="s">
        <v>1144</v>
      </c>
      <c r="B29" s="380">
        <v>179</v>
      </c>
      <c r="C29" s="125" t="str">
        <f t="shared" si="0"/>
        <v>是</v>
      </c>
    </row>
    <row r="30" ht="30" hidden="1" customHeight="1" spans="1:3">
      <c r="A30" s="379" t="s">
        <v>1145</v>
      </c>
      <c r="B30" s="380">
        <v>0</v>
      </c>
      <c r="C30" s="125" t="str">
        <f t="shared" si="0"/>
        <v>否</v>
      </c>
    </row>
    <row r="31" ht="30" customHeight="1" spans="1:3">
      <c r="A31" s="379" t="s">
        <v>1146</v>
      </c>
      <c r="B31" s="380">
        <v>22</v>
      </c>
      <c r="C31" s="125" t="str">
        <f t="shared" si="0"/>
        <v>是</v>
      </c>
    </row>
    <row r="32" ht="30" customHeight="1" spans="1:3">
      <c r="A32" s="379" t="s">
        <v>1147</v>
      </c>
      <c r="B32" s="380">
        <v>22</v>
      </c>
      <c r="C32" s="125" t="str">
        <f t="shared" si="0"/>
        <v>是</v>
      </c>
    </row>
    <row r="33" ht="30" customHeight="1" spans="1:3">
      <c r="A33" s="379" t="s">
        <v>1148</v>
      </c>
      <c r="B33" s="380">
        <v>76</v>
      </c>
      <c r="C33" s="125" t="str">
        <f t="shared" si="0"/>
        <v>是</v>
      </c>
    </row>
    <row r="34" ht="30" hidden="1" customHeight="1" spans="1:3">
      <c r="A34" s="379" t="s">
        <v>1149</v>
      </c>
      <c r="B34" s="380">
        <v>0</v>
      </c>
      <c r="C34" s="125" t="str">
        <f t="shared" si="0"/>
        <v>否</v>
      </c>
    </row>
    <row r="35" ht="30" hidden="1" customHeight="1" spans="1:3">
      <c r="A35" s="379" t="s">
        <v>1150</v>
      </c>
      <c r="B35" s="380">
        <v>0</v>
      </c>
      <c r="C35" s="125" t="str">
        <f t="shared" si="0"/>
        <v>否</v>
      </c>
    </row>
    <row r="36" ht="30" hidden="1" customHeight="1" spans="1:3">
      <c r="A36" s="379" t="s">
        <v>1151</v>
      </c>
      <c r="B36" s="380">
        <v>0</v>
      </c>
      <c r="C36" s="125" t="str">
        <f t="shared" si="0"/>
        <v>否</v>
      </c>
    </row>
    <row r="37" ht="30" hidden="1" customHeight="1" spans="1:3">
      <c r="A37" s="379" t="s">
        <v>1152</v>
      </c>
      <c r="B37" s="380">
        <v>0</v>
      </c>
      <c r="C37" s="125" t="str">
        <f t="shared" si="0"/>
        <v>否</v>
      </c>
    </row>
    <row r="38" ht="30" hidden="1" customHeight="1" spans="1:3">
      <c r="A38" s="379" t="s">
        <v>1153</v>
      </c>
      <c r="B38" s="380">
        <v>0</v>
      </c>
      <c r="C38" s="125" t="str">
        <f t="shared" si="0"/>
        <v>否</v>
      </c>
    </row>
    <row r="39" ht="30" customHeight="1" spans="1:3">
      <c r="A39" s="379" t="s">
        <v>1154</v>
      </c>
      <c r="B39" s="380">
        <v>115</v>
      </c>
      <c r="C39" s="125" t="str">
        <f t="shared" si="0"/>
        <v>是</v>
      </c>
    </row>
    <row r="40" ht="30" customHeight="1" spans="1:3">
      <c r="A40" s="379" t="s">
        <v>1155</v>
      </c>
      <c r="B40" s="380">
        <v>1618</v>
      </c>
      <c r="C40" s="125" t="str">
        <f t="shared" si="0"/>
        <v>是</v>
      </c>
    </row>
    <row r="41" ht="30" customHeight="1" spans="1:3">
      <c r="A41" s="379" t="s">
        <v>1156</v>
      </c>
      <c r="B41" s="380">
        <v>565</v>
      </c>
      <c r="C41" s="125" t="str">
        <f t="shared" si="0"/>
        <v>是</v>
      </c>
    </row>
    <row r="42" ht="30" customHeight="1" spans="1:3">
      <c r="A42" s="379" t="s">
        <v>1157</v>
      </c>
      <c r="B42" s="380">
        <v>1812</v>
      </c>
      <c r="C42" s="125" t="str">
        <f t="shared" si="0"/>
        <v>是</v>
      </c>
    </row>
    <row r="43" ht="30" hidden="1" customHeight="1" spans="1:3">
      <c r="A43" s="379" t="s">
        <v>1158</v>
      </c>
      <c r="B43" s="380">
        <v>0</v>
      </c>
      <c r="C43" s="125" t="str">
        <f t="shared" si="0"/>
        <v>否</v>
      </c>
    </row>
    <row r="44" ht="30" customHeight="1" spans="1:3">
      <c r="A44" s="379" t="s">
        <v>1159</v>
      </c>
      <c r="B44" s="380">
        <v>1434</v>
      </c>
      <c r="C44" s="125" t="str">
        <f t="shared" si="0"/>
        <v>是</v>
      </c>
    </row>
    <row r="45" ht="30" customHeight="1" spans="1:3">
      <c r="A45" s="377" t="s">
        <v>1160</v>
      </c>
      <c r="B45" s="378">
        <f>SUM(B46:B57)</f>
        <v>19545</v>
      </c>
      <c r="C45" s="125" t="str">
        <f t="shared" si="0"/>
        <v>是</v>
      </c>
    </row>
    <row r="46" ht="30" customHeight="1" spans="1:3">
      <c r="A46" s="379" t="s">
        <v>1161</v>
      </c>
      <c r="B46" s="380">
        <v>254</v>
      </c>
      <c r="C46" s="125" t="str">
        <f t="shared" si="0"/>
        <v>是</v>
      </c>
    </row>
    <row r="47" ht="30" customHeight="1" spans="1:3">
      <c r="A47" s="379" t="s">
        <v>1162</v>
      </c>
      <c r="B47" s="380">
        <v>4272</v>
      </c>
      <c r="C47" s="125" t="str">
        <f t="shared" si="0"/>
        <v>是</v>
      </c>
    </row>
    <row r="48" ht="30" hidden="1" customHeight="1" spans="1:3">
      <c r="A48" s="379" t="s">
        <v>1163</v>
      </c>
      <c r="B48" s="380">
        <v>0</v>
      </c>
      <c r="C48" s="125" t="str">
        <f t="shared" si="0"/>
        <v>否</v>
      </c>
    </row>
    <row r="49" ht="30" customHeight="1" spans="1:3">
      <c r="A49" s="379" t="s">
        <v>1164</v>
      </c>
      <c r="B49" s="380">
        <v>3047</v>
      </c>
      <c r="C49" s="125" t="str">
        <f t="shared" si="0"/>
        <v>是</v>
      </c>
    </row>
    <row r="50" ht="30" customHeight="1" spans="1:3">
      <c r="A50" s="379" t="s">
        <v>1165</v>
      </c>
      <c r="B50" s="380">
        <v>11589</v>
      </c>
      <c r="C50" s="125" t="str">
        <f t="shared" si="0"/>
        <v>是</v>
      </c>
    </row>
    <row r="51" ht="30" hidden="1" customHeight="1" spans="1:3">
      <c r="A51" s="379" t="s">
        <v>1166</v>
      </c>
      <c r="B51" s="380">
        <v>0</v>
      </c>
      <c r="C51" s="125" t="str">
        <f t="shared" si="0"/>
        <v>否</v>
      </c>
    </row>
    <row r="52" ht="30" hidden="1" customHeight="1" spans="1:3">
      <c r="A52" s="379" t="s">
        <v>1167</v>
      </c>
      <c r="B52" s="380">
        <v>0</v>
      </c>
      <c r="C52" s="125" t="str">
        <f t="shared" si="0"/>
        <v>否</v>
      </c>
    </row>
    <row r="53" ht="30" hidden="1" customHeight="1" spans="1:3">
      <c r="A53" s="379" t="s">
        <v>1168</v>
      </c>
      <c r="B53" s="380">
        <v>0</v>
      </c>
      <c r="C53" s="125" t="str">
        <f t="shared" si="0"/>
        <v>否</v>
      </c>
    </row>
    <row r="54" ht="30" hidden="1" customHeight="1" spans="1:3">
      <c r="A54" s="379" t="s">
        <v>1169</v>
      </c>
      <c r="B54" s="380">
        <v>0</v>
      </c>
      <c r="C54" s="125" t="str">
        <f t="shared" si="0"/>
        <v>否</v>
      </c>
    </row>
    <row r="55" ht="30" hidden="1" customHeight="1" spans="1:3">
      <c r="A55" s="379" t="s">
        <v>1170</v>
      </c>
      <c r="B55" s="380">
        <v>0</v>
      </c>
      <c r="C55" s="125" t="str">
        <f t="shared" si="0"/>
        <v>否</v>
      </c>
    </row>
    <row r="56" ht="30" hidden="1" customHeight="1" spans="1:3">
      <c r="A56" s="379" t="s">
        <v>1171</v>
      </c>
      <c r="B56" s="380">
        <v>0</v>
      </c>
      <c r="C56" s="125" t="str">
        <f t="shared" si="0"/>
        <v>否</v>
      </c>
    </row>
    <row r="57" ht="30" customHeight="1" spans="1:3">
      <c r="A57" s="379" t="s">
        <v>1172</v>
      </c>
      <c r="B57" s="380">
        <v>383</v>
      </c>
      <c r="C57" s="125" t="str">
        <f t="shared" si="0"/>
        <v>是</v>
      </c>
    </row>
    <row r="58" ht="30" hidden="1" customHeight="1" spans="1:3">
      <c r="A58" s="377" t="s">
        <v>1173</v>
      </c>
      <c r="B58" s="378">
        <f>SUM(B59:B62)</f>
        <v>0</v>
      </c>
      <c r="C58" s="125" t="str">
        <f t="shared" si="0"/>
        <v>否</v>
      </c>
    </row>
    <row r="59" ht="30" hidden="1" customHeight="1" spans="1:3">
      <c r="A59" s="379" t="s">
        <v>1174</v>
      </c>
      <c r="B59" s="380">
        <v>0</v>
      </c>
      <c r="C59" s="125" t="str">
        <f t="shared" si="0"/>
        <v>否</v>
      </c>
    </row>
    <row r="60" ht="30" hidden="1" customHeight="1" spans="1:3">
      <c r="A60" s="379" t="s">
        <v>1175</v>
      </c>
      <c r="B60" s="380">
        <v>0</v>
      </c>
      <c r="C60" s="125" t="str">
        <f t="shared" si="0"/>
        <v>否</v>
      </c>
    </row>
    <row r="61" ht="30" hidden="1" customHeight="1" spans="1:3">
      <c r="A61" s="379" t="s">
        <v>1176</v>
      </c>
      <c r="B61" s="380">
        <v>0</v>
      </c>
      <c r="C61" s="125" t="str">
        <f t="shared" si="0"/>
        <v>否</v>
      </c>
    </row>
    <row r="62" ht="30" hidden="1" customHeight="1" spans="1:3">
      <c r="A62" s="379" t="s">
        <v>1177</v>
      </c>
      <c r="B62" s="380">
        <v>0</v>
      </c>
      <c r="C62" s="125" t="str">
        <f t="shared" si="0"/>
        <v>否</v>
      </c>
    </row>
    <row r="63" ht="30" hidden="1" customHeight="1" spans="1:3">
      <c r="A63" s="377" t="s">
        <v>1178</v>
      </c>
      <c r="B63" s="378">
        <f>SUM(B64:B75)</f>
        <v>0</v>
      </c>
      <c r="C63" s="125" t="str">
        <f t="shared" si="0"/>
        <v>否</v>
      </c>
    </row>
    <row r="64" ht="30" hidden="1" customHeight="1" spans="1:3">
      <c r="A64" s="379" t="s">
        <v>1179</v>
      </c>
      <c r="B64" s="380">
        <v>0</v>
      </c>
      <c r="C64" s="125" t="str">
        <f t="shared" si="0"/>
        <v>否</v>
      </c>
    </row>
    <row r="65" ht="30" hidden="1" customHeight="1" spans="1:3">
      <c r="A65" s="379" t="s">
        <v>1180</v>
      </c>
      <c r="B65" s="380">
        <v>0</v>
      </c>
      <c r="C65" s="125" t="str">
        <f t="shared" si="0"/>
        <v>否</v>
      </c>
    </row>
    <row r="66" ht="30" hidden="1" customHeight="1" spans="1:3">
      <c r="A66" s="379" t="s">
        <v>1181</v>
      </c>
      <c r="B66" s="380">
        <v>0</v>
      </c>
      <c r="C66" s="125" t="str">
        <f t="shared" si="0"/>
        <v>否</v>
      </c>
    </row>
    <row r="67" ht="30" hidden="1" customHeight="1" spans="1:3">
      <c r="A67" s="379" t="s">
        <v>1182</v>
      </c>
      <c r="B67" s="380">
        <v>0</v>
      </c>
      <c r="C67" s="125" t="str">
        <f t="shared" si="0"/>
        <v>否</v>
      </c>
    </row>
    <row r="68" ht="30" hidden="1" customHeight="1" spans="1:3">
      <c r="A68" s="379" t="s">
        <v>1183</v>
      </c>
      <c r="B68" s="380">
        <v>0</v>
      </c>
      <c r="C68" s="125" t="str">
        <f t="shared" si="0"/>
        <v>否</v>
      </c>
    </row>
    <row r="69" ht="30" hidden="1" customHeight="1" spans="1:3">
      <c r="A69" s="379" t="s">
        <v>1184</v>
      </c>
      <c r="B69" s="380">
        <v>0</v>
      </c>
      <c r="C69" s="125" t="str">
        <f t="shared" ref="C69:C132" si="1">IF(B69&lt;&gt;0,"是","否")</f>
        <v>否</v>
      </c>
    </row>
    <row r="70" ht="30" hidden="1" customHeight="1" spans="1:3">
      <c r="A70" s="379" t="s">
        <v>1185</v>
      </c>
      <c r="B70" s="380">
        <v>0</v>
      </c>
      <c r="C70" s="125" t="str">
        <f t="shared" si="1"/>
        <v>否</v>
      </c>
    </row>
    <row r="71" ht="30" hidden="1" customHeight="1" spans="1:3">
      <c r="A71" s="379" t="s">
        <v>1186</v>
      </c>
      <c r="B71" s="380">
        <v>0</v>
      </c>
      <c r="C71" s="125" t="str">
        <f t="shared" si="1"/>
        <v>否</v>
      </c>
    </row>
    <row r="72" ht="30" hidden="1" customHeight="1" spans="1:3">
      <c r="A72" s="379" t="s">
        <v>1187</v>
      </c>
      <c r="B72" s="380">
        <v>0</v>
      </c>
      <c r="C72" s="125" t="str">
        <f t="shared" si="1"/>
        <v>否</v>
      </c>
    </row>
    <row r="73" ht="30" hidden="1" customHeight="1" spans="1:3">
      <c r="A73" s="379" t="s">
        <v>1188</v>
      </c>
      <c r="B73" s="380">
        <v>0</v>
      </c>
      <c r="C73" s="125" t="str">
        <f t="shared" si="1"/>
        <v>否</v>
      </c>
    </row>
    <row r="74" ht="30" hidden="1" customHeight="1" spans="1:3">
      <c r="A74" s="379" t="s">
        <v>1189</v>
      </c>
      <c r="B74" s="380">
        <v>0</v>
      </c>
      <c r="C74" s="125" t="str">
        <f t="shared" si="1"/>
        <v>否</v>
      </c>
    </row>
    <row r="75" ht="30" hidden="1" customHeight="1" spans="1:3">
      <c r="A75" s="379" t="s">
        <v>1190</v>
      </c>
      <c r="B75" s="380">
        <v>0</v>
      </c>
      <c r="C75" s="125" t="str">
        <f t="shared" si="1"/>
        <v>否</v>
      </c>
    </row>
    <row r="76" ht="30" hidden="1" customHeight="1" spans="1:3">
      <c r="A76" s="377" t="s">
        <v>1191</v>
      </c>
      <c r="B76" s="378">
        <f>SUM(B77:B92)</f>
        <v>0</v>
      </c>
      <c r="C76" s="125" t="str">
        <f t="shared" si="1"/>
        <v>否</v>
      </c>
    </row>
    <row r="77" ht="30" hidden="1" customHeight="1" spans="1:3">
      <c r="A77" s="379" t="s">
        <v>1179</v>
      </c>
      <c r="B77" s="380">
        <v>0</v>
      </c>
      <c r="C77" s="125" t="str">
        <f t="shared" si="1"/>
        <v>否</v>
      </c>
    </row>
    <row r="78" ht="30" hidden="1" customHeight="1" spans="1:3">
      <c r="A78" s="379" t="s">
        <v>1180</v>
      </c>
      <c r="B78" s="380">
        <v>0</v>
      </c>
      <c r="C78" s="125" t="str">
        <f t="shared" si="1"/>
        <v>否</v>
      </c>
    </row>
    <row r="79" ht="30" hidden="1" customHeight="1" spans="1:3">
      <c r="A79" s="379" t="s">
        <v>1181</v>
      </c>
      <c r="B79" s="380">
        <v>0</v>
      </c>
      <c r="C79" s="125" t="str">
        <f t="shared" si="1"/>
        <v>否</v>
      </c>
    </row>
    <row r="80" ht="30" hidden="1" customHeight="1" spans="1:3">
      <c r="A80" s="379" t="s">
        <v>1182</v>
      </c>
      <c r="B80" s="380">
        <v>0</v>
      </c>
      <c r="C80" s="125" t="str">
        <f t="shared" si="1"/>
        <v>否</v>
      </c>
    </row>
    <row r="81" ht="30" hidden="1" customHeight="1" spans="1:3">
      <c r="A81" s="379" t="s">
        <v>1183</v>
      </c>
      <c r="B81" s="380">
        <v>0</v>
      </c>
      <c r="C81" s="125" t="str">
        <f t="shared" si="1"/>
        <v>否</v>
      </c>
    </row>
    <row r="82" ht="30" hidden="1" customHeight="1" spans="1:3">
      <c r="A82" s="379" t="s">
        <v>1184</v>
      </c>
      <c r="B82" s="380">
        <v>0</v>
      </c>
      <c r="C82" s="125" t="str">
        <f t="shared" si="1"/>
        <v>否</v>
      </c>
    </row>
    <row r="83" ht="30" hidden="1" customHeight="1" spans="1:3">
      <c r="A83" s="379" t="s">
        <v>1185</v>
      </c>
      <c r="B83" s="380">
        <v>0</v>
      </c>
      <c r="C83" s="125" t="str">
        <f t="shared" si="1"/>
        <v>否</v>
      </c>
    </row>
    <row r="84" ht="30" hidden="1" customHeight="1" spans="1:3">
      <c r="A84" s="379" t="s">
        <v>1192</v>
      </c>
      <c r="B84" s="380">
        <v>0</v>
      </c>
      <c r="C84" s="125" t="str">
        <f t="shared" si="1"/>
        <v>否</v>
      </c>
    </row>
    <row r="85" ht="30" hidden="1" customHeight="1" spans="1:3">
      <c r="A85" s="379" t="s">
        <v>1193</v>
      </c>
      <c r="B85" s="380">
        <v>0</v>
      </c>
      <c r="C85" s="125" t="str">
        <f t="shared" si="1"/>
        <v>否</v>
      </c>
    </row>
    <row r="86" ht="30" hidden="1" customHeight="1" spans="1:3">
      <c r="A86" s="379" t="s">
        <v>1194</v>
      </c>
      <c r="B86" s="380">
        <v>0</v>
      </c>
      <c r="C86" s="125" t="str">
        <f t="shared" si="1"/>
        <v>否</v>
      </c>
    </row>
    <row r="87" ht="30" hidden="1" customHeight="1" spans="1:3">
      <c r="A87" s="379" t="s">
        <v>1195</v>
      </c>
      <c r="B87" s="380">
        <v>0</v>
      </c>
      <c r="C87" s="125" t="str">
        <f t="shared" si="1"/>
        <v>否</v>
      </c>
    </row>
    <row r="88" ht="30" hidden="1" customHeight="1" spans="1:3">
      <c r="A88" s="379" t="s">
        <v>1186</v>
      </c>
      <c r="B88" s="380">
        <v>0</v>
      </c>
      <c r="C88" s="125" t="str">
        <f t="shared" si="1"/>
        <v>否</v>
      </c>
    </row>
    <row r="89" ht="30" hidden="1" customHeight="1" spans="1:3">
      <c r="A89" s="379" t="s">
        <v>1187</v>
      </c>
      <c r="B89" s="380">
        <v>0</v>
      </c>
      <c r="C89" s="125" t="str">
        <f t="shared" si="1"/>
        <v>否</v>
      </c>
    </row>
    <row r="90" ht="30" hidden="1" customHeight="1" spans="1:3">
      <c r="A90" s="379" t="s">
        <v>1188</v>
      </c>
      <c r="B90" s="380">
        <v>0</v>
      </c>
      <c r="C90" s="125" t="str">
        <f t="shared" si="1"/>
        <v>否</v>
      </c>
    </row>
    <row r="91" ht="30" hidden="1" customHeight="1" spans="1:3">
      <c r="A91" s="379" t="s">
        <v>1189</v>
      </c>
      <c r="B91" s="380">
        <v>0</v>
      </c>
      <c r="C91" s="125" t="str">
        <f t="shared" si="1"/>
        <v>否</v>
      </c>
    </row>
    <row r="92" ht="30" hidden="1" customHeight="1" spans="1:3">
      <c r="A92" s="379" t="s">
        <v>1196</v>
      </c>
      <c r="B92" s="380">
        <v>0</v>
      </c>
      <c r="C92" s="125" t="str">
        <f t="shared" si="1"/>
        <v>否</v>
      </c>
    </row>
    <row r="93" ht="30" hidden="1" customHeight="1" spans="1:3">
      <c r="A93" s="377" t="s">
        <v>1197</v>
      </c>
      <c r="B93" s="378">
        <f>SUM(B94:B95)</f>
        <v>0</v>
      </c>
      <c r="C93" s="125" t="str">
        <f t="shared" si="1"/>
        <v>否</v>
      </c>
    </row>
    <row r="94" ht="30" hidden="1" customHeight="1" spans="1:3">
      <c r="A94" s="379" t="s">
        <v>1198</v>
      </c>
      <c r="B94" s="380">
        <v>0</v>
      </c>
      <c r="C94" s="125" t="str">
        <f t="shared" si="1"/>
        <v>否</v>
      </c>
    </row>
    <row r="95" ht="30" hidden="1" customHeight="1" spans="1:3">
      <c r="A95" s="379" t="s">
        <v>1199</v>
      </c>
      <c r="B95" s="380">
        <v>0</v>
      </c>
      <c r="C95" s="125" t="str">
        <f t="shared" si="1"/>
        <v>否</v>
      </c>
    </row>
    <row r="96" ht="30" hidden="1" customHeight="1" spans="1:3">
      <c r="A96" s="377" t="s">
        <v>1200</v>
      </c>
      <c r="B96" s="378">
        <f>SUM(B97:B102)</f>
        <v>0</v>
      </c>
      <c r="C96" s="125" t="str">
        <f t="shared" si="1"/>
        <v>否</v>
      </c>
    </row>
    <row r="97" ht="30" hidden="1" customHeight="1" spans="1:3">
      <c r="A97" s="379" t="s">
        <v>1201</v>
      </c>
      <c r="B97" s="380">
        <v>0</v>
      </c>
      <c r="C97" s="125" t="str">
        <f t="shared" si="1"/>
        <v>否</v>
      </c>
    </row>
    <row r="98" ht="30" hidden="1" customHeight="1" spans="1:3">
      <c r="A98" s="379" t="s">
        <v>1202</v>
      </c>
      <c r="B98" s="380">
        <v>0</v>
      </c>
      <c r="C98" s="125" t="str">
        <f t="shared" si="1"/>
        <v>否</v>
      </c>
    </row>
    <row r="99" ht="30" hidden="1" customHeight="1" spans="1:3">
      <c r="A99" s="379" t="s">
        <v>1203</v>
      </c>
      <c r="B99" s="380">
        <v>0</v>
      </c>
      <c r="C99" s="125" t="str">
        <f t="shared" si="1"/>
        <v>否</v>
      </c>
    </row>
    <row r="100" ht="30" hidden="1" customHeight="1" spans="1:3">
      <c r="A100" s="379" t="s">
        <v>1204</v>
      </c>
      <c r="B100" s="380">
        <v>0</v>
      </c>
      <c r="C100" s="125" t="str">
        <f t="shared" si="1"/>
        <v>否</v>
      </c>
    </row>
    <row r="101" ht="30" hidden="1" customHeight="1" spans="1:3">
      <c r="A101" s="379" t="s">
        <v>1205</v>
      </c>
      <c r="B101" s="380">
        <v>0</v>
      </c>
      <c r="C101" s="125" t="str">
        <f t="shared" si="1"/>
        <v>否</v>
      </c>
    </row>
    <row r="102" ht="30" hidden="1" customHeight="1" spans="1:3">
      <c r="A102" s="379" t="s">
        <v>1199</v>
      </c>
      <c r="B102" s="380">
        <v>0</v>
      </c>
      <c r="C102" s="125" t="str">
        <f t="shared" si="1"/>
        <v>否</v>
      </c>
    </row>
    <row r="103" ht="30" hidden="1" customHeight="1" spans="1:3">
      <c r="A103" s="377" t="s">
        <v>1206</v>
      </c>
      <c r="B103" s="378">
        <f>SUM(B104:B106)</f>
        <v>0</v>
      </c>
      <c r="C103" s="125" t="str">
        <f t="shared" si="1"/>
        <v>否</v>
      </c>
    </row>
    <row r="104" ht="30" hidden="1" customHeight="1" spans="1:3">
      <c r="A104" s="379" t="s">
        <v>1207</v>
      </c>
      <c r="B104" s="380">
        <v>0</v>
      </c>
      <c r="C104" s="125" t="str">
        <f t="shared" si="1"/>
        <v>否</v>
      </c>
    </row>
    <row r="105" ht="30" hidden="1" customHeight="1" spans="1:3">
      <c r="A105" s="379" t="s">
        <v>1208</v>
      </c>
      <c r="B105" s="380">
        <v>0</v>
      </c>
      <c r="C105" s="125" t="str">
        <f t="shared" si="1"/>
        <v>否</v>
      </c>
    </row>
    <row r="106" ht="30" hidden="1" customHeight="1" spans="1:3">
      <c r="A106" s="379" t="s">
        <v>1209</v>
      </c>
      <c r="B106" s="380">
        <v>0</v>
      </c>
      <c r="C106" s="125" t="str">
        <f t="shared" si="1"/>
        <v>否</v>
      </c>
    </row>
    <row r="107" ht="30" hidden="1" customHeight="1" spans="1:3">
      <c r="A107" s="377" t="s">
        <v>1210</v>
      </c>
      <c r="B107" s="378">
        <f>SUM(B108:B112)</f>
        <v>0</v>
      </c>
      <c r="C107" s="125" t="str">
        <f t="shared" si="1"/>
        <v>否</v>
      </c>
    </row>
    <row r="108" ht="30" hidden="1" customHeight="1" spans="1:3">
      <c r="A108" s="379" t="s">
        <v>1211</v>
      </c>
      <c r="B108" s="380">
        <v>0</v>
      </c>
      <c r="C108" s="125" t="str">
        <f t="shared" si="1"/>
        <v>否</v>
      </c>
    </row>
    <row r="109" ht="30" hidden="1" customHeight="1" spans="1:3">
      <c r="A109" s="379" t="s">
        <v>1212</v>
      </c>
      <c r="B109" s="380">
        <v>0</v>
      </c>
      <c r="C109" s="125" t="str">
        <f t="shared" si="1"/>
        <v>否</v>
      </c>
    </row>
    <row r="110" ht="30" hidden="1" customHeight="1" spans="1:3">
      <c r="A110" s="379" t="s">
        <v>1213</v>
      </c>
      <c r="B110" s="380">
        <v>0</v>
      </c>
      <c r="C110" s="125" t="str">
        <f t="shared" si="1"/>
        <v>否</v>
      </c>
    </row>
    <row r="111" ht="30" hidden="1" customHeight="1" spans="1:3">
      <c r="A111" s="379" t="s">
        <v>1214</v>
      </c>
      <c r="B111" s="380">
        <v>0</v>
      </c>
      <c r="C111" s="125" t="str">
        <f t="shared" si="1"/>
        <v>否</v>
      </c>
    </row>
    <row r="112" ht="30" hidden="1" customHeight="1" spans="1:3">
      <c r="A112" s="379" t="s">
        <v>1215</v>
      </c>
      <c r="B112" s="380">
        <v>0</v>
      </c>
      <c r="C112" s="125" t="str">
        <f t="shared" si="1"/>
        <v>否</v>
      </c>
    </row>
    <row r="113" ht="30" customHeight="1" spans="1:3">
      <c r="A113" s="383" t="s">
        <v>1216</v>
      </c>
      <c r="B113" s="378">
        <f>SUM(B4,B18,B45,B58,B63,B76,B93,B96,B103,B107)</f>
        <v>161748</v>
      </c>
      <c r="C113" s="125" t="str">
        <f t="shared" si="1"/>
        <v>是</v>
      </c>
    </row>
    <row r="114" ht="14.4" hidden="1" spans="3:3">
      <c r="C114" s="125" t="str">
        <f t="shared" si="1"/>
        <v>否</v>
      </c>
    </row>
    <row r="115" ht="14.4" hidden="1" spans="3:3">
      <c r="C115" s="125" t="str">
        <f t="shared" si="1"/>
        <v>否</v>
      </c>
    </row>
    <row r="116" ht="14.4" hidden="1" spans="3:3">
      <c r="C116" s="125" t="str">
        <f t="shared" si="1"/>
        <v>否</v>
      </c>
    </row>
    <row r="117" ht="14.4" hidden="1" spans="3:3">
      <c r="C117" s="125" t="str">
        <f t="shared" si="1"/>
        <v>否</v>
      </c>
    </row>
    <row r="118" ht="14.4" hidden="1" spans="3:3">
      <c r="C118" s="125" t="str">
        <f t="shared" si="1"/>
        <v>否</v>
      </c>
    </row>
    <row r="119" ht="14.4" hidden="1" spans="3:3">
      <c r="C119" s="125" t="str">
        <f t="shared" si="1"/>
        <v>否</v>
      </c>
    </row>
    <row r="120" ht="14.4" hidden="1" spans="3:3">
      <c r="C120" s="125" t="str">
        <f t="shared" si="1"/>
        <v>否</v>
      </c>
    </row>
    <row r="121" ht="14.4" hidden="1" spans="3:3">
      <c r="C121" s="125" t="str">
        <f t="shared" si="1"/>
        <v>否</v>
      </c>
    </row>
    <row r="122" ht="14.4" hidden="1" spans="3:3">
      <c r="C122" s="125" t="str">
        <f t="shared" si="1"/>
        <v>否</v>
      </c>
    </row>
    <row r="123" ht="14.4" hidden="1" spans="3:3">
      <c r="C123" s="125" t="str">
        <f t="shared" si="1"/>
        <v>否</v>
      </c>
    </row>
    <row r="124" ht="14.4" hidden="1" spans="3:3">
      <c r="C124" s="125" t="str">
        <f t="shared" si="1"/>
        <v>否</v>
      </c>
    </row>
    <row r="125" ht="14.4" hidden="1" spans="3:3">
      <c r="C125" s="125" t="str">
        <f t="shared" si="1"/>
        <v>否</v>
      </c>
    </row>
    <row r="126" ht="14.4" hidden="1" spans="3:3">
      <c r="C126" s="125" t="str">
        <f t="shared" si="1"/>
        <v>否</v>
      </c>
    </row>
    <row r="127" ht="14.4" hidden="1" spans="3:3">
      <c r="C127" s="125" t="str">
        <f t="shared" si="1"/>
        <v>否</v>
      </c>
    </row>
    <row r="128" ht="14.4" hidden="1" spans="3:3">
      <c r="C128" s="125" t="str">
        <f t="shared" si="1"/>
        <v>否</v>
      </c>
    </row>
    <row r="129" ht="14.4" hidden="1" spans="3:3">
      <c r="C129" s="125" t="str">
        <f t="shared" si="1"/>
        <v>否</v>
      </c>
    </row>
    <row r="130" ht="14.4" hidden="1" spans="3:3">
      <c r="C130" s="125" t="str">
        <f t="shared" si="1"/>
        <v>否</v>
      </c>
    </row>
    <row r="131" ht="14.4" hidden="1" spans="3:3">
      <c r="C131" s="125" t="str">
        <f t="shared" si="1"/>
        <v>否</v>
      </c>
    </row>
    <row r="132" ht="14.4" hidden="1" spans="3:3">
      <c r="C132" s="125" t="str">
        <f t="shared" si="1"/>
        <v>否</v>
      </c>
    </row>
    <row r="133" ht="14.4" hidden="1" spans="3:3">
      <c r="C133" s="125" t="str">
        <f t="shared" ref="C133:C196" si="2">IF(B133&lt;&gt;0,"是","否")</f>
        <v>否</v>
      </c>
    </row>
    <row r="134" ht="14.4" hidden="1" spans="3:3">
      <c r="C134" s="125" t="str">
        <f t="shared" si="2"/>
        <v>否</v>
      </c>
    </row>
    <row r="135" ht="14.4" hidden="1" spans="3:3">
      <c r="C135" s="125" t="str">
        <f t="shared" si="2"/>
        <v>否</v>
      </c>
    </row>
    <row r="136" ht="14.4" hidden="1" spans="3:3">
      <c r="C136" s="125" t="str">
        <f t="shared" si="2"/>
        <v>否</v>
      </c>
    </row>
    <row r="137" ht="14.4" hidden="1" spans="3:3">
      <c r="C137" s="125" t="str">
        <f t="shared" si="2"/>
        <v>否</v>
      </c>
    </row>
    <row r="138" ht="14.4" hidden="1" spans="3:3">
      <c r="C138" s="125" t="str">
        <f t="shared" si="2"/>
        <v>否</v>
      </c>
    </row>
    <row r="139" ht="14.4" hidden="1" spans="3:3">
      <c r="C139" s="125" t="str">
        <f t="shared" si="2"/>
        <v>否</v>
      </c>
    </row>
    <row r="140" ht="14.4" hidden="1" spans="3:3">
      <c r="C140" s="125" t="str">
        <f t="shared" si="2"/>
        <v>否</v>
      </c>
    </row>
    <row r="141" ht="14.4" hidden="1" spans="3:3">
      <c r="C141" s="125" t="str">
        <f t="shared" si="2"/>
        <v>否</v>
      </c>
    </row>
    <row r="142" ht="14.4" hidden="1" spans="3:3">
      <c r="C142" s="125" t="str">
        <f t="shared" si="2"/>
        <v>否</v>
      </c>
    </row>
    <row r="143" ht="14.4" hidden="1" spans="3:3">
      <c r="C143" s="125" t="str">
        <f t="shared" si="2"/>
        <v>否</v>
      </c>
    </row>
    <row r="144" ht="14.4" hidden="1" spans="3:3">
      <c r="C144" s="125" t="str">
        <f t="shared" si="2"/>
        <v>否</v>
      </c>
    </row>
    <row r="145" ht="14.4" hidden="1" spans="3:3">
      <c r="C145" s="125" t="str">
        <f t="shared" si="2"/>
        <v>否</v>
      </c>
    </row>
    <row r="146" ht="14.4" hidden="1" spans="3:3">
      <c r="C146" s="125" t="str">
        <f t="shared" si="2"/>
        <v>否</v>
      </c>
    </row>
    <row r="147" ht="14.4" hidden="1" spans="3:3">
      <c r="C147" s="125" t="str">
        <f t="shared" si="2"/>
        <v>否</v>
      </c>
    </row>
    <row r="148" ht="14.4" hidden="1" spans="3:3">
      <c r="C148" s="125" t="str">
        <f t="shared" si="2"/>
        <v>否</v>
      </c>
    </row>
    <row r="149" ht="14.4" hidden="1" spans="3:3">
      <c r="C149" s="125" t="str">
        <f t="shared" si="2"/>
        <v>否</v>
      </c>
    </row>
    <row r="150" ht="14.4" hidden="1" spans="3:3">
      <c r="C150" s="125" t="str">
        <f t="shared" si="2"/>
        <v>否</v>
      </c>
    </row>
    <row r="151" ht="14.4" hidden="1" spans="3:3">
      <c r="C151" s="125" t="str">
        <f t="shared" si="2"/>
        <v>否</v>
      </c>
    </row>
    <row r="152" ht="14.4" hidden="1" spans="3:3">
      <c r="C152" s="125" t="str">
        <f t="shared" si="2"/>
        <v>否</v>
      </c>
    </row>
    <row r="153" ht="14.4" hidden="1" spans="3:3">
      <c r="C153" s="125" t="str">
        <f t="shared" si="2"/>
        <v>否</v>
      </c>
    </row>
    <row r="154" ht="14.4" hidden="1" spans="3:3">
      <c r="C154" s="125" t="str">
        <f t="shared" si="2"/>
        <v>否</v>
      </c>
    </row>
    <row r="155" ht="14.4" hidden="1" spans="3:3">
      <c r="C155" s="125" t="str">
        <f t="shared" si="2"/>
        <v>否</v>
      </c>
    </row>
    <row r="156" ht="14.4" hidden="1" spans="3:3">
      <c r="C156" s="125" t="str">
        <f t="shared" si="2"/>
        <v>否</v>
      </c>
    </row>
    <row r="157" ht="14.4" hidden="1" spans="3:3">
      <c r="C157" s="125" t="str">
        <f t="shared" si="2"/>
        <v>否</v>
      </c>
    </row>
    <row r="158" ht="14.4" hidden="1" spans="3:3">
      <c r="C158" s="125" t="str">
        <f t="shared" si="2"/>
        <v>否</v>
      </c>
    </row>
    <row r="159" ht="14.4" hidden="1" spans="3:3">
      <c r="C159" s="125" t="str">
        <f t="shared" si="2"/>
        <v>否</v>
      </c>
    </row>
    <row r="160" ht="14.4" hidden="1" spans="3:3">
      <c r="C160" s="125" t="str">
        <f t="shared" si="2"/>
        <v>否</v>
      </c>
    </row>
    <row r="161" ht="14.4" hidden="1" spans="3:3">
      <c r="C161" s="125" t="str">
        <f t="shared" si="2"/>
        <v>否</v>
      </c>
    </row>
    <row r="162" ht="14.4" hidden="1" spans="3:3">
      <c r="C162" s="125" t="str">
        <f t="shared" si="2"/>
        <v>否</v>
      </c>
    </row>
    <row r="163" ht="14.4" hidden="1" spans="3:3">
      <c r="C163" s="125" t="str">
        <f t="shared" si="2"/>
        <v>否</v>
      </c>
    </row>
    <row r="164" ht="14.4" hidden="1" spans="3:3">
      <c r="C164" s="125" t="str">
        <f t="shared" si="2"/>
        <v>否</v>
      </c>
    </row>
    <row r="165" ht="14.4" hidden="1" spans="3:3">
      <c r="C165" s="125" t="str">
        <f t="shared" si="2"/>
        <v>否</v>
      </c>
    </row>
    <row r="166" ht="14.4" hidden="1" spans="3:3">
      <c r="C166" s="125" t="str">
        <f t="shared" si="2"/>
        <v>否</v>
      </c>
    </row>
    <row r="167" ht="14.4" hidden="1" spans="3:3">
      <c r="C167" s="125" t="str">
        <f t="shared" si="2"/>
        <v>否</v>
      </c>
    </row>
    <row r="168" ht="14.4" hidden="1" spans="3:3">
      <c r="C168" s="125" t="str">
        <f t="shared" si="2"/>
        <v>否</v>
      </c>
    </row>
    <row r="169" ht="14.4" hidden="1" spans="3:3">
      <c r="C169" s="125" t="str">
        <f t="shared" si="2"/>
        <v>否</v>
      </c>
    </row>
    <row r="170" ht="14.4" hidden="1" spans="3:3">
      <c r="C170" s="125" t="str">
        <f t="shared" si="2"/>
        <v>否</v>
      </c>
    </row>
    <row r="171" ht="14.4" hidden="1" spans="3:3">
      <c r="C171" s="125" t="str">
        <f t="shared" si="2"/>
        <v>否</v>
      </c>
    </row>
    <row r="172" ht="14.4" hidden="1" spans="3:3">
      <c r="C172" s="125" t="str">
        <f t="shared" si="2"/>
        <v>否</v>
      </c>
    </row>
    <row r="173" ht="14.4" hidden="1" spans="3:3">
      <c r="C173" s="125" t="str">
        <f t="shared" si="2"/>
        <v>否</v>
      </c>
    </row>
    <row r="174" ht="14.4" hidden="1" spans="3:3">
      <c r="C174" s="125" t="str">
        <f t="shared" si="2"/>
        <v>否</v>
      </c>
    </row>
    <row r="175" ht="14.4" hidden="1" spans="3:3">
      <c r="C175" s="125" t="str">
        <f t="shared" si="2"/>
        <v>否</v>
      </c>
    </row>
    <row r="176" ht="14.4" hidden="1" spans="3:3">
      <c r="C176" s="125" t="str">
        <f t="shared" si="2"/>
        <v>否</v>
      </c>
    </row>
    <row r="177" ht="14.4" hidden="1" spans="3:3">
      <c r="C177" s="125" t="str">
        <f t="shared" si="2"/>
        <v>否</v>
      </c>
    </row>
    <row r="178" ht="14.4" hidden="1" spans="3:3">
      <c r="C178" s="125" t="str">
        <f t="shared" si="2"/>
        <v>否</v>
      </c>
    </row>
    <row r="179" ht="14.4" hidden="1" spans="3:3">
      <c r="C179" s="125" t="str">
        <f t="shared" si="2"/>
        <v>否</v>
      </c>
    </row>
    <row r="180" ht="14.4" hidden="1" spans="3:3">
      <c r="C180" s="125" t="str">
        <f t="shared" si="2"/>
        <v>否</v>
      </c>
    </row>
    <row r="181" ht="14.4" hidden="1" spans="3:3">
      <c r="C181" s="125" t="str">
        <f t="shared" si="2"/>
        <v>否</v>
      </c>
    </row>
    <row r="182" ht="14.4" hidden="1" spans="3:3">
      <c r="C182" s="125" t="str">
        <f t="shared" si="2"/>
        <v>否</v>
      </c>
    </row>
    <row r="183" ht="14.4" hidden="1" spans="3:3">
      <c r="C183" s="125" t="str">
        <f t="shared" si="2"/>
        <v>否</v>
      </c>
    </row>
    <row r="184" ht="14.4" hidden="1" spans="3:3">
      <c r="C184" s="125" t="str">
        <f t="shared" si="2"/>
        <v>否</v>
      </c>
    </row>
    <row r="185" ht="14.4" hidden="1" spans="3:3">
      <c r="C185" s="125" t="str">
        <f t="shared" si="2"/>
        <v>否</v>
      </c>
    </row>
    <row r="186" ht="14.4" hidden="1" spans="3:3">
      <c r="C186" s="125" t="str">
        <f t="shared" si="2"/>
        <v>否</v>
      </c>
    </row>
    <row r="187" ht="14.4" hidden="1" spans="3:3">
      <c r="C187" s="125" t="str">
        <f t="shared" si="2"/>
        <v>否</v>
      </c>
    </row>
    <row r="188" ht="14.4" hidden="1" spans="3:3">
      <c r="C188" s="125" t="str">
        <f t="shared" si="2"/>
        <v>否</v>
      </c>
    </row>
    <row r="189" ht="14.4" hidden="1" spans="3:3">
      <c r="C189" s="125" t="str">
        <f t="shared" si="2"/>
        <v>否</v>
      </c>
    </row>
    <row r="190" ht="14.4" hidden="1" spans="3:3">
      <c r="C190" s="125" t="str">
        <f t="shared" si="2"/>
        <v>否</v>
      </c>
    </row>
    <row r="191" ht="14.4" hidden="1" spans="3:3">
      <c r="C191" s="125" t="str">
        <f t="shared" si="2"/>
        <v>否</v>
      </c>
    </row>
    <row r="192" ht="14.4" hidden="1" spans="3:3">
      <c r="C192" s="125" t="str">
        <f t="shared" si="2"/>
        <v>否</v>
      </c>
    </row>
    <row r="193" ht="14.4" hidden="1" spans="3:3">
      <c r="C193" s="125" t="str">
        <f t="shared" si="2"/>
        <v>否</v>
      </c>
    </row>
    <row r="194" ht="14.4" hidden="1" spans="3:3">
      <c r="C194" s="125" t="str">
        <f t="shared" si="2"/>
        <v>否</v>
      </c>
    </row>
    <row r="195" ht="14.4" hidden="1" spans="3:3">
      <c r="C195" s="125" t="str">
        <f t="shared" si="2"/>
        <v>否</v>
      </c>
    </row>
    <row r="196" ht="14.4" hidden="1" spans="3:3">
      <c r="C196" s="125" t="str">
        <f t="shared" si="2"/>
        <v>否</v>
      </c>
    </row>
    <row r="197" ht="14.4" hidden="1" spans="3:3">
      <c r="C197" s="125" t="str">
        <f t="shared" ref="C197:C260" si="3">IF(B197&lt;&gt;0,"是","否")</f>
        <v>否</v>
      </c>
    </row>
    <row r="198" ht="14.4" hidden="1" spans="3:3">
      <c r="C198" s="125" t="str">
        <f t="shared" si="3"/>
        <v>否</v>
      </c>
    </row>
    <row r="199" ht="14.4" hidden="1" spans="3:3">
      <c r="C199" s="125" t="str">
        <f t="shared" si="3"/>
        <v>否</v>
      </c>
    </row>
    <row r="200" ht="14.4" hidden="1" spans="3:3">
      <c r="C200" s="125" t="str">
        <f t="shared" si="3"/>
        <v>否</v>
      </c>
    </row>
    <row r="201" ht="14.4" hidden="1" spans="3:3">
      <c r="C201" s="125" t="str">
        <f t="shared" si="3"/>
        <v>否</v>
      </c>
    </row>
    <row r="202" ht="14.4" hidden="1" spans="3:3">
      <c r="C202" s="125" t="str">
        <f t="shared" si="3"/>
        <v>否</v>
      </c>
    </row>
    <row r="203" ht="14.4" hidden="1" spans="3:3">
      <c r="C203" s="125" t="str">
        <f t="shared" si="3"/>
        <v>否</v>
      </c>
    </row>
    <row r="204" ht="14.4" hidden="1" spans="3:3">
      <c r="C204" s="125" t="str">
        <f t="shared" si="3"/>
        <v>否</v>
      </c>
    </row>
    <row r="205" ht="14.4" hidden="1" spans="3:3">
      <c r="C205" s="125" t="str">
        <f t="shared" si="3"/>
        <v>否</v>
      </c>
    </row>
    <row r="206" ht="14.4" hidden="1" spans="3:3">
      <c r="C206" s="125" t="str">
        <f t="shared" si="3"/>
        <v>否</v>
      </c>
    </row>
    <row r="207" ht="14.4" hidden="1" spans="3:3">
      <c r="C207" s="125" t="str">
        <f t="shared" si="3"/>
        <v>否</v>
      </c>
    </row>
    <row r="208" ht="14.4" hidden="1" spans="3:3">
      <c r="C208" s="125" t="str">
        <f t="shared" si="3"/>
        <v>否</v>
      </c>
    </row>
    <row r="209" ht="14.4" hidden="1" spans="3:3">
      <c r="C209" s="125" t="str">
        <f t="shared" si="3"/>
        <v>否</v>
      </c>
    </row>
    <row r="210" ht="14.4" hidden="1" spans="3:3">
      <c r="C210" s="125" t="str">
        <f t="shared" si="3"/>
        <v>否</v>
      </c>
    </row>
    <row r="211" ht="14.4" hidden="1" spans="3:3">
      <c r="C211" s="125" t="str">
        <f t="shared" si="3"/>
        <v>否</v>
      </c>
    </row>
    <row r="212" ht="14.4" hidden="1" spans="3:3">
      <c r="C212" s="125" t="str">
        <f t="shared" si="3"/>
        <v>否</v>
      </c>
    </row>
    <row r="213" ht="14.4" hidden="1" spans="3:3">
      <c r="C213" s="125" t="str">
        <f t="shared" si="3"/>
        <v>否</v>
      </c>
    </row>
    <row r="214" ht="14.4" hidden="1" spans="3:3">
      <c r="C214" s="125" t="str">
        <f t="shared" si="3"/>
        <v>否</v>
      </c>
    </row>
    <row r="215" ht="14.4" hidden="1" spans="3:3">
      <c r="C215" s="125" t="str">
        <f t="shared" si="3"/>
        <v>否</v>
      </c>
    </row>
    <row r="216" ht="14.4" hidden="1" spans="3:3">
      <c r="C216" s="125" t="str">
        <f t="shared" si="3"/>
        <v>否</v>
      </c>
    </row>
    <row r="217" ht="14.4" hidden="1" spans="3:3">
      <c r="C217" s="125" t="str">
        <f t="shared" si="3"/>
        <v>否</v>
      </c>
    </row>
    <row r="218" ht="14.4" hidden="1" spans="3:3">
      <c r="C218" s="125" t="str">
        <f t="shared" si="3"/>
        <v>否</v>
      </c>
    </row>
    <row r="219" ht="14.4" hidden="1" spans="3:3">
      <c r="C219" s="125" t="str">
        <f t="shared" si="3"/>
        <v>否</v>
      </c>
    </row>
    <row r="220" ht="14.4" hidden="1" spans="3:3">
      <c r="C220" s="125" t="str">
        <f t="shared" si="3"/>
        <v>否</v>
      </c>
    </row>
    <row r="221" ht="14.4" hidden="1" spans="3:3">
      <c r="C221" s="125" t="str">
        <f t="shared" si="3"/>
        <v>否</v>
      </c>
    </row>
    <row r="222" ht="14.4" hidden="1" spans="3:3">
      <c r="C222" s="125" t="str">
        <f t="shared" si="3"/>
        <v>否</v>
      </c>
    </row>
    <row r="223" ht="14.4" hidden="1" spans="3:3">
      <c r="C223" s="125" t="str">
        <f t="shared" si="3"/>
        <v>否</v>
      </c>
    </row>
    <row r="224" ht="14.4" hidden="1" spans="3:3">
      <c r="C224" s="125" t="str">
        <f t="shared" si="3"/>
        <v>否</v>
      </c>
    </row>
    <row r="225" ht="14.4" hidden="1" spans="3:3">
      <c r="C225" s="125" t="str">
        <f t="shared" si="3"/>
        <v>否</v>
      </c>
    </row>
    <row r="226" ht="14.4" hidden="1" spans="3:3">
      <c r="C226" s="125" t="str">
        <f t="shared" si="3"/>
        <v>否</v>
      </c>
    </row>
    <row r="227" ht="14.4" hidden="1" spans="3:3">
      <c r="C227" s="125" t="str">
        <f t="shared" si="3"/>
        <v>否</v>
      </c>
    </row>
    <row r="228" ht="14.4" hidden="1" spans="3:3">
      <c r="C228" s="125" t="str">
        <f t="shared" si="3"/>
        <v>否</v>
      </c>
    </row>
    <row r="229" ht="14.4" hidden="1" spans="3:3">
      <c r="C229" s="125" t="str">
        <f t="shared" si="3"/>
        <v>否</v>
      </c>
    </row>
    <row r="230" ht="14.4" hidden="1" spans="3:3">
      <c r="C230" s="125" t="str">
        <f t="shared" si="3"/>
        <v>否</v>
      </c>
    </row>
    <row r="231" ht="14.4" hidden="1" spans="3:3">
      <c r="C231" s="125" t="str">
        <f t="shared" si="3"/>
        <v>否</v>
      </c>
    </row>
    <row r="232" ht="14.4" hidden="1" spans="3:3">
      <c r="C232" s="125" t="str">
        <f t="shared" si="3"/>
        <v>否</v>
      </c>
    </row>
    <row r="233" ht="14.4" hidden="1" spans="3:3">
      <c r="C233" s="125" t="str">
        <f t="shared" si="3"/>
        <v>否</v>
      </c>
    </row>
    <row r="234" ht="14.4" hidden="1" spans="3:3">
      <c r="C234" s="125" t="str">
        <f t="shared" si="3"/>
        <v>否</v>
      </c>
    </row>
    <row r="235" ht="14.4" hidden="1" spans="3:3">
      <c r="C235" s="125" t="str">
        <f t="shared" si="3"/>
        <v>否</v>
      </c>
    </row>
    <row r="236" ht="14.4" hidden="1" spans="3:3">
      <c r="C236" s="125" t="str">
        <f t="shared" si="3"/>
        <v>否</v>
      </c>
    </row>
    <row r="237" ht="14.4" hidden="1" spans="3:3">
      <c r="C237" s="125" t="str">
        <f t="shared" si="3"/>
        <v>否</v>
      </c>
    </row>
    <row r="238" ht="14.4" hidden="1" spans="3:3">
      <c r="C238" s="125" t="str">
        <f t="shared" si="3"/>
        <v>否</v>
      </c>
    </row>
    <row r="239" ht="14.4" hidden="1" spans="3:3">
      <c r="C239" s="125" t="str">
        <f t="shared" si="3"/>
        <v>否</v>
      </c>
    </row>
    <row r="240" ht="14.4" hidden="1" spans="3:3">
      <c r="C240" s="125" t="str">
        <f t="shared" si="3"/>
        <v>否</v>
      </c>
    </row>
    <row r="241" ht="14.4" hidden="1" spans="3:3">
      <c r="C241" s="125" t="str">
        <f t="shared" si="3"/>
        <v>否</v>
      </c>
    </row>
    <row r="242" ht="14.4" hidden="1" spans="3:3">
      <c r="C242" s="125" t="str">
        <f t="shared" si="3"/>
        <v>否</v>
      </c>
    </row>
    <row r="243" ht="14.4" hidden="1" spans="3:3">
      <c r="C243" s="125" t="str">
        <f t="shared" si="3"/>
        <v>否</v>
      </c>
    </row>
    <row r="244" ht="14.4" hidden="1" spans="3:3">
      <c r="C244" s="125" t="str">
        <f t="shared" si="3"/>
        <v>否</v>
      </c>
    </row>
    <row r="245" ht="14.4" hidden="1" spans="3:3">
      <c r="C245" s="125" t="str">
        <f t="shared" si="3"/>
        <v>否</v>
      </c>
    </row>
    <row r="246" ht="14.4" hidden="1" spans="3:3">
      <c r="C246" s="125" t="str">
        <f t="shared" si="3"/>
        <v>否</v>
      </c>
    </row>
    <row r="247" ht="14.4" hidden="1" spans="3:3">
      <c r="C247" s="125" t="str">
        <f t="shared" si="3"/>
        <v>否</v>
      </c>
    </row>
    <row r="248" ht="14.4" hidden="1" spans="3:3">
      <c r="C248" s="125" t="str">
        <f t="shared" si="3"/>
        <v>否</v>
      </c>
    </row>
    <row r="249" ht="14.4" hidden="1" spans="3:3">
      <c r="C249" s="125" t="str">
        <f t="shared" si="3"/>
        <v>否</v>
      </c>
    </row>
    <row r="250" ht="14.4" hidden="1" spans="3:3">
      <c r="C250" s="125" t="str">
        <f t="shared" si="3"/>
        <v>否</v>
      </c>
    </row>
    <row r="251" ht="14.4" hidden="1" spans="3:3">
      <c r="C251" s="125" t="str">
        <f t="shared" si="3"/>
        <v>否</v>
      </c>
    </row>
    <row r="252" ht="14.4" hidden="1" spans="3:3">
      <c r="C252" s="125" t="str">
        <f t="shared" si="3"/>
        <v>否</v>
      </c>
    </row>
    <row r="253" ht="14.4" hidden="1" spans="3:3">
      <c r="C253" s="125" t="str">
        <f t="shared" si="3"/>
        <v>否</v>
      </c>
    </row>
    <row r="254" ht="14.4" hidden="1" spans="3:3">
      <c r="C254" s="125" t="str">
        <f t="shared" si="3"/>
        <v>否</v>
      </c>
    </row>
    <row r="255" ht="14.4" hidden="1" spans="3:3">
      <c r="C255" s="125" t="str">
        <f t="shared" si="3"/>
        <v>否</v>
      </c>
    </row>
    <row r="256" ht="14.4" hidden="1" spans="3:3">
      <c r="C256" s="125" t="str">
        <f t="shared" si="3"/>
        <v>否</v>
      </c>
    </row>
    <row r="257" ht="14.4" hidden="1" spans="3:3">
      <c r="C257" s="125" t="str">
        <f t="shared" si="3"/>
        <v>否</v>
      </c>
    </row>
    <row r="258" ht="14.4" hidden="1" spans="3:3">
      <c r="C258" s="125" t="str">
        <f t="shared" si="3"/>
        <v>否</v>
      </c>
    </row>
    <row r="259" ht="14.4" hidden="1" spans="3:3">
      <c r="C259" s="125" t="str">
        <f t="shared" si="3"/>
        <v>否</v>
      </c>
    </row>
    <row r="260" ht="14.4" hidden="1" spans="3:3">
      <c r="C260" s="125" t="str">
        <f t="shared" si="3"/>
        <v>否</v>
      </c>
    </row>
    <row r="261" ht="14.4" hidden="1" spans="3:3">
      <c r="C261" s="125" t="str">
        <f t="shared" ref="C261:C324" si="4">IF(B261&lt;&gt;0,"是","否")</f>
        <v>否</v>
      </c>
    </row>
    <row r="262" ht="14.4" hidden="1" spans="3:3">
      <c r="C262" s="125" t="str">
        <f t="shared" si="4"/>
        <v>否</v>
      </c>
    </row>
    <row r="263" ht="14.4" hidden="1" spans="3:3">
      <c r="C263" s="125" t="str">
        <f t="shared" si="4"/>
        <v>否</v>
      </c>
    </row>
    <row r="264" ht="14.4" hidden="1" spans="3:3">
      <c r="C264" s="125" t="str">
        <f t="shared" si="4"/>
        <v>否</v>
      </c>
    </row>
    <row r="265" ht="14.4" hidden="1" spans="3:3">
      <c r="C265" s="125" t="str">
        <f t="shared" si="4"/>
        <v>否</v>
      </c>
    </row>
    <row r="266" ht="14.4" hidden="1" spans="3:3">
      <c r="C266" s="125" t="str">
        <f t="shared" si="4"/>
        <v>否</v>
      </c>
    </row>
    <row r="267" ht="14.4" hidden="1" spans="3:3">
      <c r="C267" s="125" t="str">
        <f t="shared" si="4"/>
        <v>否</v>
      </c>
    </row>
    <row r="268" ht="14.4" hidden="1" spans="3:3">
      <c r="C268" s="125" t="str">
        <f t="shared" si="4"/>
        <v>否</v>
      </c>
    </row>
    <row r="269" ht="14.4" hidden="1" spans="3:3">
      <c r="C269" s="125" t="str">
        <f t="shared" si="4"/>
        <v>否</v>
      </c>
    </row>
    <row r="270" ht="14.4" hidden="1" spans="3:3">
      <c r="C270" s="125" t="str">
        <f t="shared" si="4"/>
        <v>否</v>
      </c>
    </row>
    <row r="271" ht="14.4" hidden="1" spans="3:3">
      <c r="C271" s="125" t="str">
        <f t="shared" si="4"/>
        <v>否</v>
      </c>
    </row>
    <row r="272" ht="14.4" hidden="1" spans="3:3">
      <c r="C272" s="125" t="str">
        <f t="shared" si="4"/>
        <v>否</v>
      </c>
    </row>
    <row r="273" ht="14.4" hidden="1" spans="3:3">
      <c r="C273" s="125" t="str">
        <f t="shared" si="4"/>
        <v>否</v>
      </c>
    </row>
    <row r="274" ht="14.4" hidden="1" spans="3:3">
      <c r="C274" s="125" t="str">
        <f t="shared" si="4"/>
        <v>否</v>
      </c>
    </row>
    <row r="275" ht="14.4" hidden="1" spans="3:3">
      <c r="C275" s="125" t="str">
        <f t="shared" si="4"/>
        <v>否</v>
      </c>
    </row>
    <row r="276" ht="14.4" hidden="1" spans="3:3">
      <c r="C276" s="125" t="str">
        <f t="shared" si="4"/>
        <v>否</v>
      </c>
    </row>
    <row r="277" ht="14.4" hidden="1" spans="3:3">
      <c r="C277" s="125" t="str">
        <f t="shared" si="4"/>
        <v>否</v>
      </c>
    </row>
    <row r="278" ht="14.4" hidden="1" spans="3:3">
      <c r="C278" s="125" t="str">
        <f t="shared" si="4"/>
        <v>否</v>
      </c>
    </row>
    <row r="279" ht="14.4" hidden="1" spans="3:3">
      <c r="C279" s="125" t="str">
        <f t="shared" si="4"/>
        <v>否</v>
      </c>
    </row>
    <row r="280" ht="14.4" hidden="1" spans="3:3">
      <c r="C280" s="125" t="str">
        <f t="shared" si="4"/>
        <v>否</v>
      </c>
    </row>
    <row r="281" ht="14.4" hidden="1" spans="3:3">
      <c r="C281" s="125" t="str">
        <f t="shared" si="4"/>
        <v>否</v>
      </c>
    </row>
    <row r="282" ht="14.4" hidden="1" spans="3:3">
      <c r="C282" s="125" t="str">
        <f t="shared" si="4"/>
        <v>否</v>
      </c>
    </row>
    <row r="283" ht="14.4" hidden="1" spans="3:3">
      <c r="C283" s="125" t="str">
        <f t="shared" si="4"/>
        <v>否</v>
      </c>
    </row>
    <row r="284" ht="14.4" hidden="1" spans="3:3">
      <c r="C284" s="125" t="str">
        <f t="shared" si="4"/>
        <v>否</v>
      </c>
    </row>
    <row r="285" ht="14.4" hidden="1" spans="3:3">
      <c r="C285" s="125" t="str">
        <f t="shared" si="4"/>
        <v>否</v>
      </c>
    </row>
    <row r="286" ht="14.4" hidden="1" spans="3:3">
      <c r="C286" s="125" t="str">
        <f t="shared" si="4"/>
        <v>否</v>
      </c>
    </row>
    <row r="287" ht="14.4" hidden="1" spans="3:3">
      <c r="C287" s="125" t="str">
        <f t="shared" si="4"/>
        <v>否</v>
      </c>
    </row>
    <row r="288" ht="14.4" hidden="1" spans="3:3">
      <c r="C288" s="125" t="str">
        <f t="shared" si="4"/>
        <v>否</v>
      </c>
    </row>
    <row r="289" ht="14.4" hidden="1" spans="3:3">
      <c r="C289" s="125" t="str">
        <f t="shared" si="4"/>
        <v>否</v>
      </c>
    </row>
    <row r="290" ht="14.4" hidden="1" spans="3:3">
      <c r="C290" s="125" t="str">
        <f t="shared" si="4"/>
        <v>否</v>
      </c>
    </row>
    <row r="291" ht="14.4" hidden="1" spans="3:3">
      <c r="C291" s="125" t="str">
        <f t="shared" si="4"/>
        <v>否</v>
      </c>
    </row>
    <row r="292" ht="14.4" hidden="1" spans="3:3">
      <c r="C292" s="125" t="str">
        <f t="shared" si="4"/>
        <v>否</v>
      </c>
    </row>
    <row r="293" ht="14.4" hidden="1" spans="3:3">
      <c r="C293" s="125" t="str">
        <f t="shared" si="4"/>
        <v>否</v>
      </c>
    </row>
    <row r="294" ht="14.4" hidden="1" spans="3:3">
      <c r="C294" s="125" t="str">
        <f t="shared" si="4"/>
        <v>否</v>
      </c>
    </row>
    <row r="295" ht="14.4" hidden="1" spans="3:3">
      <c r="C295" s="125" t="str">
        <f t="shared" si="4"/>
        <v>否</v>
      </c>
    </row>
    <row r="296" ht="14.4" hidden="1" spans="3:3">
      <c r="C296" s="125" t="str">
        <f t="shared" si="4"/>
        <v>否</v>
      </c>
    </row>
    <row r="297" ht="14.4" hidden="1" spans="3:3">
      <c r="C297" s="125" t="str">
        <f t="shared" si="4"/>
        <v>否</v>
      </c>
    </row>
    <row r="298" ht="14.4" hidden="1" spans="3:3">
      <c r="C298" s="125" t="str">
        <f t="shared" si="4"/>
        <v>否</v>
      </c>
    </row>
    <row r="299" ht="14.4" hidden="1" spans="3:3">
      <c r="C299" s="125" t="str">
        <f t="shared" si="4"/>
        <v>否</v>
      </c>
    </row>
    <row r="300" ht="14.4" hidden="1" spans="3:3">
      <c r="C300" s="125" t="str">
        <f t="shared" si="4"/>
        <v>否</v>
      </c>
    </row>
    <row r="301" ht="14.4" hidden="1" spans="3:3">
      <c r="C301" s="125" t="str">
        <f t="shared" si="4"/>
        <v>否</v>
      </c>
    </row>
    <row r="302" ht="14.4" hidden="1" spans="3:3">
      <c r="C302" s="125" t="str">
        <f t="shared" si="4"/>
        <v>否</v>
      </c>
    </row>
    <row r="303" ht="14.4" hidden="1" spans="3:3">
      <c r="C303" s="125" t="str">
        <f t="shared" si="4"/>
        <v>否</v>
      </c>
    </row>
    <row r="304" ht="14.4" hidden="1" spans="3:3">
      <c r="C304" s="125" t="str">
        <f t="shared" si="4"/>
        <v>否</v>
      </c>
    </row>
    <row r="305" ht="14.4" hidden="1" spans="3:3">
      <c r="C305" s="125" t="str">
        <f t="shared" si="4"/>
        <v>否</v>
      </c>
    </row>
    <row r="306" ht="14.4" hidden="1" spans="3:3">
      <c r="C306" s="125" t="str">
        <f t="shared" si="4"/>
        <v>否</v>
      </c>
    </row>
    <row r="307" ht="14.4" hidden="1" spans="3:3">
      <c r="C307" s="125" t="str">
        <f t="shared" si="4"/>
        <v>否</v>
      </c>
    </row>
    <row r="308" ht="14.4" hidden="1" spans="3:3">
      <c r="C308" s="125" t="str">
        <f t="shared" si="4"/>
        <v>否</v>
      </c>
    </row>
    <row r="309" ht="14.4" hidden="1" spans="3:3">
      <c r="C309" s="125" t="str">
        <f t="shared" si="4"/>
        <v>否</v>
      </c>
    </row>
    <row r="310" ht="14.4" hidden="1" spans="3:3">
      <c r="C310" s="125" t="str">
        <f t="shared" si="4"/>
        <v>否</v>
      </c>
    </row>
    <row r="311" ht="14.4" hidden="1" spans="3:3">
      <c r="C311" s="125" t="str">
        <f t="shared" si="4"/>
        <v>否</v>
      </c>
    </row>
    <row r="312" ht="14.4" hidden="1" spans="3:3">
      <c r="C312" s="125" t="str">
        <f t="shared" si="4"/>
        <v>否</v>
      </c>
    </row>
    <row r="313" ht="14.4" hidden="1" spans="3:3">
      <c r="C313" s="125" t="str">
        <f t="shared" si="4"/>
        <v>否</v>
      </c>
    </row>
    <row r="314" ht="14.4" hidden="1" spans="3:3">
      <c r="C314" s="125" t="str">
        <f t="shared" si="4"/>
        <v>否</v>
      </c>
    </row>
    <row r="315" ht="14.4" hidden="1" spans="3:3">
      <c r="C315" s="125" t="str">
        <f t="shared" si="4"/>
        <v>否</v>
      </c>
    </row>
    <row r="316" ht="14.4" hidden="1" spans="3:3">
      <c r="C316" s="125" t="str">
        <f t="shared" si="4"/>
        <v>否</v>
      </c>
    </row>
    <row r="317" ht="14.4" hidden="1" spans="3:3">
      <c r="C317" s="125" t="str">
        <f t="shared" si="4"/>
        <v>否</v>
      </c>
    </row>
    <row r="318" ht="14.4" hidden="1" spans="3:3">
      <c r="C318" s="125" t="str">
        <f t="shared" si="4"/>
        <v>否</v>
      </c>
    </row>
    <row r="319" ht="14.4" hidden="1" spans="3:3">
      <c r="C319" s="125" t="str">
        <f t="shared" si="4"/>
        <v>否</v>
      </c>
    </row>
    <row r="320" ht="14.4" hidden="1" spans="3:3">
      <c r="C320" s="125" t="str">
        <f t="shared" si="4"/>
        <v>否</v>
      </c>
    </row>
    <row r="321" ht="14.4" hidden="1" spans="3:3">
      <c r="C321" s="125" t="str">
        <f t="shared" si="4"/>
        <v>否</v>
      </c>
    </row>
    <row r="322" ht="14.4" hidden="1" spans="3:3">
      <c r="C322" s="125" t="str">
        <f t="shared" si="4"/>
        <v>否</v>
      </c>
    </row>
    <row r="323" ht="14.4" hidden="1" spans="3:3">
      <c r="C323" s="125" t="str">
        <f t="shared" si="4"/>
        <v>否</v>
      </c>
    </row>
    <row r="324" ht="14.4" hidden="1" spans="3:3">
      <c r="C324" s="125" t="str">
        <f t="shared" si="4"/>
        <v>否</v>
      </c>
    </row>
    <row r="325" ht="14.4" hidden="1" spans="3:3">
      <c r="C325" s="125" t="str">
        <f t="shared" ref="C325:C388" si="5">IF(B325&lt;&gt;0,"是","否")</f>
        <v>否</v>
      </c>
    </row>
    <row r="326" ht="14.4" hidden="1" spans="3:3">
      <c r="C326" s="125" t="str">
        <f t="shared" si="5"/>
        <v>否</v>
      </c>
    </row>
    <row r="327" ht="14.4" hidden="1" spans="3:3">
      <c r="C327" s="125" t="str">
        <f t="shared" si="5"/>
        <v>否</v>
      </c>
    </row>
    <row r="328" ht="14.4" hidden="1" spans="3:3">
      <c r="C328" s="125" t="str">
        <f t="shared" si="5"/>
        <v>否</v>
      </c>
    </row>
    <row r="329" ht="14.4" hidden="1" spans="3:3">
      <c r="C329" s="125" t="str">
        <f t="shared" si="5"/>
        <v>否</v>
      </c>
    </row>
    <row r="330" ht="14.4" hidden="1" spans="3:3">
      <c r="C330" s="125" t="str">
        <f t="shared" si="5"/>
        <v>否</v>
      </c>
    </row>
    <row r="331" ht="14.4" hidden="1" spans="3:3">
      <c r="C331" s="125" t="str">
        <f t="shared" si="5"/>
        <v>否</v>
      </c>
    </row>
    <row r="332" ht="14.4" hidden="1" spans="3:3">
      <c r="C332" s="125" t="str">
        <f t="shared" si="5"/>
        <v>否</v>
      </c>
    </row>
    <row r="333" ht="14.4" hidden="1" spans="3:3">
      <c r="C333" s="125" t="str">
        <f t="shared" si="5"/>
        <v>否</v>
      </c>
    </row>
    <row r="334" ht="14.4" hidden="1" spans="3:3">
      <c r="C334" s="125" t="str">
        <f t="shared" si="5"/>
        <v>否</v>
      </c>
    </row>
    <row r="335" ht="14.4" hidden="1" spans="3:3">
      <c r="C335" s="125" t="str">
        <f t="shared" si="5"/>
        <v>否</v>
      </c>
    </row>
    <row r="336" ht="14.4" hidden="1" spans="3:3">
      <c r="C336" s="125" t="str">
        <f t="shared" si="5"/>
        <v>否</v>
      </c>
    </row>
    <row r="337" ht="14.4" hidden="1" spans="3:3">
      <c r="C337" s="125" t="str">
        <f t="shared" si="5"/>
        <v>否</v>
      </c>
    </row>
    <row r="338" ht="14.4" hidden="1" spans="3:3">
      <c r="C338" s="125" t="str">
        <f t="shared" si="5"/>
        <v>否</v>
      </c>
    </row>
    <row r="339" ht="14.4" hidden="1" spans="3:3">
      <c r="C339" s="125" t="str">
        <f t="shared" si="5"/>
        <v>否</v>
      </c>
    </row>
    <row r="340" ht="14.4" hidden="1" spans="3:3">
      <c r="C340" s="125" t="str">
        <f t="shared" si="5"/>
        <v>否</v>
      </c>
    </row>
    <row r="341" ht="14.4" hidden="1" spans="3:3">
      <c r="C341" s="125" t="str">
        <f t="shared" si="5"/>
        <v>否</v>
      </c>
    </row>
    <row r="342" ht="14.4" hidden="1" spans="3:3">
      <c r="C342" s="125" t="str">
        <f t="shared" si="5"/>
        <v>否</v>
      </c>
    </row>
    <row r="343" ht="14.4" hidden="1" spans="3:3">
      <c r="C343" s="125" t="str">
        <f t="shared" si="5"/>
        <v>否</v>
      </c>
    </row>
    <row r="344" ht="14.4" hidden="1" spans="3:3">
      <c r="C344" s="125" t="str">
        <f t="shared" si="5"/>
        <v>否</v>
      </c>
    </row>
    <row r="345" ht="14.4" hidden="1" spans="3:3">
      <c r="C345" s="125" t="str">
        <f t="shared" si="5"/>
        <v>否</v>
      </c>
    </row>
    <row r="346" ht="14.4" hidden="1" spans="3:3">
      <c r="C346" s="125" t="str">
        <f t="shared" si="5"/>
        <v>否</v>
      </c>
    </row>
    <row r="347" ht="14.4" hidden="1" spans="3:3">
      <c r="C347" s="125" t="str">
        <f t="shared" si="5"/>
        <v>否</v>
      </c>
    </row>
    <row r="348" ht="14.4" hidden="1" spans="3:3">
      <c r="C348" s="125" t="str">
        <f t="shared" si="5"/>
        <v>否</v>
      </c>
    </row>
    <row r="349" ht="14.4" hidden="1" spans="3:3">
      <c r="C349" s="125" t="str">
        <f t="shared" si="5"/>
        <v>否</v>
      </c>
    </row>
    <row r="350" ht="14.4" hidden="1" spans="3:3">
      <c r="C350" s="125" t="str">
        <f t="shared" si="5"/>
        <v>否</v>
      </c>
    </row>
    <row r="351" ht="14.4" hidden="1" spans="3:3">
      <c r="C351" s="125" t="str">
        <f t="shared" si="5"/>
        <v>否</v>
      </c>
    </row>
    <row r="352" ht="14.4" hidden="1" spans="3:3">
      <c r="C352" s="125" t="str">
        <f t="shared" si="5"/>
        <v>否</v>
      </c>
    </row>
    <row r="353" ht="14.4" hidden="1" spans="3:3">
      <c r="C353" s="125" t="str">
        <f t="shared" si="5"/>
        <v>否</v>
      </c>
    </row>
    <row r="354" ht="14.4" hidden="1" spans="3:3">
      <c r="C354" s="125" t="str">
        <f t="shared" si="5"/>
        <v>否</v>
      </c>
    </row>
    <row r="355" ht="14.4" hidden="1" spans="3:3">
      <c r="C355" s="125" t="str">
        <f t="shared" si="5"/>
        <v>否</v>
      </c>
    </row>
    <row r="356" ht="14.4" hidden="1" spans="3:3">
      <c r="C356" s="125" t="str">
        <f t="shared" si="5"/>
        <v>否</v>
      </c>
    </row>
    <row r="357" ht="14.4" hidden="1" spans="3:3">
      <c r="C357" s="125" t="str">
        <f t="shared" si="5"/>
        <v>否</v>
      </c>
    </row>
    <row r="358" ht="14.4" hidden="1" spans="3:3">
      <c r="C358" s="125" t="str">
        <f t="shared" si="5"/>
        <v>否</v>
      </c>
    </row>
    <row r="359" ht="14.4" hidden="1" spans="3:3">
      <c r="C359" s="125" t="str">
        <f t="shared" si="5"/>
        <v>否</v>
      </c>
    </row>
    <row r="360" ht="14.4" hidden="1" spans="3:3">
      <c r="C360" s="125" t="str">
        <f t="shared" si="5"/>
        <v>否</v>
      </c>
    </row>
    <row r="361" ht="14.4" hidden="1" spans="3:3">
      <c r="C361" s="125" t="str">
        <f t="shared" si="5"/>
        <v>否</v>
      </c>
    </row>
    <row r="362" ht="14.4" hidden="1" spans="3:3">
      <c r="C362" s="125" t="str">
        <f t="shared" si="5"/>
        <v>否</v>
      </c>
    </row>
    <row r="363" ht="14.4" hidden="1" spans="3:3">
      <c r="C363" s="125" t="str">
        <f t="shared" si="5"/>
        <v>否</v>
      </c>
    </row>
    <row r="364" ht="14.4" hidden="1" spans="3:3">
      <c r="C364" s="125" t="str">
        <f t="shared" si="5"/>
        <v>否</v>
      </c>
    </row>
    <row r="365" ht="14.4" hidden="1" spans="3:3">
      <c r="C365" s="125" t="str">
        <f t="shared" si="5"/>
        <v>否</v>
      </c>
    </row>
    <row r="366" ht="14.4" hidden="1" spans="3:3">
      <c r="C366" s="125" t="str">
        <f t="shared" si="5"/>
        <v>否</v>
      </c>
    </row>
    <row r="367" ht="14.4" hidden="1" spans="3:3">
      <c r="C367" s="125" t="str">
        <f t="shared" si="5"/>
        <v>否</v>
      </c>
    </row>
    <row r="368" ht="14.4" hidden="1" spans="3:3">
      <c r="C368" s="125" t="str">
        <f t="shared" si="5"/>
        <v>否</v>
      </c>
    </row>
    <row r="369" ht="14.4" hidden="1" spans="3:3">
      <c r="C369" s="125" t="str">
        <f t="shared" si="5"/>
        <v>否</v>
      </c>
    </row>
    <row r="370" ht="14.4" hidden="1" spans="3:3">
      <c r="C370" s="125" t="str">
        <f t="shared" si="5"/>
        <v>否</v>
      </c>
    </row>
    <row r="371" ht="14.4" hidden="1" spans="3:3">
      <c r="C371" s="125" t="str">
        <f t="shared" si="5"/>
        <v>否</v>
      </c>
    </row>
    <row r="372" ht="14.4" hidden="1" spans="3:3">
      <c r="C372" s="125" t="str">
        <f t="shared" si="5"/>
        <v>否</v>
      </c>
    </row>
    <row r="373" ht="14.4" hidden="1" spans="3:3">
      <c r="C373" s="125" t="str">
        <f t="shared" si="5"/>
        <v>否</v>
      </c>
    </row>
    <row r="374" ht="14.4" hidden="1" spans="3:3">
      <c r="C374" s="125" t="str">
        <f t="shared" si="5"/>
        <v>否</v>
      </c>
    </row>
    <row r="375" ht="14.4" hidden="1" spans="3:3">
      <c r="C375" s="125" t="str">
        <f t="shared" si="5"/>
        <v>否</v>
      </c>
    </row>
    <row r="376" ht="14.4" hidden="1" spans="3:3">
      <c r="C376" s="125" t="str">
        <f t="shared" si="5"/>
        <v>否</v>
      </c>
    </row>
    <row r="377" ht="14.4" hidden="1" spans="3:3">
      <c r="C377" s="125" t="str">
        <f t="shared" si="5"/>
        <v>否</v>
      </c>
    </row>
    <row r="378" ht="14.4" hidden="1" spans="3:3">
      <c r="C378" s="125" t="str">
        <f t="shared" si="5"/>
        <v>否</v>
      </c>
    </row>
    <row r="379" ht="14.4" hidden="1" spans="3:3">
      <c r="C379" s="125" t="str">
        <f t="shared" si="5"/>
        <v>否</v>
      </c>
    </row>
    <row r="380" ht="14.4" hidden="1" spans="3:3">
      <c r="C380" s="125" t="str">
        <f t="shared" si="5"/>
        <v>否</v>
      </c>
    </row>
    <row r="381" ht="14.4" hidden="1" spans="3:3">
      <c r="C381" s="125" t="str">
        <f t="shared" si="5"/>
        <v>否</v>
      </c>
    </row>
    <row r="382" ht="14.4" hidden="1" spans="3:3">
      <c r="C382" s="125" t="str">
        <f t="shared" si="5"/>
        <v>否</v>
      </c>
    </row>
    <row r="383" ht="14.4" hidden="1" spans="3:3">
      <c r="C383" s="125" t="str">
        <f t="shared" si="5"/>
        <v>否</v>
      </c>
    </row>
    <row r="384" ht="14.4" hidden="1" spans="3:3">
      <c r="C384" s="125" t="str">
        <f t="shared" si="5"/>
        <v>否</v>
      </c>
    </row>
    <row r="385" ht="14.4" hidden="1" spans="3:3">
      <c r="C385" s="125" t="str">
        <f t="shared" si="5"/>
        <v>否</v>
      </c>
    </row>
    <row r="386" ht="14.4" hidden="1" spans="3:3">
      <c r="C386" s="125" t="str">
        <f t="shared" si="5"/>
        <v>否</v>
      </c>
    </row>
    <row r="387" ht="14.4" hidden="1" spans="3:3">
      <c r="C387" s="125" t="str">
        <f t="shared" si="5"/>
        <v>否</v>
      </c>
    </row>
    <row r="388" ht="14.4" hidden="1" spans="3:3">
      <c r="C388" s="125" t="str">
        <f t="shared" si="5"/>
        <v>否</v>
      </c>
    </row>
    <row r="389" ht="14.4" hidden="1" spans="3:3">
      <c r="C389" s="125" t="str">
        <f t="shared" ref="C389:C452" si="6">IF(B389&lt;&gt;0,"是","否")</f>
        <v>否</v>
      </c>
    </row>
    <row r="390" ht="14.4" hidden="1" spans="3:3">
      <c r="C390" s="125" t="str">
        <f t="shared" si="6"/>
        <v>否</v>
      </c>
    </row>
    <row r="391" ht="14.4" hidden="1" spans="3:3">
      <c r="C391" s="125" t="str">
        <f t="shared" si="6"/>
        <v>否</v>
      </c>
    </row>
    <row r="392" ht="14.4" hidden="1" spans="3:3">
      <c r="C392" s="125" t="str">
        <f t="shared" si="6"/>
        <v>否</v>
      </c>
    </row>
    <row r="393" ht="14.4" hidden="1" spans="3:3">
      <c r="C393" s="125" t="str">
        <f t="shared" si="6"/>
        <v>否</v>
      </c>
    </row>
    <row r="394" ht="14.4" hidden="1" spans="3:3">
      <c r="C394" s="125" t="str">
        <f t="shared" si="6"/>
        <v>否</v>
      </c>
    </row>
    <row r="395" ht="14.4" hidden="1" spans="3:3">
      <c r="C395" s="125" t="str">
        <f t="shared" si="6"/>
        <v>否</v>
      </c>
    </row>
    <row r="396" ht="14.4" hidden="1" spans="3:3">
      <c r="C396" s="125" t="str">
        <f t="shared" si="6"/>
        <v>否</v>
      </c>
    </row>
    <row r="397" ht="14.4" hidden="1" spans="3:3">
      <c r="C397" s="125" t="str">
        <f t="shared" si="6"/>
        <v>否</v>
      </c>
    </row>
    <row r="398" ht="14.4" hidden="1" spans="3:3">
      <c r="C398" s="125" t="str">
        <f t="shared" si="6"/>
        <v>否</v>
      </c>
    </row>
    <row r="399" ht="14.4" hidden="1" spans="3:3">
      <c r="C399" s="125" t="str">
        <f t="shared" si="6"/>
        <v>否</v>
      </c>
    </row>
    <row r="400" ht="14.4" hidden="1" spans="3:3">
      <c r="C400" s="125" t="str">
        <f t="shared" si="6"/>
        <v>否</v>
      </c>
    </row>
    <row r="401" ht="14.4" hidden="1" spans="3:3">
      <c r="C401" s="125" t="str">
        <f t="shared" si="6"/>
        <v>否</v>
      </c>
    </row>
    <row r="402" ht="14.4" hidden="1" spans="3:3">
      <c r="C402" s="125" t="str">
        <f t="shared" si="6"/>
        <v>否</v>
      </c>
    </row>
    <row r="403" ht="14.4" hidden="1" spans="3:3">
      <c r="C403" s="125" t="str">
        <f t="shared" si="6"/>
        <v>否</v>
      </c>
    </row>
    <row r="404" ht="14.4" hidden="1" spans="3:3">
      <c r="C404" s="125" t="str">
        <f t="shared" si="6"/>
        <v>否</v>
      </c>
    </row>
    <row r="405" ht="14.4" hidden="1" spans="3:3">
      <c r="C405" s="125" t="str">
        <f t="shared" si="6"/>
        <v>否</v>
      </c>
    </row>
    <row r="406" ht="14.4" hidden="1" spans="3:3">
      <c r="C406" s="125" t="str">
        <f t="shared" si="6"/>
        <v>否</v>
      </c>
    </row>
    <row r="407" ht="14.4" hidden="1" spans="3:3">
      <c r="C407" s="125" t="str">
        <f t="shared" si="6"/>
        <v>否</v>
      </c>
    </row>
    <row r="408" ht="14.4" hidden="1" spans="3:3">
      <c r="C408" s="125" t="str">
        <f t="shared" si="6"/>
        <v>否</v>
      </c>
    </row>
    <row r="409" ht="14.4" hidden="1" spans="3:3">
      <c r="C409" s="125" t="str">
        <f t="shared" si="6"/>
        <v>否</v>
      </c>
    </row>
    <row r="410" ht="14.4" hidden="1" spans="3:3">
      <c r="C410" s="125" t="str">
        <f t="shared" si="6"/>
        <v>否</v>
      </c>
    </row>
    <row r="411" ht="14.4" hidden="1" spans="3:3">
      <c r="C411" s="125" t="str">
        <f t="shared" si="6"/>
        <v>否</v>
      </c>
    </row>
    <row r="412" ht="14.4" hidden="1" spans="3:3">
      <c r="C412" s="125" t="str">
        <f t="shared" si="6"/>
        <v>否</v>
      </c>
    </row>
    <row r="413" ht="14.4" hidden="1" spans="3:3">
      <c r="C413" s="125" t="str">
        <f t="shared" si="6"/>
        <v>否</v>
      </c>
    </row>
    <row r="414" ht="14.4" hidden="1" spans="3:3">
      <c r="C414" s="125" t="str">
        <f t="shared" si="6"/>
        <v>否</v>
      </c>
    </row>
    <row r="415" ht="14.4" hidden="1" spans="3:3">
      <c r="C415" s="125" t="str">
        <f t="shared" si="6"/>
        <v>否</v>
      </c>
    </row>
    <row r="416" ht="14.4" hidden="1" spans="3:3">
      <c r="C416" s="125" t="str">
        <f t="shared" si="6"/>
        <v>否</v>
      </c>
    </row>
    <row r="417" ht="14.4" hidden="1" spans="3:3">
      <c r="C417" s="125" t="str">
        <f t="shared" si="6"/>
        <v>否</v>
      </c>
    </row>
    <row r="418" ht="14.4" hidden="1" spans="3:3">
      <c r="C418" s="125" t="str">
        <f t="shared" si="6"/>
        <v>否</v>
      </c>
    </row>
    <row r="419" ht="14.4" hidden="1" spans="3:3">
      <c r="C419" s="125" t="str">
        <f t="shared" si="6"/>
        <v>否</v>
      </c>
    </row>
    <row r="420" ht="14.4" hidden="1" spans="3:3">
      <c r="C420" s="125" t="str">
        <f t="shared" si="6"/>
        <v>否</v>
      </c>
    </row>
    <row r="421" ht="14.4" hidden="1" spans="3:3">
      <c r="C421" s="125" t="str">
        <f t="shared" si="6"/>
        <v>否</v>
      </c>
    </row>
    <row r="422" ht="14.4" hidden="1" spans="3:3">
      <c r="C422" s="125" t="str">
        <f t="shared" si="6"/>
        <v>否</v>
      </c>
    </row>
    <row r="423" ht="14.4" hidden="1" spans="3:3">
      <c r="C423" s="125" t="str">
        <f t="shared" si="6"/>
        <v>否</v>
      </c>
    </row>
    <row r="424" ht="14.4" hidden="1" spans="3:3">
      <c r="C424" s="125" t="str">
        <f t="shared" si="6"/>
        <v>否</v>
      </c>
    </row>
    <row r="425" ht="14.4" hidden="1" spans="3:3">
      <c r="C425" s="125" t="str">
        <f t="shared" si="6"/>
        <v>否</v>
      </c>
    </row>
    <row r="426" ht="14.4" hidden="1" spans="3:3">
      <c r="C426" s="125" t="str">
        <f t="shared" si="6"/>
        <v>否</v>
      </c>
    </row>
    <row r="427" ht="14.4" hidden="1" spans="3:3">
      <c r="C427" s="125" t="str">
        <f t="shared" si="6"/>
        <v>否</v>
      </c>
    </row>
    <row r="428" ht="14.4" hidden="1" spans="3:3">
      <c r="C428" s="125" t="str">
        <f t="shared" si="6"/>
        <v>否</v>
      </c>
    </row>
    <row r="429" ht="14.4" hidden="1" spans="3:3">
      <c r="C429" s="125" t="str">
        <f t="shared" si="6"/>
        <v>否</v>
      </c>
    </row>
    <row r="430" ht="14.4" hidden="1" spans="3:3">
      <c r="C430" s="125" t="str">
        <f t="shared" si="6"/>
        <v>否</v>
      </c>
    </row>
    <row r="431" ht="14.4" hidden="1" spans="3:3">
      <c r="C431" s="125" t="str">
        <f t="shared" si="6"/>
        <v>否</v>
      </c>
    </row>
    <row r="432" ht="14.4" hidden="1" spans="3:3">
      <c r="C432" s="125" t="str">
        <f t="shared" si="6"/>
        <v>否</v>
      </c>
    </row>
    <row r="433" ht="14.4" hidden="1" spans="3:3">
      <c r="C433" s="125" t="str">
        <f t="shared" si="6"/>
        <v>否</v>
      </c>
    </row>
    <row r="434" ht="14.4" hidden="1" spans="3:3">
      <c r="C434" s="125" t="str">
        <f t="shared" si="6"/>
        <v>否</v>
      </c>
    </row>
    <row r="435" ht="14.4" hidden="1" spans="3:3">
      <c r="C435" s="125" t="str">
        <f t="shared" si="6"/>
        <v>否</v>
      </c>
    </row>
    <row r="436" ht="14.4" hidden="1" spans="3:3">
      <c r="C436" s="125" t="str">
        <f t="shared" si="6"/>
        <v>否</v>
      </c>
    </row>
    <row r="437" ht="14.4" hidden="1" spans="3:3">
      <c r="C437" s="125" t="str">
        <f t="shared" si="6"/>
        <v>否</v>
      </c>
    </row>
    <row r="438" ht="14.4" hidden="1" spans="3:3">
      <c r="C438" s="125" t="str">
        <f t="shared" si="6"/>
        <v>否</v>
      </c>
    </row>
    <row r="439" ht="14.4" hidden="1" spans="3:3">
      <c r="C439" s="125" t="str">
        <f t="shared" si="6"/>
        <v>否</v>
      </c>
    </row>
    <row r="440" ht="14.4" hidden="1" spans="3:3">
      <c r="C440" s="125" t="str">
        <f t="shared" si="6"/>
        <v>否</v>
      </c>
    </row>
    <row r="441" ht="14.4" hidden="1" spans="3:3">
      <c r="C441" s="125" t="str">
        <f t="shared" si="6"/>
        <v>否</v>
      </c>
    </row>
    <row r="442" ht="14.4" hidden="1" spans="3:3">
      <c r="C442" s="125" t="str">
        <f t="shared" si="6"/>
        <v>否</v>
      </c>
    </row>
    <row r="443" ht="14.4" hidden="1" spans="3:3">
      <c r="C443" s="125" t="str">
        <f t="shared" si="6"/>
        <v>否</v>
      </c>
    </row>
    <row r="444" ht="14.4" hidden="1" spans="3:3">
      <c r="C444" s="125" t="str">
        <f t="shared" si="6"/>
        <v>否</v>
      </c>
    </row>
    <row r="445" ht="14.4" hidden="1" spans="3:3">
      <c r="C445" s="125" t="str">
        <f t="shared" si="6"/>
        <v>否</v>
      </c>
    </row>
    <row r="446" ht="14.4" hidden="1" spans="3:3">
      <c r="C446" s="125" t="str">
        <f t="shared" si="6"/>
        <v>否</v>
      </c>
    </row>
    <row r="447" ht="14.4" hidden="1" spans="3:3">
      <c r="C447" s="125" t="str">
        <f t="shared" si="6"/>
        <v>否</v>
      </c>
    </row>
    <row r="448" ht="14.4" hidden="1" spans="3:3">
      <c r="C448" s="125" t="str">
        <f t="shared" si="6"/>
        <v>否</v>
      </c>
    </row>
    <row r="449" ht="14.4" hidden="1" spans="3:3">
      <c r="C449" s="125" t="str">
        <f t="shared" si="6"/>
        <v>否</v>
      </c>
    </row>
    <row r="450" ht="14.4" hidden="1" spans="3:3">
      <c r="C450" s="125" t="str">
        <f t="shared" si="6"/>
        <v>否</v>
      </c>
    </row>
    <row r="451" ht="14.4" hidden="1" spans="3:3">
      <c r="C451" s="125" t="str">
        <f t="shared" si="6"/>
        <v>否</v>
      </c>
    </row>
    <row r="452" ht="14.4" hidden="1" spans="3:3">
      <c r="C452" s="125" t="str">
        <f t="shared" si="6"/>
        <v>否</v>
      </c>
    </row>
    <row r="453" ht="14.4" hidden="1" spans="3:3">
      <c r="C453" s="125" t="str">
        <f t="shared" ref="C453:C516" si="7">IF(B453&lt;&gt;0,"是","否")</f>
        <v>否</v>
      </c>
    </row>
    <row r="454" ht="14.4" hidden="1" spans="3:3">
      <c r="C454" s="125" t="str">
        <f t="shared" si="7"/>
        <v>否</v>
      </c>
    </row>
    <row r="455" ht="14.4" hidden="1" spans="3:3">
      <c r="C455" s="125" t="str">
        <f t="shared" si="7"/>
        <v>否</v>
      </c>
    </row>
    <row r="456" ht="14.4" hidden="1" spans="3:3">
      <c r="C456" s="125" t="str">
        <f t="shared" si="7"/>
        <v>否</v>
      </c>
    </row>
    <row r="457" ht="14.4" hidden="1" spans="3:3">
      <c r="C457" s="125" t="str">
        <f t="shared" si="7"/>
        <v>否</v>
      </c>
    </row>
    <row r="458" ht="14.4" hidden="1" spans="3:3">
      <c r="C458" s="125" t="str">
        <f t="shared" si="7"/>
        <v>否</v>
      </c>
    </row>
    <row r="459" ht="14.4" hidden="1" spans="3:3">
      <c r="C459" s="125" t="str">
        <f t="shared" si="7"/>
        <v>否</v>
      </c>
    </row>
    <row r="460" ht="14.4" hidden="1" spans="3:3">
      <c r="C460" s="125" t="str">
        <f t="shared" si="7"/>
        <v>否</v>
      </c>
    </row>
    <row r="461" ht="14.4" hidden="1" spans="3:3">
      <c r="C461" s="125" t="str">
        <f t="shared" si="7"/>
        <v>否</v>
      </c>
    </row>
    <row r="462" ht="14.4" hidden="1" spans="3:3">
      <c r="C462" s="125" t="str">
        <f t="shared" si="7"/>
        <v>否</v>
      </c>
    </row>
    <row r="463" ht="14.4" hidden="1" spans="3:3">
      <c r="C463" s="125" t="str">
        <f t="shared" si="7"/>
        <v>否</v>
      </c>
    </row>
    <row r="464" ht="14.4" hidden="1" spans="3:3">
      <c r="C464" s="125" t="str">
        <f t="shared" si="7"/>
        <v>否</v>
      </c>
    </row>
    <row r="465" ht="14.4" hidden="1" spans="3:3">
      <c r="C465" s="125" t="str">
        <f t="shared" si="7"/>
        <v>否</v>
      </c>
    </row>
    <row r="466" ht="14.4" hidden="1" spans="3:3">
      <c r="C466" s="125" t="str">
        <f t="shared" si="7"/>
        <v>否</v>
      </c>
    </row>
    <row r="467" ht="14.4" hidden="1" spans="3:3">
      <c r="C467" s="125" t="str">
        <f t="shared" si="7"/>
        <v>否</v>
      </c>
    </row>
    <row r="468" ht="14.4" hidden="1" spans="3:3">
      <c r="C468" s="125" t="str">
        <f t="shared" si="7"/>
        <v>否</v>
      </c>
    </row>
    <row r="469" ht="14.4" hidden="1" spans="3:3">
      <c r="C469" s="125" t="str">
        <f t="shared" si="7"/>
        <v>否</v>
      </c>
    </row>
    <row r="470" ht="14.4" hidden="1" spans="3:3">
      <c r="C470" s="125" t="str">
        <f t="shared" si="7"/>
        <v>否</v>
      </c>
    </row>
    <row r="471" ht="14.4" hidden="1" spans="3:3">
      <c r="C471" s="125" t="str">
        <f t="shared" si="7"/>
        <v>否</v>
      </c>
    </row>
    <row r="472" ht="14.4" hidden="1" spans="3:3">
      <c r="C472" s="125" t="str">
        <f t="shared" si="7"/>
        <v>否</v>
      </c>
    </row>
    <row r="473" ht="14.4" hidden="1" spans="3:3">
      <c r="C473" s="125" t="str">
        <f t="shared" si="7"/>
        <v>否</v>
      </c>
    </row>
    <row r="474" ht="14.4" hidden="1" spans="3:3">
      <c r="C474" s="125" t="str">
        <f t="shared" si="7"/>
        <v>否</v>
      </c>
    </row>
    <row r="475" ht="14.4" hidden="1" spans="3:3">
      <c r="C475" s="125" t="str">
        <f t="shared" si="7"/>
        <v>否</v>
      </c>
    </row>
    <row r="476" ht="14.4" hidden="1" spans="3:3">
      <c r="C476" s="125" t="str">
        <f t="shared" si="7"/>
        <v>否</v>
      </c>
    </row>
    <row r="477" ht="14.4" hidden="1" spans="3:3">
      <c r="C477" s="125" t="str">
        <f t="shared" si="7"/>
        <v>否</v>
      </c>
    </row>
    <row r="478" ht="14.4" hidden="1" spans="3:3">
      <c r="C478" s="125" t="str">
        <f t="shared" si="7"/>
        <v>否</v>
      </c>
    </row>
    <row r="479" ht="14.4" hidden="1" spans="3:3">
      <c r="C479" s="125" t="str">
        <f t="shared" si="7"/>
        <v>否</v>
      </c>
    </row>
    <row r="480" ht="14.4" hidden="1" spans="3:3">
      <c r="C480" s="125" t="str">
        <f t="shared" si="7"/>
        <v>否</v>
      </c>
    </row>
    <row r="481" ht="14.4" hidden="1" spans="3:3">
      <c r="C481" s="125" t="str">
        <f t="shared" si="7"/>
        <v>否</v>
      </c>
    </row>
    <row r="482" ht="14.4" hidden="1" spans="3:3">
      <c r="C482" s="125" t="str">
        <f t="shared" si="7"/>
        <v>否</v>
      </c>
    </row>
    <row r="483" ht="14.4" hidden="1" spans="3:3">
      <c r="C483" s="125" t="str">
        <f t="shared" si="7"/>
        <v>否</v>
      </c>
    </row>
    <row r="484" ht="14.4" hidden="1" spans="3:3">
      <c r="C484" s="125" t="str">
        <f t="shared" si="7"/>
        <v>否</v>
      </c>
    </row>
    <row r="485" ht="14.4" hidden="1" spans="3:3">
      <c r="C485" s="125" t="str">
        <f t="shared" si="7"/>
        <v>否</v>
      </c>
    </row>
    <row r="486" ht="14.4" hidden="1" spans="3:3">
      <c r="C486" s="125" t="str">
        <f t="shared" si="7"/>
        <v>否</v>
      </c>
    </row>
    <row r="487" ht="14.4" hidden="1" spans="3:3">
      <c r="C487" s="125" t="str">
        <f t="shared" si="7"/>
        <v>否</v>
      </c>
    </row>
    <row r="488" ht="14.4" hidden="1" spans="3:3">
      <c r="C488" s="125" t="str">
        <f t="shared" si="7"/>
        <v>否</v>
      </c>
    </row>
    <row r="489" ht="14.4" hidden="1" spans="3:3">
      <c r="C489" s="125" t="str">
        <f t="shared" si="7"/>
        <v>否</v>
      </c>
    </row>
    <row r="490" ht="14.4" hidden="1" spans="3:3">
      <c r="C490" s="125" t="str">
        <f t="shared" si="7"/>
        <v>否</v>
      </c>
    </row>
    <row r="491" ht="14.4" hidden="1" spans="3:3">
      <c r="C491" s="125" t="str">
        <f t="shared" si="7"/>
        <v>否</v>
      </c>
    </row>
    <row r="492" ht="14.4" hidden="1" spans="3:3">
      <c r="C492" s="125" t="str">
        <f t="shared" si="7"/>
        <v>否</v>
      </c>
    </row>
    <row r="493" ht="14.4" hidden="1" spans="3:3">
      <c r="C493" s="125" t="str">
        <f t="shared" si="7"/>
        <v>否</v>
      </c>
    </row>
    <row r="494" ht="14.4" hidden="1" spans="3:3">
      <c r="C494" s="125" t="str">
        <f t="shared" si="7"/>
        <v>否</v>
      </c>
    </row>
    <row r="495" ht="14.4" hidden="1" spans="3:3">
      <c r="C495" s="125" t="str">
        <f t="shared" si="7"/>
        <v>否</v>
      </c>
    </row>
    <row r="496" ht="14.4" hidden="1" spans="3:3">
      <c r="C496" s="125" t="str">
        <f t="shared" si="7"/>
        <v>否</v>
      </c>
    </row>
    <row r="497" ht="14.4" hidden="1" spans="3:3">
      <c r="C497" s="125" t="str">
        <f t="shared" si="7"/>
        <v>否</v>
      </c>
    </row>
    <row r="498" ht="14.4" hidden="1" spans="3:3">
      <c r="C498" s="125" t="str">
        <f t="shared" si="7"/>
        <v>否</v>
      </c>
    </row>
    <row r="499" ht="14.4" hidden="1" spans="3:3">
      <c r="C499" s="125" t="str">
        <f t="shared" si="7"/>
        <v>否</v>
      </c>
    </row>
    <row r="500" ht="14.4" hidden="1" spans="3:3">
      <c r="C500" s="125" t="str">
        <f t="shared" si="7"/>
        <v>否</v>
      </c>
    </row>
    <row r="501" ht="14.4" hidden="1" spans="3:3">
      <c r="C501" s="125" t="str">
        <f t="shared" si="7"/>
        <v>否</v>
      </c>
    </row>
    <row r="502" ht="14.4" hidden="1" spans="3:3">
      <c r="C502" s="125" t="str">
        <f t="shared" si="7"/>
        <v>否</v>
      </c>
    </row>
    <row r="503" ht="14.4" hidden="1" spans="3:3">
      <c r="C503" s="125" t="str">
        <f t="shared" si="7"/>
        <v>否</v>
      </c>
    </row>
    <row r="504" ht="14.4" hidden="1" spans="3:3">
      <c r="C504" s="125" t="str">
        <f t="shared" si="7"/>
        <v>否</v>
      </c>
    </row>
    <row r="505" ht="14.4" hidden="1" spans="3:3">
      <c r="C505" s="125" t="str">
        <f t="shared" si="7"/>
        <v>否</v>
      </c>
    </row>
    <row r="506" ht="14.4" hidden="1" spans="3:3">
      <c r="C506" s="125" t="str">
        <f t="shared" si="7"/>
        <v>否</v>
      </c>
    </row>
    <row r="507" ht="14.4" hidden="1" spans="3:3">
      <c r="C507" s="125" t="str">
        <f t="shared" si="7"/>
        <v>否</v>
      </c>
    </row>
    <row r="508" ht="14.4" hidden="1" spans="3:3">
      <c r="C508" s="125" t="str">
        <f t="shared" si="7"/>
        <v>否</v>
      </c>
    </row>
    <row r="509" ht="14.4" hidden="1" spans="3:3">
      <c r="C509" s="125" t="str">
        <f t="shared" si="7"/>
        <v>否</v>
      </c>
    </row>
    <row r="510" ht="14.4" hidden="1" spans="3:3">
      <c r="C510" s="125" t="str">
        <f t="shared" si="7"/>
        <v>否</v>
      </c>
    </row>
    <row r="511" ht="14.4" hidden="1" spans="3:3">
      <c r="C511" s="125" t="str">
        <f t="shared" si="7"/>
        <v>否</v>
      </c>
    </row>
    <row r="512" ht="14.4" hidden="1" spans="3:3">
      <c r="C512" s="125" t="str">
        <f t="shared" si="7"/>
        <v>否</v>
      </c>
    </row>
    <row r="513" ht="14.4" hidden="1" spans="3:3">
      <c r="C513" s="125" t="str">
        <f t="shared" si="7"/>
        <v>否</v>
      </c>
    </row>
    <row r="514" ht="14.4" hidden="1" spans="3:3">
      <c r="C514" s="125" t="str">
        <f t="shared" si="7"/>
        <v>否</v>
      </c>
    </row>
    <row r="515" ht="14.4" hidden="1" spans="3:3">
      <c r="C515" s="125" t="str">
        <f t="shared" si="7"/>
        <v>否</v>
      </c>
    </row>
    <row r="516" ht="14.4" hidden="1" spans="3:3">
      <c r="C516" s="125" t="str">
        <f t="shared" si="7"/>
        <v>否</v>
      </c>
    </row>
    <row r="517" ht="14.4" hidden="1" spans="3:3">
      <c r="C517" s="125" t="str">
        <f t="shared" ref="C517:C580" si="8">IF(B517&lt;&gt;0,"是","否")</f>
        <v>否</v>
      </c>
    </row>
    <row r="518" ht="14.4" hidden="1" spans="3:3">
      <c r="C518" s="125" t="str">
        <f t="shared" si="8"/>
        <v>否</v>
      </c>
    </row>
    <row r="519" ht="14.4" hidden="1" spans="3:3">
      <c r="C519" s="125" t="str">
        <f t="shared" si="8"/>
        <v>否</v>
      </c>
    </row>
    <row r="520" ht="14.4" hidden="1" spans="3:3">
      <c r="C520" s="125" t="str">
        <f t="shared" si="8"/>
        <v>否</v>
      </c>
    </row>
    <row r="521" ht="14.4" hidden="1" spans="3:3">
      <c r="C521" s="125" t="str">
        <f t="shared" si="8"/>
        <v>否</v>
      </c>
    </row>
    <row r="522" ht="14.4" hidden="1" spans="3:3">
      <c r="C522" s="125" t="str">
        <f t="shared" si="8"/>
        <v>否</v>
      </c>
    </row>
    <row r="523" ht="14.4" hidden="1" spans="3:3">
      <c r="C523" s="125" t="str">
        <f t="shared" si="8"/>
        <v>否</v>
      </c>
    </row>
    <row r="524" ht="14.4" hidden="1" spans="3:3">
      <c r="C524" s="125" t="str">
        <f t="shared" si="8"/>
        <v>否</v>
      </c>
    </row>
    <row r="525" ht="14.4" hidden="1" spans="3:3">
      <c r="C525" s="125" t="str">
        <f t="shared" si="8"/>
        <v>否</v>
      </c>
    </row>
    <row r="526" ht="14.4" hidden="1" spans="3:3">
      <c r="C526" s="125" t="str">
        <f t="shared" si="8"/>
        <v>否</v>
      </c>
    </row>
    <row r="527" ht="14.4" hidden="1" spans="3:3">
      <c r="C527" s="125" t="str">
        <f t="shared" si="8"/>
        <v>否</v>
      </c>
    </row>
    <row r="528" ht="14.4" hidden="1" spans="3:3">
      <c r="C528" s="125" t="str">
        <f t="shared" si="8"/>
        <v>否</v>
      </c>
    </row>
    <row r="529" ht="14.4" hidden="1" spans="3:3">
      <c r="C529" s="125" t="str">
        <f t="shared" si="8"/>
        <v>否</v>
      </c>
    </row>
    <row r="530" ht="14.4" hidden="1" spans="3:3">
      <c r="C530" s="125" t="str">
        <f t="shared" si="8"/>
        <v>否</v>
      </c>
    </row>
    <row r="531" ht="14.4" hidden="1" spans="3:3">
      <c r="C531" s="125" t="str">
        <f t="shared" si="8"/>
        <v>否</v>
      </c>
    </row>
    <row r="532" ht="14.4" hidden="1" spans="3:3">
      <c r="C532" s="125" t="str">
        <f t="shared" si="8"/>
        <v>否</v>
      </c>
    </row>
    <row r="533" ht="14.4" hidden="1" spans="3:3">
      <c r="C533" s="125" t="str">
        <f t="shared" si="8"/>
        <v>否</v>
      </c>
    </row>
    <row r="534" ht="14.4" hidden="1" spans="3:3">
      <c r="C534" s="125" t="str">
        <f t="shared" si="8"/>
        <v>否</v>
      </c>
    </row>
    <row r="535" ht="14.4" hidden="1" spans="3:3">
      <c r="C535" s="125" t="str">
        <f t="shared" si="8"/>
        <v>否</v>
      </c>
    </row>
    <row r="536" ht="14.4" hidden="1" spans="3:3">
      <c r="C536" s="125" t="str">
        <f t="shared" si="8"/>
        <v>否</v>
      </c>
    </row>
    <row r="537" ht="14.4" hidden="1" spans="3:3">
      <c r="C537" s="125" t="str">
        <f t="shared" si="8"/>
        <v>否</v>
      </c>
    </row>
    <row r="538" ht="14.4" hidden="1" spans="3:3">
      <c r="C538" s="125" t="str">
        <f t="shared" si="8"/>
        <v>否</v>
      </c>
    </row>
    <row r="539" ht="14.4" hidden="1" spans="3:3">
      <c r="C539" s="125" t="str">
        <f t="shared" si="8"/>
        <v>否</v>
      </c>
    </row>
    <row r="540" ht="14.4" hidden="1" spans="3:3">
      <c r="C540" s="125" t="str">
        <f t="shared" si="8"/>
        <v>否</v>
      </c>
    </row>
    <row r="541" ht="14.4" hidden="1" spans="3:3">
      <c r="C541" s="125" t="str">
        <f t="shared" si="8"/>
        <v>否</v>
      </c>
    </row>
    <row r="542" ht="14.4" hidden="1" spans="3:3">
      <c r="C542" s="125" t="str">
        <f t="shared" si="8"/>
        <v>否</v>
      </c>
    </row>
    <row r="543" ht="14.4" hidden="1" spans="3:3">
      <c r="C543" s="125" t="str">
        <f t="shared" si="8"/>
        <v>否</v>
      </c>
    </row>
    <row r="544" ht="14.4" hidden="1" spans="3:3">
      <c r="C544" s="125" t="str">
        <f t="shared" si="8"/>
        <v>否</v>
      </c>
    </row>
    <row r="545" ht="14.4" hidden="1" spans="3:3">
      <c r="C545" s="125" t="str">
        <f t="shared" si="8"/>
        <v>否</v>
      </c>
    </row>
    <row r="546" ht="14.4" hidden="1" spans="3:3">
      <c r="C546" s="125" t="str">
        <f t="shared" si="8"/>
        <v>否</v>
      </c>
    </row>
    <row r="547" ht="14.4" hidden="1" spans="3:3">
      <c r="C547" s="125" t="str">
        <f t="shared" si="8"/>
        <v>否</v>
      </c>
    </row>
    <row r="548" ht="14.4" hidden="1" spans="3:3">
      <c r="C548" s="125" t="str">
        <f t="shared" si="8"/>
        <v>否</v>
      </c>
    </row>
    <row r="549" ht="14.4" hidden="1" spans="3:3">
      <c r="C549" s="125" t="str">
        <f t="shared" si="8"/>
        <v>否</v>
      </c>
    </row>
    <row r="550" ht="14.4" hidden="1" spans="3:3">
      <c r="C550" s="125" t="str">
        <f t="shared" si="8"/>
        <v>否</v>
      </c>
    </row>
    <row r="551" ht="14.4" hidden="1" spans="3:3">
      <c r="C551" s="125" t="str">
        <f t="shared" si="8"/>
        <v>否</v>
      </c>
    </row>
    <row r="552" ht="14.4" hidden="1" spans="3:3">
      <c r="C552" s="125" t="str">
        <f t="shared" si="8"/>
        <v>否</v>
      </c>
    </row>
    <row r="553" ht="14.4" hidden="1" spans="3:3">
      <c r="C553" s="125" t="str">
        <f t="shared" si="8"/>
        <v>否</v>
      </c>
    </row>
    <row r="554" ht="14.4" hidden="1" spans="3:3">
      <c r="C554" s="125" t="str">
        <f t="shared" si="8"/>
        <v>否</v>
      </c>
    </row>
    <row r="555" ht="14.4" hidden="1" spans="3:3">
      <c r="C555" s="125" t="str">
        <f t="shared" si="8"/>
        <v>否</v>
      </c>
    </row>
    <row r="556" ht="14.4" hidden="1" spans="3:3">
      <c r="C556" s="125" t="str">
        <f t="shared" si="8"/>
        <v>否</v>
      </c>
    </row>
    <row r="557" ht="14.4" hidden="1" spans="3:3">
      <c r="C557" s="125" t="str">
        <f t="shared" si="8"/>
        <v>否</v>
      </c>
    </row>
    <row r="558" ht="14.4" hidden="1" spans="3:3">
      <c r="C558" s="125" t="str">
        <f t="shared" si="8"/>
        <v>否</v>
      </c>
    </row>
    <row r="559" ht="14.4" hidden="1" spans="3:3">
      <c r="C559" s="125" t="str">
        <f t="shared" si="8"/>
        <v>否</v>
      </c>
    </row>
    <row r="560" ht="14.4" hidden="1" spans="3:3">
      <c r="C560" s="125" t="str">
        <f t="shared" si="8"/>
        <v>否</v>
      </c>
    </row>
    <row r="561" ht="14.4" hidden="1" spans="3:3">
      <c r="C561" s="125" t="str">
        <f t="shared" si="8"/>
        <v>否</v>
      </c>
    </row>
    <row r="562" ht="14.4" hidden="1" spans="3:3">
      <c r="C562" s="125" t="str">
        <f t="shared" si="8"/>
        <v>否</v>
      </c>
    </row>
    <row r="563" ht="14.4" hidden="1" spans="3:3">
      <c r="C563" s="125" t="str">
        <f t="shared" si="8"/>
        <v>否</v>
      </c>
    </row>
    <row r="564" ht="14.4" hidden="1" spans="3:3">
      <c r="C564" s="125" t="str">
        <f t="shared" si="8"/>
        <v>否</v>
      </c>
    </row>
    <row r="565" ht="14.4" hidden="1" spans="3:3">
      <c r="C565" s="125" t="str">
        <f t="shared" si="8"/>
        <v>否</v>
      </c>
    </row>
    <row r="566" ht="14.4" hidden="1" spans="3:3">
      <c r="C566" s="125" t="str">
        <f t="shared" si="8"/>
        <v>否</v>
      </c>
    </row>
    <row r="567" ht="14.4" hidden="1" spans="3:3">
      <c r="C567" s="125" t="str">
        <f t="shared" si="8"/>
        <v>否</v>
      </c>
    </row>
    <row r="568" ht="14.4" hidden="1" spans="3:3">
      <c r="C568" s="125" t="str">
        <f t="shared" si="8"/>
        <v>否</v>
      </c>
    </row>
    <row r="569" ht="14.4" hidden="1" spans="3:3">
      <c r="C569" s="125" t="str">
        <f t="shared" si="8"/>
        <v>否</v>
      </c>
    </row>
    <row r="570" ht="14.4" hidden="1" spans="3:3">
      <c r="C570" s="125" t="str">
        <f t="shared" si="8"/>
        <v>否</v>
      </c>
    </row>
    <row r="571" ht="14.4" hidden="1" spans="3:3">
      <c r="C571" s="125" t="str">
        <f t="shared" si="8"/>
        <v>否</v>
      </c>
    </row>
    <row r="572" ht="14.4" hidden="1" spans="3:3">
      <c r="C572" s="125" t="str">
        <f t="shared" si="8"/>
        <v>否</v>
      </c>
    </row>
    <row r="573" ht="14.4" hidden="1" spans="3:3">
      <c r="C573" s="125" t="str">
        <f t="shared" si="8"/>
        <v>否</v>
      </c>
    </row>
    <row r="574" ht="14.4" hidden="1" spans="3:3">
      <c r="C574" s="125" t="str">
        <f t="shared" si="8"/>
        <v>否</v>
      </c>
    </row>
    <row r="575" ht="14.4" hidden="1" spans="3:3">
      <c r="C575" s="125" t="str">
        <f t="shared" si="8"/>
        <v>否</v>
      </c>
    </row>
    <row r="576" ht="14.4" hidden="1" spans="3:3">
      <c r="C576" s="125" t="str">
        <f t="shared" si="8"/>
        <v>否</v>
      </c>
    </row>
    <row r="577" ht="14.4" hidden="1" spans="3:3">
      <c r="C577" s="125" t="str">
        <f t="shared" si="8"/>
        <v>否</v>
      </c>
    </row>
    <row r="578" ht="14.4" hidden="1" spans="3:3">
      <c r="C578" s="125" t="str">
        <f t="shared" si="8"/>
        <v>否</v>
      </c>
    </row>
    <row r="579" ht="14.4" hidden="1" spans="3:3">
      <c r="C579" s="125" t="str">
        <f t="shared" si="8"/>
        <v>否</v>
      </c>
    </row>
    <row r="580" ht="14.4" hidden="1" spans="3:3">
      <c r="C580" s="125" t="str">
        <f t="shared" si="8"/>
        <v>否</v>
      </c>
    </row>
    <row r="581" ht="14.4" hidden="1" spans="3:3">
      <c r="C581" s="125" t="str">
        <f t="shared" ref="C581:C644" si="9">IF(B581&lt;&gt;0,"是","否")</f>
        <v>否</v>
      </c>
    </row>
    <row r="582" ht="14.4" hidden="1" spans="3:3">
      <c r="C582" s="125" t="str">
        <f t="shared" si="9"/>
        <v>否</v>
      </c>
    </row>
    <row r="583" ht="14.4" hidden="1" spans="3:3">
      <c r="C583" s="125" t="str">
        <f t="shared" si="9"/>
        <v>否</v>
      </c>
    </row>
    <row r="584" ht="14.4" hidden="1" spans="3:3">
      <c r="C584" s="125" t="str">
        <f t="shared" si="9"/>
        <v>否</v>
      </c>
    </row>
    <row r="585" ht="14.4" hidden="1" spans="3:3">
      <c r="C585" s="125" t="str">
        <f t="shared" si="9"/>
        <v>否</v>
      </c>
    </row>
    <row r="586" ht="14.4" hidden="1" spans="3:3">
      <c r="C586" s="125" t="str">
        <f t="shared" si="9"/>
        <v>否</v>
      </c>
    </row>
    <row r="587" ht="14.4" hidden="1" spans="3:3">
      <c r="C587" s="125" t="str">
        <f t="shared" si="9"/>
        <v>否</v>
      </c>
    </row>
    <row r="588" ht="14.4" hidden="1" spans="3:3">
      <c r="C588" s="125" t="str">
        <f t="shared" si="9"/>
        <v>否</v>
      </c>
    </row>
    <row r="589" ht="14.4" hidden="1" spans="3:3">
      <c r="C589" s="125" t="str">
        <f t="shared" si="9"/>
        <v>否</v>
      </c>
    </row>
    <row r="590" ht="14.4" hidden="1" spans="3:3">
      <c r="C590" s="125" t="str">
        <f t="shared" si="9"/>
        <v>否</v>
      </c>
    </row>
    <row r="591" ht="14.4" hidden="1" spans="3:3">
      <c r="C591" s="125" t="str">
        <f t="shared" si="9"/>
        <v>否</v>
      </c>
    </row>
    <row r="592" ht="14.4" hidden="1" spans="3:3">
      <c r="C592" s="125" t="str">
        <f t="shared" si="9"/>
        <v>否</v>
      </c>
    </row>
    <row r="593" ht="14.4" hidden="1" spans="3:3">
      <c r="C593" s="125" t="str">
        <f t="shared" si="9"/>
        <v>否</v>
      </c>
    </row>
    <row r="594" ht="14.4" hidden="1" spans="3:3">
      <c r="C594" s="125" t="str">
        <f t="shared" si="9"/>
        <v>否</v>
      </c>
    </row>
    <row r="595" ht="14.4" hidden="1" spans="3:3">
      <c r="C595" s="125" t="str">
        <f t="shared" si="9"/>
        <v>否</v>
      </c>
    </row>
    <row r="596" ht="14.4" hidden="1" spans="3:3">
      <c r="C596" s="125" t="str">
        <f t="shared" si="9"/>
        <v>否</v>
      </c>
    </row>
    <row r="597" ht="14.4" hidden="1" spans="3:3">
      <c r="C597" s="125" t="str">
        <f t="shared" si="9"/>
        <v>否</v>
      </c>
    </row>
    <row r="598" ht="14.4" hidden="1" spans="3:3">
      <c r="C598" s="125" t="str">
        <f t="shared" si="9"/>
        <v>否</v>
      </c>
    </row>
    <row r="599" ht="14.4" hidden="1" spans="3:3">
      <c r="C599" s="125" t="str">
        <f t="shared" si="9"/>
        <v>否</v>
      </c>
    </row>
    <row r="600" ht="14.4" hidden="1" spans="3:3">
      <c r="C600" s="125" t="str">
        <f t="shared" si="9"/>
        <v>否</v>
      </c>
    </row>
    <row r="601" ht="14.4" hidden="1" spans="3:3">
      <c r="C601" s="125" t="str">
        <f t="shared" si="9"/>
        <v>否</v>
      </c>
    </row>
    <row r="602" ht="14.4" hidden="1" spans="3:3">
      <c r="C602" s="125" t="str">
        <f t="shared" si="9"/>
        <v>否</v>
      </c>
    </row>
    <row r="603" ht="14.4" hidden="1" spans="3:3">
      <c r="C603" s="125" t="str">
        <f t="shared" si="9"/>
        <v>否</v>
      </c>
    </row>
    <row r="604" ht="14.4" hidden="1" spans="3:3">
      <c r="C604" s="125" t="str">
        <f t="shared" si="9"/>
        <v>否</v>
      </c>
    </row>
    <row r="605" ht="14.4" hidden="1" spans="3:3">
      <c r="C605" s="125" t="str">
        <f t="shared" si="9"/>
        <v>否</v>
      </c>
    </row>
    <row r="606" ht="14.4" hidden="1" spans="3:3">
      <c r="C606" s="125" t="str">
        <f t="shared" si="9"/>
        <v>否</v>
      </c>
    </row>
    <row r="607" ht="14.4" hidden="1" spans="3:3">
      <c r="C607" s="125" t="str">
        <f t="shared" si="9"/>
        <v>否</v>
      </c>
    </row>
    <row r="608" ht="14.4" hidden="1" spans="3:3">
      <c r="C608" s="125" t="str">
        <f t="shared" si="9"/>
        <v>否</v>
      </c>
    </row>
    <row r="609" ht="14.4" hidden="1" spans="3:3">
      <c r="C609" s="125" t="str">
        <f t="shared" si="9"/>
        <v>否</v>
      </c>
    </row>
    <row r="610" ht="14.4" hidden="1" spans="3:3">
      <c r="C610" s="125" t="str">
        <f t="shared" si="9"/>
        <v>否</v>
      </c>
    </row>
    <row r="611" ht="14.4" hidden="1" spans="3:3">
      <c r="C611" s="125" t="str">
        <f t="shared" si="9"/>
        <v>否</v>
      </c>
    </row>
    <row r="612" ht="14.4" hidden="1" spans="3:3">
      <c r="C612" s="125" t="str">
        <f t="shared" si="9"/>
        <v>否</v>
      </c>
    </row>
    <row r="613" ht="14.4" hidden="1" spans="3:3">
      <c r="C613" s="125" t="str">
        <f t="shared" si="9"/>
        <v>否</v>
      </c>
    </row>
    <row r="614" ht="14.4" hidden="1" spans="3:3">
      <c r="C614" s="125" t="str">
        <f t="shared" si="9"/>
        <v>否</v>
      </c>
    </row>
    <row r="615" ht="14.4" hidden="1" spans="3:3">
      <c r="C615" s="125" t="str">
        <f t="shared" si="9"/>
        <v>否</v>
      </c>
    </row>
    <row r="616" ht="14.4" hidden="1" spans="3:3">
      <c r="C616" s="125" t="str">
        <f t="shared" si="9"/>
        <v>否</v>
      </c>
    </row>
    <row r="617" ht="14.4" hidden="1" spans="3:3">
      <c r="C617" s="125" t="str">
        <f t="shared" si="9"/>
        <v>否</v>
      </c>
    </row>
    <row r="618" ht="14.4" hidden="1" spans="3:3">
      <c r="C618" s="125" t="str">
        <f t="shared" si="9"/>
        <v>否</v>
      </c>
    </row>
    <row r="619" ht="14.4" hidden="1" spans="3:3">
      <c r="C619" s="125" t="str">
        <f t="shared" si="9"/>
        <v>否</v>
      </c>
    </row>
    <row r="620" ht="14.4" hidden="1" spans="3:3">
      <c r="C620" s="125" t="str">
        <f t="shared" si="9"/>
        <v>否</v>
      </c>
    </row>
    <row r="621" ht="14.4" hidden="1" spans="3:3">
      <c r="C621" s="125" t="str">
        <f t="shared" si="9"/>
        <v>否</v>
      </c>
    </row>
    <row r="622" ht="14.4" hidden="1" spans="3:3">
      <c r="C622" s="125" t="str">
        <f t="shared" si="9"/>
        <v>否</v>
      </c>
    </row>
    <row r="623" ht="14.4" hidden="1" spans="3:3">
      <c r="C623" s="125" t="str">
        <f t="shared" si="9"/>
        <v>否</v>
      </c>
    </row>
    <row r="624" ht="14.4" hidden="1" spans="3:3">
      <c r="C624" s="125" t="str">
        <f t="shared" si="9"/>
        <v>否</v>
      </c>
    </row>
    <row r="625" ht="14.4" hidden="1" spans="3:3">
      <c r="C625" s="125" t="str">
        <f t="shared" si="9"/>
        <v>否</v>
      </c>
    </row>
    <row r="626" ht="14.4" hidden="1" spans="3:3">
      <c r="C626" s="125" t="str">
        <f t="shared" si="9"/>
        <v>否</v>
      </c>
    </row>
    <row r="627" ht="14.4" hidden="1" spans="3:3">
      <c r="C627" s="125" t="str">
        <f t="shared" si="9"/>
        <v>否</v>
      </c>
    </row>
    <row r="628" ht="14.4" hidden="1" spans="3:3">
      <c r="C628" s="125" t="str">
        <f t="shared" si="9"/>
        <v>否</v>
      </c>
    </row>
    <row r="629" ht="14.4" hidden="1" spans="3:3">
      <c r="C629" s="125" t="str">
        <f t="shared" si="9"/>
        <v>否</v>
      </c>
    </row>
    <row r="630" ht="14.4" hidden="1" spans="3:3">
      <c r="C630" s="125" t="str">
        <f t="shared" si="9"/>
        <v>否</v>
      </c>
    </row>
    <row r="631" ht="14.4" hidden="1" spans="3:3">
      <c r="C631" s="125" t="str">
        <f t="shared" si="9"/>
        <v>否</v>
      </c>
    </row>
    <row r="632" ht="14.4" hidden="1" spans="3:3">
      <c r="C632" s="125" t="str">
        <f t="shared" si="9"/>
        <v>否</v>
      </c>
    </row>
    <row r="633" ht="14.4" hidden="1" spans="3:3">
      <c r="C633" s="125" t="str">
        <f t="shared" si="9"/>
        <v>否</v>
      </c>
    </row>
    <row r="634" ht="14.4" hidden="1" spans="3:3">
      <c r="C634" s="125" t="str">
        <f t="shared" si="9"/>
        <v>否</v>
      </c>
    </row>
    <row r="635" ht="14.4" hidden="1" spans="3:3">
      <c r="C635" s="125" t="str">
        <f t="shared" si="9"/>
        <v>否</v>
      </c>
    </row>
    <row r="636" ht="14.4" hidden="1" spans="3:3">
      <c r="C636" s="125" t="str">
        <f t="shared" si="9"/>
        <v>否</v>
      </c>
    </row>
    <row r="637" ht="14.4" hidden="1" spans="3:3">
      <c r="C637" s="125" t="str">
        <f t="shared" si="9"/>
        <v>否</v>
      </c>
    </row>
    <row r="638" ht="14.4" hidden="1" spans="3:3">
      <c r="C638" s="125" t="str">
        <f t="shared" si="9"/>
        <v>否</v>
      </c>
    </row>
    <row r="639" ht="14.4" hidden="1" spans="3:3">
      <c r="C639" s="125" t="str">
        <f t="shared" si="9"/>
        <v>否</v>
      </c>
    </row>
    <row r="640" ht="14.4" hidden="1" spans="3:3">
      <c r="C640" s="125" t="str">
        <f t="shared" si="9"/>
        <v>否</v>
      </c>
    </row>
    <row r="641" ht="14.4" hidden="1" spans="3:3">
      <c r="C641" s="125" t="str">
        <f t="shared" si="9"/>
        <v>否</v>
      </c>
    </row>
    <row r="642" ht="14.4" hidden="1" spans="3:3">
      <c r="C642" s="125" t="str">
        <f t="shared" si="9"/>
        <v>否</v>
      </c>
    </row>
    <row r="643" ht="14.4" hidden="1" spans="3:3">
      <c r="C643" s="125" t="str">
        <f t="shared" si="9"/>
        <v>否</v>
      </c>
    </row>
    <row r="644" ht="14.4" hidden="1" spans="3:3">
      <c r="C644" s="125" t="str">
        <f t="shared" si="9"/>
        <v>否</v>
      </c>
    </row>
    <row r="645" ht="14.4" hidden="1" spans="3:3">
      <c r="C645" s="125" t="str">
        <f t="shared" ref="C645:C708" si="10">IF(B645&lt;&gt;0,"是","否")</f>
        <v>否</v>
      </c>
    </row>
    <row r="646" ht="14.4" hidden="1" spans="3:3">
      <c r="C646" s="125" t="str">
        <f t="shared" si="10"/>
        <v>否</v>
      </c>
    </row>
    <row r="647" ht="14.4" hidden="1" spans="3:3">
      <c r="C647" s="125" t="str">
        <f t="shared" si="10"/>
        <v>否</v>
      </c>
    </row>
    <row r="648" ht="14.4" hidden="1" spans="3:3">
      <c r="C648" s="125" t="str">
        <f t="shared" si="10"/>
        <v>否</v>
      </c>
    </row>
    <row r="649" ht="14.4" hidden="1" spans="3:3">
      <c r="C649" s="125" t="str">
        <f t="shared" si="10"/>
        <v>否</v>
      </c>
    </row>
    <row r="650" ht="14.4" hidden="1" spans="3:3">
      <c r="C650" s="125" t="str">
        <f t="shared" si="10"/>
        <v>否</v>
      </c>
    </row>
    <row r="651" ht="14.4" hidden="1" spans="3:3">
      <c r="C651" s="125" t="str">
        <f t="shared" si="10"/>
        <v>否</v>
      </c>
    </row>
    <row r="652" ht="14.4" hidden="1" spans="3:3">
      <c r="C652" s="125" t="str">
        <f t="shared" si="10"/>
        <v>否</v>
      </c>
    </row>
    <row r="653" ht="14.4" hidden="1" spans="3:3">
      <c r="C653" s="125" t="str">
        <f t="shared" si="10"/>
        <v>否</v>
      </c>
    </row>
    <row r="654" ht="14.4" hidden="1" spans="3:3">
      <c r="C654" s="125" t="str">
        <f t="shared" si="10"/>
        <v>否</v>
      </c>
    </row>
    <row r="655" ht="14.4" hidden="1" spans="3:3">
      <c r="C655" s="125" t="str">
        <f t="shared" si="10"/>
        <v>否</v>
      </c>
    </row>
    <row r="656" ht="14.4" hidden="1" spans="3:3">
      <c r="C656" s="125" t="str">
        <f t="shared" si="10"/>
        <v>否</v>
      </c>
    </row>
    <row r="657" ht="14.4" hidden="1" spans="3:3">
      <c r="C657" s="125" t="str">
        <f t="shared" si="10"/>
        <v>否</v>
      </c>
    </row>
    <row r="658" ht="14.4" hidden="1" spans="3:3">
      <c r="C658" s="125" t="str">
        <f t="shared" si="10"/>
        <v>否</v>
      </c>
    </row>
    <row r="659" ht="14.4" hidden="1" spans="3:3">
      <c r="C659" s="125" t="str">
        <f t="shared" si="10"/>
        <v>否</v>
      </c>
    </row>
    <row r="660" ht="14.4" hidden="1" spans="3:3">
      <c r="C660" s="125" t="str">
        <f t="shared" si="10"/>
        <v>否</v>
      </c>
    </row>
    <row r="661" ht="14.4" hidden="1" spans="3:3">
      <c r="C661" s="125" t="str">
        <f t="shared" si="10"/>
        <v>否</v>
      </c>
    </row>
    <row r="662" ht="14.4" hidden="1" spans="3:3">
      <c r="C662" s="125" t="str">
        <f t="shared" si="10"/>
        <v>否</v>
      </c>
    </row>
    <row r="663" ht="14.4" hidden="1" spans="3:3">
      <c r="C663" s="125" t="str">
        <f t="shared" si="10"/>
        <v>否</v>
      </c>
    </row>
    <row r="664" ht="14.4" hidden="1" spans="3:3">
      <c r="C664" s="125" t="str">
        <f t="shared" si="10"/>
        <v>否</v>
      </c>
    </row>
    <row r="665" ht="14.4" hidden="1" spans="3:3">
      <c r="C665" s="125" t="str">
        <f t="shared" si="10"/>
        <v>否</v>
      </c>
    </row>
    <row r="666" ht="14.4" hidden="1" spans="3:3">
      <c r="C666" s="125" t="str">
        <f t="shared" si="10"/>
        <v>否</v>
      </c>
    </row>
    <row r="667" ht="14.4" hidden="1" spans="3:3">
      <c r="C667" s="125" t="str">
        <f t="shared" si="10"/>
        <v>否</v>
      </c>
    </row>
    <row r="668" ht="14.4" hidden="1" spans="3:3">
      <c r="C668" s="125" t="str">
        <f t="shared" si="10"/>
        <v>否</v>
      </c>
    </row>
    <row r="669" ht="14.4" hidden="1" spans="3:3">
      <c r="C669" s="125" t="str">
        <f t="shared" si="10"/>
        <v>否</v>
      </c>
    </row>
    <row r="670" ht="14.4" hidden="1" spans="3:3">
      <c r="C670" s="125" t="str">
        <f t="shared" si="10"/>
        <v>否</v>
      </c>
    </row>
    <row r="671" ht="14.4" hidden="1" spans="3:3">
      <c r="C671" s="125" t="str">
        <f t="shared" si="10"/>
        <v>否</v>
      </c>
    </row>
    <row r="672" ht="14.4" hidden="1" spans="3:3">
      <c r="C672" s="125" t="str">
        <f t="shared" si="10"/>
        <v>否</v>
      </c>
    </row>
    <row r="673" ht="14.4" hidden="1" spans="3:3">
      <c r="C673" s="125" t="str">
        <f t="shared" si="10"/>
        <v>否</v>
      </c>
    </row>
    <row r="674" ht="14.4" hidden="1" spans="3:3">
      <c r="C674" s="125" t="str">
        <f t="shared" si="10"/>
        <v>否</v>
      </c>
    </row>
    <row r="675" ht="14.4" hidden="1" spans="3:3">
      <c r="C675" s="125" t="str">
        <f t="shared" si="10"/>
        <v>否</v>
      </c>
    </row>
    <row r="676" ht="14.4" hidden="1" spans="3:3">
      <c r="C676" s="125" t="str">
        <f t="shared" si="10"/>
        <v>否</v>
      </c>
    </row>
    <row r="677" ht="14.4" hidden="1" spans="3:3">
      <c r="C677" s="125" t="str">
        <f t="shared" si="10"/>
        <v>否</v>
      </c>
    </row>
    <row r="678" ht="14.4" hidden="1" spans="3:3">
      <c r="C678" s="125" t="str">
        <f t="shared" si="10"/>
        <v>否</v>
      </c>
    </row>
    <row r="679" ht="14.4" hidden="1" spans="3:3">
      <c r="C679" s="125" t="str">
        <f t="shared" si="10"/>
        <v>否</v>
      </c>
    </row>
    <row r="680" ht="14.4" hidden="1" spans="3:3">
      <c r="C680" s="125" t="str">
        <f t="shared" si="10"/>
        <v>否</v>
      </c>
    </row>
    <row r="681" ht="14.4" hidden="1" spans="3:3">
      <c r="C681" s="125" t="str">
        <f t="shared" si="10"/>
        <v>否</v>
      </c>
    </row>
    <row r="682" ht="14.4" hidden="1" spans="3:3">
      <c r="C682" s="125" t="str">
        <f t="shared" si="10"/>
        <v>否</v>
      </c>
    </row>
    <row r="683" ht="14.4" hidden="1" spans="3:3">
      <c r="C683" s="125" t="str">
        <f t="shared" si="10"/>
        <v>否</v>
      </c>
    </row>
    <row r="684" ht="14.4" hidden="1" spans="3:3">
      <c r="C684" s="125" t="str">
        <f t="shared" si="10"/>
        <v>否</v>
      </c>
    </row>
    <row r="685" ht="14.4" hidden="1" spans="3:3">
      <c r="C685" s="125" t="str">
        <f t="shared" si="10"/>
        <v>否</v>
      </c>
    </row>
    <row r="686" ht="14.4" hidden="1" spans="3:3">
      <c r="C686" s="125" t="str">
        <f t="shared" si="10"/>
        <v>否</v>
      </c>
    </row>
    <row r="687" ht="14.4" hidden="1" spans="3:3">
      <c r="C687" s="125" t="str">
        <f t="shared" si="10"/>
        <v>否</v>
      </c>
    </row>
    <row r="688" ht="14.4" hidden="1" spans="3:3">
      <c r="C688" s="125" t="str">
        <f t="shared" si="10"/>
        <v>否</v>
      </c>
    </row>
    <row r="689" ht="14.4" hidden="1" spans="3:3">
      <c r="C689" s="125" t="str">
        <f t="shared" si="10"/>
        <v>否</v>
      </c>
    </row>
    <row r="690" ht="14.4" hidden="1" spans="3:3">
      <c r="C690" s="125" t="str">
        <f t="shared" si="10"/>
        <v>否</v>
      </c>
    </row>
    <row r="691" ht="14.4" hidden="1" spans="3:3">
      <c r="C691" s="125" t="str">
        <f t="shared" si="10"/>
        <v>否</v>
      </c>
    </row>
    <row r="692" ht="14.4" hidden="1" spans="3:3">
      <c r="C692" s="125" t="str">
        <f t="shared" si="10"/>
        <v>否</v>
      </c>
    </row>
    <row r="693" ht="14.4" hidden="1" spans="3:3">
      <c r="C693" s="125" t="str">
        <f t="shared" si="10"/>
        <v>否</v>
      </c>
    </row>
    <row r="694" ht="14.4" hidden="1" spans="3:3">
      <c r="C694" s="125" t="str">
        <f t="shared" si="10"/>
        <v>否</v>
      </c>
    </row>
    <row r="695" ht="14.4" hidden="1" spans="3:3">
      <c r="C695" s="125" t="str">
        <f t="shared" si="10"/>
        <v>否</v>
      </c>
    </row>
    <row r="696" ht="14.4" hidden="1" spans="3:3">
      <c r="C696" s="125" t="str">
        <f t="shared" si="10"/>
        <v>否</v>
      </c>
    </row>
    <row r="697" ht="14.4" hidden="1" spans="3:3">
      <c r="C697" s="125" t="str">
        <f t="shared" si="10"/>
        <v>否</v>
      </c>
    </row>
    <row r="698" ht="14.4" hidden="1" spans="3:3">
      <c r="C698" s="125" t="str">
        <f t="shared" si="10"/>
        <v>否</v>
      </c>
    </row>
    <row r="699" ht="14.4" hidden="1" spans="3:3">
      <c r="C699" s="125" t="str">
        <f t="shared" si="10"/>
        <v>否</v>
      </c>
    </row>
    <row r="700" ht="14.4" hidden="1" spans="3:3">
      <c r="C700" s="125" t="str">
        <f t="shared" si="10"/>
        <v>否</v>
      </c>
    </row>
    <row r="701" ht="14.4" hidden="1" spans="3:3">
      <c r="C701" s="125" t="str">
        <f t="shared" si="10"/>
        <v>否</v>
      </c>
    </row>
    <row r="702" ht="14.4" hidden="1" spans="3:3">
      <c r="C702" s="125" t="str">
        <f t="shared" si="10"/>
        <v>否</v>
      </c>
    </row>
    <row r="703" ht="14.4" hidden="1" spans="3:3">
      <c r="C703" s="125" t="str">
        <f t="shared" si="10"/>
        <v>否</v>
      </c>
    </row>
    <row r="704" ht="14.4" hidden="1" spans="3:3">
      <c r="C704" s="125" t="str">
        <f t="shared" si="10"/>
        <v>否</v>
      </c>
    </row>
    <row r="705" ht="14.4" hidden="1" spans="3:3">
      <c r="C705" s="125" t="str">
        <f t="shared" si="10"/>
        <v>否</v>
      </c>
    </row>
    <row r="706" ht="14.4" hidden="1" spans="3:3">
      <c r="C706" s="125" t="str">
        <f t="shared" si="10"/>
        <v>否</v>
      </c>
    </row>
    <row r="707" ht="14.4" hidden="1" spans="3:3">
      <c r="C707" s="125" t="str">
        <f t="shared" si="10"/>
        <v>否</v>
      </c>
    </row>
    <row r="708" ht="14.4" hidden="1" spans="3:3">
      <c r="C708" s="125" t="str">
        <f t="shared" si="10"/>
        <v>否</v>
      </c>
    </row>
    <row r="709" ht="14.4" hidden="1" spans="3:3">
      <c r="C709" s="125" t="str">
        <f t="shared" ref="C709:C772" si="11">IF(B709&lt;&gt;0,"是","否")</f>
        <v>否</v>
      </c>
    </row>
    <row r="710" ht="14.4" hidden="1" spans="3:3">
      <c r="C710" s="125" t="str">
        <f t="shared" si="11"/>
        <v>否</v>
      </c>
    </row>
    <row r="711" ht="14.4" hidden="1" spans="3:3">
      <c r="C711" s="125" t="str">
        <f t="shared" si="11"/>
        <v>否</v>
      </c>
    </row>
    <row r="712" ht="14.4" hidden="1" spans="3:3">
      <c r="C712" s="125" t="str">
        <f t="shared" si="11"/>
        <v>否</v>
      </c>
    </row>
    <row r="713" ht="14.4" hidden="1" spans="3:3">
      <c r="C713" s="125" t="str">
        <f t="shared" si="11"/>
        <v>否</v>
      </c>
    </row>
    <row r="714" ht="14.4" hidden="1" spans="3:3">
      <c r="C714" s="125" t="str">
        <f t="shared" si="11"/>
        <v>否</v>
      </c>
    </row>
    <row r="715" ht="14.4" hidden="1" spans="3:3">
      <c r="C715" s="125" t="str">
        <f t="shared" si="11"/>
        <v>否</v>
      </c>
    </row>
    <row r="716" ht="14.4" hidden="1" spans="3:3">
      <c r="C716" s="125" t="str">
        <f t="shared" si="11"/>
        <v>否</v>
      </c>
    </row>
    <row r="717" ht="14.4" hidden="1" spans="3:3">
      <c r="C717" s="125" t="str">
        <f t="shared" si="11"/>
        <v>否</v>
      </c>
    </row>
    <row r="718" ht="14.4" hidden="1" spans="3:3">
      <c r="C718" s="125" t="str">
        <f t="shared" si="11"/>
        <v>否</v>
      </c>
    </row>
    <row r="719" ht="14.4" hidden="1" spans="3:3">
      <c r="C719" s="125" t="str">
        <f t="shared" si="11"/>
        <v>否</v>
      </c>
    </row>
    <row r="720" ht="14.4" hidden="1" spans="3:3">
      <c r="C720" s="125" t="str">
        <f t="shared" si="11"/>
        <v>否</v>
      </c>
    </row>
    <row r="721" ht="14.4" hidden="1" spans="3:3">
      <c r="C721" s="125" t="str">
        <f t="shared" si="11"/>
        <v>否</v>
      </c>
    </row>
    <row r="722" ht="14.4" hidden="1" spans="3:3">
      <c r="C722" s="125" t="str">
        <f t="shared" si="11"/>
        <v>否</v>
      </c>
    </row>
    <row r="723" ht="14.4" hidden="1" spans="3:3">
      <c r="C723" s="125" t="str">
        <f t="shared" si="11"/>
        <v>否</v>
      </c>
    </row>
    <row r="724" ht="14.4" hidden="1" spans="3:3">
      <c r="C724" s="125" t="str">
        <f t="shared" si="11"/>
        <v>否</v>
      </c>
    </row>
    <row r="725" ht="14.4" hidden="1" spans="3:3">
      <c r="C725" s="125" t="str">
        <f t="shared" si="11"/>
        <v>否</v>
      </c>
    </row>
    <row r="726" ht="14.4" hidden="1" spans="3:3">
      <c r="C726" s="125" t="str">
        <f t="shared" si="11"/>
        <v>否</v>
      </c>
    </row>
    <row r="727" ht="14.4" hidden="1" spans="3:3">
      <c r="C727" s="125" t="str">
        <f t="shared" si="11"/>
        <v>否</v>
      </c>
    </row>
    <row r="728" ht="14.4" hidden="1" spans="3:3">
      <c r="C728" s="125" t="str">
        <f t="shared" si="11"/>
        <v>否</v>
      </c>
    </row>
    <row r="729" ht="14.4" hidden="1" spans="3:3">
      <c r="C729" s="125" t="str">
        <f t="shared" si="11"/>
        <v>否</v>
      </c>
    </row>
    <row r="730" ht="14.4" hidden="1" spans="3:3">
      <c r="C730" s="125" t="str">
        <f t="shared" si="11"/>
        <v>否</v>
      </c>
    </row>
    <row r="731" ht="14.4" hidden="1" spans="3:3">
      <c r="C731" s="125" t="str">
        <f t="shared" si="11"/>
        <v>否</v>
      </c>
    </row>
    <row r="732" ht="14.4" hidden="1" spans="3:3">
      <c r="C732" s="125" t="str">
        <f t="shared" si="11"/>
        <v>否</v>
      </c>
    </row>
    <row r="733" ht="14.4" hidden="1" spans="3:3">
      <c r="C733" s="125" t="str">
        <f t="shared" si="11"/>
        <v>否</v>
      </c>
    </row>
    <row r="734" ht="14.4" hidden="1" spans="3:3">
      <c r="C734" s="125" t="str">
        <f t="shared" si="11"/>
        <v>否</v>
      </c>
    </row>
    <row r="735" ht="14.4" hidden="1" spans="3:3">
      <c r="C735" s="125" t="str">
        <f t="shared" si="11"/>
        <v>否</v>
      </c>
    </row>
    <row r="736" ht="14.4" hidden="1" spans="3:3">
      <c r="C736" s="125" t="str">
        <f t="shared" si="11"/>
        <v>否</v>
      </c>
    </row>
    <row r="737" ht="14.4" hidden="1" spans="3:3">
      <c r="C737" s="125" t="str">
        <f t="shared" si="11"/>
        <v>否</v>
      </c>
    </row>
    <row r="738" ht="14.4" hidden="1" spans="3:3">
      <c r="C738" s="125" t="str">
        <f t="shared" si="11"/>
        <v>否</v>
      </c>
    </row>
    <row r="739" ht="14.4" hidden="1" spans="3:3">
      <c r="C739" s="125" t="str">
        <f t="shared" si="11"/>
        <v>否</v>
      </c>
    </row>
    <row r="740" ht="14.4" hidden="1" spans="3:3">
      <c r="C740" s="125" t="str">
        <f t="shared" si="11"/>
        <v>否</v>
      </c>
    </row>
    <row r="741" ht="14.4" hidden="1" spans="3:3">
      <c r="C741" s="125" t="str">
        <f t="shared" si="11"/>
        <v>否</v>
      </c>
    </row>
    <row r="742" ht="14.4" hidden="1" spans="3:3">
      <c r="C742" s="125" t="str">
        <f t="shared" si="11"/>
        <v>否</v>
      </c>
    </row>
    <row r="743" ht="14.4" hidden="1" spans="3:3">
      <c r="C743" s="125" t="str">
        <f t="shared" si="11"/>
        <v>否</v>
      </c>
    </row>
    <row r="744" ht="14.4" hidden="1" spans="3:3">
      <c r="C744" s="125" t="str">
        <f t="shared" si="11"/>
        <v>否</v>
      </c>
    </row>
    <row r="745" ht="14.4" hidden="1" spans="3:3">
      <c r="C745" s="125" t="str">
        <f t="shared" si="11"/>
        <v>否</v>
      </c>
    </row>
    <row r="746" ht="14.4" hidden="1" spans="3:3">
      <c r="C746" s="125" t="str">
        <f t="shared" si="11"/>
        <v>否</v>
      </c>
    </row>
    <row r="747" ht="14.4" hidden="1" spans="3:3">
      <c r="C747" s="125" t="str">
        <f t="shared" si="11"/>
        <v>否</v>
      </c>
    </row>
    <row r="748" ht="14.4" hidden="1" spans="3:3">
      <c r="C748" s="125" t="str">
        <f t="shared" si="11"/>
        <v>否</v>
      </c>
    </row>
    <row r="749" ht="14.4" hidden="1" spans="3:3">
      <c r="C749" s="125" t="str">
        <f t="shared" si="11"/>
        <v>否</v>
      </c>
    </row>
    <row r="750" ht="14.4" hidden="1" spans="3:3">
      <c r="C750" s="125" t="str">
        <f t="shared" si="11"/>
        <v>否</v>
      </c>
    </row>
    <row r="751" ht="14.4" hidden="1" spans="3:3">
      <c r="C751" s="125" t="str">
        <f t="shared" si="11"/>
        <v>否</v>
      </c>
    </row>
    <row r="752" ht="14.4" hidden="1" spans="3:3">
      <c r="C752" s="125" t="str">
        <f t="shared" si="11"/>
        <v>否</v>
      </c>
    </row>
    <row r="753" ht="14.4" hidden="1" spans="3:3">
      <c r="C753" s="125" t="str">
        <f t="shared" si="11"/>
        <v>否</v>
      </c>
    </row>
    <row r="754" ht="14.4" hidden="1" spans="3:3">
      <c r="C754" s="125" t="str">
        <f t="shared" si="11"/>
        <v>否</v>
      </c>
    </row>
    <row r="755" ht="14.4" hidden="1" spans="3:3">
      <c r="C755" s="125" t="str">
        <f t="shared" si="11"/>
        <v>否</v>
      </c>
    </row>
    <row r="756" ht="14.4" hidden="1" spans="3:3">
      <c r="C756" s="125" t="str">
        <f t="shared" si="11"/>
        <v>否</v>
      </c>
    </row>
    <row r="757" ht="14.4" hidden="1" spans="3:3">
      <c r="C757" s="125" t="str">
        <f t="shared" si="11"/>
        <v>否</v>
      </c>
    </row>
    <row r="758" ht="14.4" hidden="1" spans="3:3">
      <c r="C758" s="125" t="str">
        <f t="shared" si="11"/>
        <v>否</v>
      </c>
    </row>
    <row r="759" ht="14.4" hidden="1" spans="3:3">
      <c r="C759" s="125" t="str">
        <f t="shared" si="11"/>
        <v>否</v>
      </c>
    </row>
    <row r="760" ht="14.4" hidden="1" spans="3:3">
      <c r="C760" s="125" t="str">
        <f t="shared" si="11"/>
        <v>否</v>
      </c>
    </row>
    <row r="761" ht="14.4" hidden="1" spans="3:3">
      <c r="C761" s="125" t="str">
        <f t="shared" si="11"/>
        <v>否</v>
      </c>
    </row>
    <row r="762" ht="14.4" hidden="1" spans="3:3">
      <c r="C762" s="125" t="str">
        <f t="shared" si="11"/>
        <v>否</v>
      </c>
    </row>
    <row r="763" ht="14.4" hidden="1" spans="3:3">
      <c r="C763" s="125" t="str">
        <f t="shared" si="11"/>
        <v>否</v>
      </c>
    </row>
    <row r="764" ht="14.4" hidden="1" spans="3:3">
      <c r="C764" s="125" t="str">
        <f t="shared" si="11"/>
        <v>否</v>
      </c>
    </row>
    <row r="765" ht="14.4" hidden="1" spans="3:3">
      <c r="C765" s="125" t="str">
        <f t="shared" si="11"/>
        <v>否</v>
      </c>
    </row>
    <row r="766" ht="14.4" hidden="1" spans="3:3">
      <c r="C766" s="125" t="str">
        <f t="shared" si="11"/>
        <v>否</v>
      </c>
    </row>
    <row r="767" ht="14.4" hidden="1" spans="3:3">
      <c r="C767" s="125" t="str">
        <f t="shared" si="11"/>
        <v>否</v>
      </c>
    </row>
    <row r="768" ht="14.4" hidden="1" spans="3:3">
      <c r="C768" s="125" t="str">
        <f t="shared" si="11"/>
        <v>否</v>
      </c>
    </row>
    <row r="769" ht="14.4" hidden="1" spans="3:3">
      <c r="C769" s="125" t="str">
        <f t="shared" si="11"/>
        <v>否</v>
      </c>
    </row>
    <row r="770" ht="14.4" hidden="1" spans="3:3">
      <c r="C770" s="125" t="str">
        <f t="shared" si="11"/>
        <v>否</v>
      </c>
    </row>
    <row r="771" ht="14.4" hidden="1" spans="3:3">
      <c r="C771" s="125" t="str">
        <f t="shared" si="11"/>
        <v>否</v>
      </c>
    </row>
    <row r="772" ht="14.4" hidden="1" spans="3:3">
      <c r="C772" s="125" t="str">
        <f t="shared" si="11"/>
        <v>否</v>
      </c>
    </row>
    <row r="773" ht="14.4" hidden="1" spans="3:3">
      <c r="C773" s="125" t="str">
        <f t="shared" ref="C773:C836" si="12">IF(B773&lt;&gt;0,"是","否")</f>
        <v>否</v>
      </c>
    </row>
    <row r="774" ht="14.4" hidden="1" spans="3:3">
      <c r="C774" s="125" t="str">
        <f t="shared" si="12"/>
        <v>否</v>
      </c>
    </row>
    <row r="775" ht="14.4" hidden="1" spans="3:3">
      <c r="C775" s="125" t="str">
        <f t="shared" si="12"/>
        <v>否</v>
      </c>
    </row>
    <row r="776" ht="14.4" hidden="1" spans="3:3">
      <c r="C776" s="125" t="str">
        <f t="shared" si="12"/>
        <v>否</v>
      </c>
    </row>
    <row r="777" ht="14.4" hidden="1" spans="3:3">
      <c r="C777" s="125" t="str">
        <f t="shared" si="12"/>
        <v>否</v>
      </c>
    </row>
    <row r="778" ht="14.4" hidden="1" spans="3:3">
      <c r="C778" s="125" t="str">
        <f t="shared" si="12"/>
        <v>否</v>
      </c>
    </row>
    <row r="779" ht="14.4" hidden="1" spans="3:3">
      <c r="C779" s="125" t="str">
        <f t="shared" si="12"/>
        <v>否</v>
      </c>
    </row>
    <row r="780" ht="14.4" hidden="1" spans="3:3">
      <c r="C780" s="125" t="str">
        <f t="shared" si="12"/>
        <v>否</v>
      </c>
    </row>
    <row r="781" ht="14.4" hidden="1" spans="3:3">
      <c r="C781" s="125" t="str">
        <f t="shared" si="12"/>
        <v>否</v>
      </c>
    </row>
    <row r="782" ht="14.4" hidden="1" spans="3:3">
      <c r="C782" s="125" t="str">
        <f t="shared" si="12"/>
        <v>否</v>
      </c>
    </row>
    <row r="783" ht="14.4" hidden="1" spans="3:3">
      <c r="C783" s="125" t="str">
        <f t="shared" si="12"/>
        <v>否</v>
      </c>
    </row>
    <row r="784" ht="14.4" hidden="1" spans="3:3">
      <c r="C784" s="125" t="str">
        <f t="shared" si="12"/>
        <v>否</v>
      </c>
    </row>
    <row r="785" ht="14.4" hidden="1" spans="3:3">
      <c r="C785" s="125" t="str">
        <f t="shared" si="12"/>
        <v>否</v>
      </c>
    </row>
    <row r="786" ht="14.4" hidden="1" spans="3:3">
      <c r="C786" s="125" t="str">
        <f t="shared" si="12"/>
        <v>否</v>
      </c>
    </row>
    <row r="787" ht="14.4" hidden="1" spans="3:3">
      <c r="C787" s="125" t="str">
        <f t="shared" si="12"/>
        <v>否</v>
      </c>
    </row>
    <row r="788" ht="14.4" hidden="1" spans="3:3">
      <c r="C788" s="125" t="str">
        <f t="shared" si="12"/>
        <v>否</v>
      </c>
    </row>
    <row r="789" ht="14.4" hidden="1" spans="3:3">
      <c r="C789" s="125" t="str">
        <f t="shared" si="12"/>
        <v>否</v>
      </c>
    </row>
    <row r="790" ht="14.4" hidden="1" spans="3:3">
      <c r="C790" s="125" t="str">
        <f t="shared" si="12"/>
        <v>否</v>
      </c>
    </row>
    <row r="791" ht="14.4" hidden="1" spans="3:3">
      <c r="C791" s="125" t="str">
        <f t="shared" si="12"/>
        <v>否</v>
      </c>
    </row>
    <row r="792" ht="14.4" hidden="1" spans="3:3">
      <c r="C792" s="125" t="str">
        <f t="shared" si="12"/>
        <v>否</v>
      </c>
    </row>
    <row r="793" ht="14.4" hidden="1" spans="3:3">
      <c r="C793" s="125" t="str">
        <f t="shared" si="12"/>
        <v>否</v>
      </c>
    </row>
    <row r="794" ht="14.4" hidden="1" spans="3:3">
      <c r="C794" s="125" t="str">
        <f t="shared" si="12"/>
        <v>否</v>
      </c>
    </row>
    <row r="795" ht="14.4" hidden="1" spans="3:3">
      <c r="C795" s="125" t="str">
        <f t="shared" si="12"/>
        <v>否</v>
      </c>
    </row>
    <row r="796" ht="14.4" hidden="1" spans="3:3">
      <c r="C796" s="125" t="str">
        <f t="shared" si="12"/>
        <v>否</v>
      </c>
    </row>
    <row r="797" ht="14.4" hidden="1" spans="3:3">
      <c r="C797" s="125" t="str">
        <f t="shared" si="12"/>
        <v>否</v>
      </c>
    </row>
    <row r="798" ht="14.4" hidden="1" spans="3:3">
      <c r="C798" s="125" t="str">
        <f t="shared" si="12"/>
        <v>否</v>
      </c>
    </row>
    <row r="799" ht="14.4" hidden="1" spans="3:3">
      <c r="C799" s="125" t="str">
        <f t="shared" si="12"/>
        <v>否</v>
      </c>
    </row>
    <row r="800" ht="14.4" hidden="1" spans="3:3">
      <c r="C800" s="125" t="str">
        <f t="shared" si="12"/>
        <v>否</v>
      </c>
    </row>
    <row r="801" ht="14.4" hidden="1" spans="3:3">
      <c r="C801" s="125" t="str">
        <f t="shared" si="12"/>
        <v>否</v>
      </c>
    </row>
    <row r="802" ht="14.4" hidden="1" spans="3:3">
      <c r="C802" s="125" t="str">
        <f t="shared" si="12"/>
        <v>否</v>
      </c>
    </row>
    <row r="803" ht="14.4" hidden="1" spans="3:3">
      <c r="C803" s="125" t="str">
        <f t="shared" si="12"/>
        <v>否</v>
      </c>
    </row>
    <row r="804" ht="14.4" hidden="1" spans="3:3">
      <c r="C804" s="125" t="str">
        <f t="shared" si="12"/>
        <v>否</v>
      </c>
    </row>
    <row r="805" ht="14.4" hidden="1" spans="3:3">
      <c r="C805" s="125" t="str">
        <f t="shared" si="12"/>
        <v>否</v>
      </c>
    </row>
    <row r="806" ht="14.4" hidden="1" spans="3:3">
      <c r="C806" s="125" t="str">
        <f t="shared" si="12"/>
        <v>否</v>
      </c>
    </row>
    <row r="807" ht="14.4" hidden="1" spans="3:3">
      <c r="C807" s="125" t="str">
        <f t="shared" si="12"/>
        <v>否</v>
      </c>
    </row>
    <row r="808" ht="14.4" hidden="1" spans="3:3">
      <c r="C808" s="125" t="str">
        <f t="shared" si="12"/>
        <v>否</v>
      </c>
    </row>
    <row r="809" ht="14.4" hidden="1" spans="3:3">
      <c r="C809" s="125" t="str">
        <f t="shared" si="12"/>
        <v>否</v>
      </c>
    </row>
    <row r="810" ht="14.4" hidden="1" spans="3:3">
      <c r="C810" s="125" t="str">
        <f t="shared" si="12"/>
        <v>否</v>
      </c>
    </row>
    <row r="811" ht="14.4" hidden="1" spans="3:3">
      <c r="C811" s="125" t="str">
        <f t="shared" si="12"/>
        <v>否</v>
      </c>
    </row>
    <row r="812" ht="14.4" hidden="1" spans="3:3">
      <c r="C812" s="125" t="str">
        <f t="shared" si="12"/>
        <v>否</v>
      </c>
    </row>
    <row r="813" ht="14.4" hidden="1" spans="3:3">
      <c r="C813" s="125" t="str">
        <f t="shared" si="12"/>
        <v>否</v>
      </c>
    </row>
    <row r="814" ht="14.4" hidden="1" spans="3:3">
      <c r="C814" s="125" t="str">
        <f t="shared" si="12"/>
        <v>否</v>
      </c>
    </row>
    <row r="815" ht="14.4" hidden="1" spans="3:3">
      <c r="C815" s="125" t="str">
        <f t="shared" si="12"/>
        <v>否</v>
      </c>
    </row>
    <row r="816" ht="14.4" hidden="1" spans="3:3">
      <c r="C816" s="125" t="str">
        <f t="shared" si="12"/>
        <v>否</v>
      </c>
    </row>
    <row r="817" ht="14.4" hidden="1" spans="3:3">
      <c r="C817" s="125" t="str">
        <f t="shared" si="12"/>
        <v>否</v>
      </c>
    </row>
    <row r="818" ht="14.4" hidden="1" spans="3:3">
      <c r="C818" s="125" t="str">
        <f t="shared" si="12"/>
        <v>否</v>
      </c>
    </row>
    <row r="819" ht="14.4" hidden="1" spans="3:3">
      <c r="C819" s="125" t="str">
        <f t="shared" si="12"/>
        <v>否</v>
      </c>
    </row>
    <row r="820" ht="14.4" hidden="1" spans="3:3">
      <c r="C820" s="125" t="str">
        <f t="shared" si="12"/>
        <v>否</v>
      </c>
    </row>
    <row r="821" ht="14.4" hidden="1" spans="3:3">
      <c r="C821" s="125" t="str">
        <f t="shared" si="12"/>
        <v>否</v>
      </c>
    </row>
    <row r="822" ht="14.4" hidden="1" spans="3:3">
      <c r="C822" s="125" t="str">
        <f t="shared" si="12"/>
        <v>否</v>
      </c>
    </row>
    <row r="823" ht="14.4" hidden="1" spans="3:3">
      <c r="C823" s="125" t="str">
        <f t="shared" si="12"/>
        <v>否</v>
      </c>
    </row>
    <row r="824" ht="14.4" hidden="1" spans="3:3">
      <c r="C824" s="125" t="str">
        <f t="shared" si="12"/>
        <v>否</v>
      </c>
    </row>
    <row r="825" ht="14.4" hidden="1" spans="3:3">
      <c r="C825" s="125" t="str">
        <f t="shared" si="12"/>
        <v>否</v>
      </c>
    </row>
    <row r="826" ht="14.4" hidden="1" spans="3:3">
      <c r="C826" s="125" t="str">
        <f t="shared" si="12"/>
        <v>否</v>
      </c>
    </row>
    <row r="827" ht="14.4" hidden="1" spans="3:3">
      <c r="C827" s="125" t="str">
        <f t="shared" si="12"/>
        <v>否</v>
      </c>
    </row>
    <row r="828" ht="14.4" hidden="1" spans="3:3">
      <c r="C828" s="125" t="str">
        <f t="shared" si="12"/>
        <v>否</v>
      </c>
    </row>
    <row r="829" ht="14.4" hidden="1" spans="3:3">
      <c r="C829" s="125" t="str">
        <f t="shared" si="12"/>
        <v>否</v>
      </c>
    </row>
    <row r="830" ht="14.4" hidden="1" spans="3:3">
      <c r="C830" s="125" t="str">
        <f t="shared" si="12"/>
        <v>否</v>
      </c>
    </row>
    <row r="831" ht="14.4" hidden="1" spans="3:3">
      <c r="C831" s="125" t="str">
        <f t="shared" si="12"/>
        <v>否</v>
      </c>
    </row>
    <row r="832" ht="14.4" hidden="1" spans="3:3">
      <c r="C832" s="125" t="str">
        <f t="shared" si="12"/>
        <v>否</v>
      </c>
    </row>
    <row r="833" ht="14.4" hidden="1" spans="3:3">
      <c r="C833" s="125" t="str">
        <f t="shared" si="12"/>
        <v>否</v>
      </c>
    </row>
    <row r="834" ht="14.4" hidden="1" spans="3:3">
      <c r="C834" s="125" t="str">
        <f t="shared" si="12"/>
        <v>否</v>
      </c>
    </row>
    <row r="835" ht="14.4" hidden="1" spans="3:3">
      <c r="C835" s="125" t="str">
        <f t="shared" si="12"/>
        <v>否</v>
      </c>
    </row>
    <row r="836" ht="14.4" hidden="1" spans="3:3">
      <c r="C836" s="125" t="str">
        <f t="shared" si="12"/>
        <v>否</v>
      </c>
    </row>
    <row r="837" ht="14.4" hidden="1" spans="3:3">
      <c r="C837" s="125" t="str">
        <f t="shared" ref="C837:C900" si="13">IF(B837&lt;&gt;0,"是","否")</f>
        <v>否</v>
      </c>
    </row>
    <row r="838" ht="14.4" hidden="1" spans="3:3">
      <c r="C838" s="125" t="str">
        <f t="shared" si="13"/>
        <v>否</v>
      </c>
    </row>
    <row r="839" ht="14.4" hidden="1" spans="3:3">
      <c r="C839" s="125" t="str">
        <f t="shared" si="13"/>
        <v>否</v>
      </c>
    </row>
    <row r="840" ht="14.4" hidden="1" spans="3:3">
      <c r="C840" s="125" t="str">
        <f t="shared" si="13"/>
        <v>否</v>
      </c>
    </row>
    <row r="841" ht="14.4" hidden="1" spans="3:3">
      <c r="C841" s="125" t="str">
        <f t="shared" si="13"/>
        <v>否</v>
      </c>
    </row>
    <row r="842" ht="14.4" hidden="1" spans="3:3">
      <c r="C842" s="125" t="str">
        <f t="shared" si="13"/>
        <v>否</v>
      </c>
    </row>
    <row r="843" ht="14.4" hidden="1" spans="3:3">
      <c r="C843" s="125" t="str">
        <f t="shared" si="13"/>
        <v>否</v>
      </c>
    </row>
    <row r="844" ht="14.4" hidden="1" spans="3:3">
      <c r="C844" s="125" t="str">
        <f t="shared" si="13"/>
        <v>否</v>
      </c>
    </row>
    <row r="845" ht="14.4" hidden="1" spans="3:3">
      <c r="C845" s="125" t="str">
        <f t="shared" si="13"/>
        <v>否</v>
      </c>
    </row>
    <row r="846" ht="14.4" hidden="1" spans="3:3">
      <c r="C846" s="125" t="str">
        <f t="shared" si="13"/>
        <v>否</v>
      </c>
    </row>
    <row r="847" ht="14.4" hidden="1" spans="3:3">
      <c r="C847" s="125" t="str">
        <f t="shared" si="13"/>
        <v>否</v>
      </c>
    </row>
    <row r="848" ht="14.4" hidden="1" spans="3:3">
      <c r="C848" s="125" t="str">
        <f t="shared" si="13"/>
        <v>否</v>
      </c>
    </row>
    <row r="849" ht="14.4" hidden="1" spans="3:3">
      <c r="C849" s="125" t="str">
        <f t="shared" si="13"/>
        <v>否</v>
      </c>
    </row>
    <row r="850" ht="14.4" hidden="1" spans="3:3">
      <c r="C850" s="125" t="str">
        <f t="shared" si="13"/>
        <v>否</v>
      </c>
    </row>
    <row r="851" ht="14.4" hidden="1" spans="3:3">
      <c r="C851" s="125" t="str">
        <f t="shared" si="13"/>
        <v>否</v>
      </c>
    </row>
    <row r="852" ht="14.4" hidden="1" spans="3:3">
      <c r="C852" s="125" t="str">
        <f t="shared" si="13"/>
        <v>否</v>
      </c>
    </row>
    <row r="853" ht="14.4" hidden="1" spans="3:3">
      <c r="C853" s="125" t="str">
        <f t="shared" si="13"/>
        <v>否</v>
      </c>
    </row>
    <row r="854" ht="14.4" hidden="1" spans="3:3">
      <c r="C854" s="125" t="str">
        <f t="shared" si="13"/>
        <v>否</v>
      </c>
    </row>
    <row r="855" ht="14.4" hidden="1" spans="3:3">
      <c r="C855" s="125" t="str">
        <f t="shared" si="13"/>
        <v>否</v>
      </c>
    </row>
    <row r="856" ht="14.4" hidden="1" spans="3:3">
      <c r="C856" s="125" t="str">
        <f t="shared" si="13"/>
        <v>否</v>
      </c>
    </row>
    <row r="857" ht="14.4" hidden="1" spans="3:3">
      <c r="C857" s="125" t="str">
        <f t="shared" si="13"/>
        <v>否</v>
      </c>
    </row>
    <row r="858" ht="14.4" hidden="1" spans="3:3">
      <c r="C858" s="125" t="str">
        <f t="shared" si="13"/>
        <v>否</v>
      </c>
    </row>
    <row r="859" ht="14.4" hidden="1" spans="3:3">
      <c r="C859" s="125" t="str">
        <f t="shared" si="13"/>
        <v>否</v>
      </c>
    </row>
    <row r="860" ht="14.4" hidden="1" spans="3:3">
      <c r="C860" s="125" t="str">
        <f t="shared" si="13"/>
        <v>否</v>
      </c>
    </row>
    <row r="861" ht="14.4" hidden="1" spans="3:3">
      <c r="C861" s="125" t="str">
        <f t="shared" si="13"/>
        <v>否</v>
      </c>
    </row>
    <row r="862" ht="14.4" hidden="1" spans="3:3">
      <c r="C862" s="125" t="str">
        <f t="shared" si="13"/>
        <v>否</v>
      </c>
    </row>
    <row r="863" ht="14.4" hidden="1" spans="3:3">
      <c r="C863" s="125" t="str">
        <f t="shared" si="13"/>
        <v>否</v>
      </c>
    </row>
    <row r="864" ht="14.4" hidden="1" spans="3:3">
      <c r="C864" s="125" t="str">
        <f t="shared" si="13"/>
        <v>否</v>
      </c>
    </row>
    <row r="865" ht="14.4" hidden="1" spans="3:3">
      <c r="C865" s="125" t="str">
        <f t="shared" si="13"/>
        <v>否</v>
      </c>
    </row>
    <row r="866" ht="14.4" hidden="1" spans="3:3">
      <c r="C866" s="125" t="str">
        <f t="shared" si="13"/>
        <v>否</v>
      </c>
    </row>
    <row r="867" ht="14.4" hidden="1" spans="3:3">
      <c r="C867" s="125" t="str">
        <f t="shared" si="13"/>
        <v>否</v>
      </c>
    </row>
    <row r="868" ht="14.4" hidden="1" spans="3:3">
      <c r="C868" s="125" t="str">
        <f t="shared" si="13"/>
        <v>否</v>
      </c>
    </row>
    <row r="869" ht="14.4" hidden="1" spans="3:3">
      <c r="C869" s="125" t="str">
        <f t="shared" si="13"/>
        <v>否</v>
      </c>
    </row>
    <row r="870" ht="14.4" hidden="1" spans="3:3">
      <c r="C870" s="125" t="str">
        <f t="shared" si="13"/>
        <v>否</v>
      </c>
    </row>
    <row r="871" ht="14.4" hidden="1" spans="3:3">
      <c r="C871" s="125" t="str">
        <f t="shared" si="13"/>
        <v>否</v>
      </c>
    </row>
    <row r="872" ht="14.4" hidden="1" spans="3:3">
      <c r="C872" s="125" t="str">
        <f t="shared" si="13"/>
        <v>否</v>
      </c>
    </row>
    <row r="873" ht="14.4" hidden="1" spans="3:3">
      <c r="C873" s="125" t="str">
        <f t="shared" si="13"/>
        <v>否</v>
      </c>
    </row>
    <row r="874" ht="14.4" hidden="1" spans="3:3">
      <c r="C874" s="125" t="str">
        <f t="shared" si="13"/>
        <v>否</v>
      </c>
    </row>
    <row r="875" ht="14.4" hidden="1" spans="3:3">
      <c r="C875" s="125" t="str">
        <f t="shared" si="13"/>
        <v>否</v>
      </c>
    </row>
    <row r="876" ht="14.4" hidden="1" spans="3:3">
      <c r="C876" s="125" t="str">
        <f t="shared" si="13"/>
        <v>否</v>
      </c>
    </row>
    <row r="877" ht="14.4" hidden="1" spans="3:3">
      <c r="C877" s="125" t="str">
        <f t="shared" si="13"/>
        <v>否</v>
      </c>
    </row>
    <row r="878" ht="14.4" hidden="1" spans="3:3">
      <c r="C878" s="125" t="str">
        <f t="shared" si="13"/>
        <v>否</v>
      </c>
    </row>
    <row r="879" ht="14.4" hidden="1" spans="3:3">
      <c r="C879" s="125" t="str">
        <f t="shared" si="13"/>
        <v>否</v>
      </c>
    </row>
    <row r="880" ht="14.4" hidden="1" spans="3:3">
      <c r="C880" s="125" t="str">
        <f t="shared" si="13"/>
        <v>否</v>
      </c>
    </row>
    <row r="881" ht="14.4" hidden="1" spans="3:3">
      <c r="C881" s="125" t="str">
        <f t="shared" si="13"/>
        <v>否</v>
      </c>
    </row>
    <row r="882" ht="14.4" hidden="1" spans="3:3">
      <c r="C882" s="125" t="str">
        <f t="shared" si="13"/>
        <v>否</v>
      </c>
    </row>
    <row r="883" ht="14.4" hidden="1" spans="3:3">
      <c r="C883" s="125" t="str">
        <f t="shared" si="13"/>
        <v>否</v>
      </c>
    </row>
    <row r="884" ht="14.4" hidden="1" spans="3:3">
      <c r="C884" s="125" t="str">
        <f t="shared" si="13"/>
        <v>否</v>
      </c>
    </row>
    <row r="885" ht="14.4" hidden="1" spans="3:3">
      <c r="C885" s="125" t="str">
        <f t="shared" si="13"/>
        <v>否</v>
      </c>
    </row>
    <row r="886" ht="14.4" hidden="1" spans="3:3">
      <c r="C886" s="125" t="str">
        <f t="shared" si="13"/>
        <v>否</v>
      </c>
    </row>
    <row r="887" ht="14.4" hidden="1" spans="3:3">
      <c r="C887" s="125" t="str">
        <f t="shared" si="13"/>
        <v>否</v>
      </c>
    </row>
    <row r="888" ht="14.4" hidden="1" spans="3:3">
      <c r="C888" s="125" t="str">
        <f t="shared" si="13"/>
        <v>否</v>
      </c>
    </row>
    <row r="889" ht="14.4" hidden="1" spans="3:3">
      <c r="C889" s="125" t="str">
        <f t="shared" si="13"/>
        <v>否</v>
      </c>
    </row>
    <row r="890" ht="14.4" hidden="1" spans="3:3">
      <c r="C890" s="125" t="str">
        <f t="shared" si="13"/>
        <v>否</v>
      </c>
    </row>
    <row r="891" ht="14.4" hidden="1" spans="3:3">
      <c r="C891" s="125" t="str">
        <f t="shared" si="13"/>
        <v>否</v>
      </c>
    </row>
    <row r="892" ht="14.4" hidden="1" spans="3:3">
      <c r="C892" s="125" t="str">
        <f t="shared" si="13"/>
        <v>否</v>
      </c>
    </row>
    <row r="893" ht="14.4" hidden="1" spans="3:3">
      <c r="C893" s="125" t="str">
        <f t="shared" si="13"/>
        <v>否</v>
      </c>
    </row>
    <row r="894" ht="14.4" hidden="1" spans="3:3">
      <c r="C894" s="125" t="str">
        <f t="shared" si="13"/>
        <v>否</v>
      </c>
    </row>
    <row r="895" ht="14.4" hidden="1" spans="3:3">
      <c r="C895" s="125" t="str">
        <f t="shared" si="13"/>
        <v>否</v>
      </c>
    </row>
    <row r="896" ht="14.4" hidden="1" spans="3:3">
      <c r="C896" s="125" t="str">
        <f t="shared" si="13"/>
        <v>否</v>
      </c>
    </row>
    <row r="897" ht="14.4" hidden="1" spans="3:3">
      <c r="C897" s="125" t="str">
        <f t="shared" si="13"/>
        <v>否</v>
      </c>
    </row>
    <row r="898" ht="14.4" hidden="1" spans="3:3">
      <c r="C898" s="125" t="str">
        <f t="shared" si="13"/>
        <v>否</v>
      </c>
    </row>
    <row r="899" ht="14.4" hidden="1" spans="3:3">
      <c r="C899" s="125" t="str">
        <f t="shared" si="13"/>
        <v>否</v>
      </c>
    </row>
    <row r="900" ht="14.4" hidden="1" spans="3:3">
      <c r="C900" s="125" t="str">
        <f t="shared" si="13"/>
        <v>否</v>
      </c>
    </row>
    <row r="901" ht="14.4" hidden="1" spans="3:3">
      <c r="C901" s="125" t="str">
        <f t="shared" ref="C901:C964" si="14">IF(B901&lt;&gt;0,"是","否")</f>
        <v>否</v>
      </c>
    </row>
    <row r="902" ht="14.4" hidden="1" spans="3:3">
      <c r="C902" s="125" t="str">
        <f t="shared" si="14"/>
        <v>否</v>
      </c>
    </row>
    <row r="903" ht="14.4" hidden="1" spans="3:3">
      <c r="C903" s="125" t="str">
        <f t="shared" si="14"/>
        <v>否</v>
      </c>
    </row>
    <row r="904" ht="14.4" hidden="1" spans="3:3">
      <c r="C904" s="125" t="str">
        <f t="shared" si="14"/>
        <v>否</v>
      </c>
    </row>
    <row r="905" ht="14.4" hidden="1" spans="3:3">
      <c r="C905" s="125" t="str">
        <f t="shared" si="14"/>
        <v>否</v>
      </c>
    </row>
    <row r="906" ht="14.4" hidden="1" spans="3:3">
      <c r="C906" s="125" t="str">
        <f t="shared" si="14"/>
        <v>否</v>
      </c>
    </row>
    <row r="907" ht="14.4" hidden="1" spans="3:3">
      <c r="C907" s="125" t="str">
        <f t="shared" si="14"/>
        <v>否</v>
      </c>
    </row>
    <row r="908" ht="14.4" hidden="1" spans="3:3">
      <c r="C908" s="125" t="str">
        <f t="shared" si="14"/>
        <v>否</v>
      </c>
    </row>
    <row r="909" ht="14.4" hidden="1" spans="3:3">
      <c r="C909" s="125" t="str">
        <f t="shared" si="14"/>
        <v>否</v>
      </c>
    </row>
    <row r="910" ht="14.4" hidden="1" spans="3:3">
      <c r="C910" s="125" t="str">
        <f t="shared" si="14"/>
        <v>否</v>
      </c>
    </row>
    <row r="911" ht="14.4" hidden="1" spans="3:3">
      <c r="C911" s="125" t="str">
        <f t="shared" si="14"/>
        <v>否</v>
      </c>
    </row>
    <row r="912" ht="14.4" hidden="1" spans="3:3">
      <c r="C912" s="125" t="str">
        <f t="shared" si="14"/>
        <v>否</v>
      </c>
    </row>
    <row r="913" ht="14.4" hidden="1" spans="3:3">
      <c r="C913" s="125" t="str">
        <f t="shared" si="14"/>
        <v>否</v>
      </c>
    </row>
    <row r="914" ht="14.4" hidden="1" spans="3:3">
      <c r="C914" s="125" t="str">
        <f t="shared" si="14"/>
        <v>否</v>
      </c>
    </row>
    <row r="915" ht="14.4" hidden="1" spans="3:3">
      <c r="C915" s="125" t="str">
        <f t="shared" si="14"/>
        <v>否</v>
      </c>
    </row>
    <row r="916" ht="14.4" hidden="1" spans="3:3">
      <c r="C916" s="125" t="str">
        <f t="shared" si="14"/>
        <v>否</v>
      </c>
    </row>
    <row r="917" ht="14.4" hidden="1" spans="3:3">
      <c r="C917" s="125" t="str">
        <f t="shared" si="14"/>
        <v>否</v>
      </c>
    </row>
    <row r="918" ht="14.4" hidden="1" spans="3:3">
      <c r="C918" s="125" t="str">
        <f t="shared" si="14"/>
        <v>否</v>
      </c>
    </row>
    <row r="919" ht="14.4" hidden="1" spans="3:3">
      <c r="C919" s="125" t="str">
        <f t="shared" si="14"/>
        <v>否</v>
      </c>
    </row>
    <row r="920" ht="14.4" hidden="1" spans="3:3">
      <c r="C920" s="125" t="str">
        <f t="shared" si="14"/>
        <v>否</v>
      </c>
    </row>
    <row r="921" ht="14.4" hidden="1" spans="3:3">
      <c r="C921" s="125" t="str">
        <f t="shared" si="14"/>
        <v>否</v>
      </c>
    </row>
    <row r="922" ht="14.4" hidden="1" spans="3:3">
      <c r="C922" s="125" t="str">
        <f t="shared" si="14"/>
        <v>否</v>
      </c>
    </row>
    <row r="923" ht="14.4" hidden="1" spans="3:3">
      <c r="C923" s="125" t="str">
        <f t="shared" si="14"/>
        <v>否</v>
      </c>
    </row>
    <row r="924" ht="14.4" hidden="1" spans="3:3">
      <c r="C924" s="125" t="str">
        <f t="shared" si="14"/>
        <v>否</v>
      </c>
    </row>
    <row r="925" ht="14.4" hidden="1" spans="3:3">
      <c r="C925" s="125" t="str">
        <f t="shared" si="14"/>
        <v>否</v>
      </c>
    </row>
    <row r="926" ht="14.4" hidden="1" spans="3:3">
      <c r="C926" s="125" t="str">
        <f t="shared" si="14"/>
        <v>否</v>
      </c>
    </row>
    <row r="927" ht="14.4" hidden="1" spans="3:3">
      <c r="C927" s="125" t="str">
        <f t="shared" si="14"/>
        <v>否</v>
      </c>
    </row>
    <row r="928" ht="14.4" hidden="1" spans="3:3">
      <c r="C928" s="125" t="str">
        <f t="shared" si="14"/>
        <v>否</v>
      </c>
    </row>
    <row r="929" ht="14.4" hidden="1" spans="3:3">
      <c r="C929" s="125" t="str">
        <f t="shared" si="14"/>
        <v>否</v>
      </c>
    </row>
    <row r="930" ht="14.4" hidden="1" spans="3:3">
      <c r="C930" s="125" t="str">
        <f t="shared" si="14"/>
        <v>否</v>
      </c>
    </row>
    <row r="931" ht="14.4" hidden="1" spans="3:3">
      <c r="C931" s="125" t="str">
        <f t="shared" si="14"/>
        <v>否</v>
      </c>
    </row>
    <row r="932" ht="14.4" hidden="1" spans="3:3">
      <c r="C932" s="125" t="str">
        <f t="shared" si="14"/>
        <v>否</v>
      </c>
    </row>
    <row r="933" ht="14.4" hidden="1" spans="3:3">
      <c r="C933" s="125" t="str">
        <f t="shared" si="14"/>
        <v>否</v>
      </c>
    </row>
    <row r="934" ht="14.4" hidden="1" spans="3:3">
      <c r="C934" s="125" t="str">
        <f t="shared" si="14"/>
        <v>否</v>
      </c>
    </row>
    <row r="935" ht="14.4" hidden="1" spans="3:3">
      <c r="C935" s="125" t="str">
        <f t="shared" si="14"/>
        <v>否</v>
      </c>
    </row>
    <row r="936" ht="14.4" hidden="1" spans="3:3">
      <c r="C936" s="125" t="str">
        <f t="shared" si="14"/>
        <v>否</v>
      </c>
    </row>
    <row r="937" ht="14.4" hidden="1" spans="3:3">
      <c r="C937" s="125" t="str">
        <f t="shared" si="14"/>
        <v>否</v>
      </c>
    </row>
    <row r="938" ht="14.4" hidden="1" spans="3:3">
      <c r="C938" s="125" t="str">
        <f t="shared" si="14"/>
        <v>否</v>
      </c>
    </row>
    <row r="939" ht="14.4" hidden="1" spans="3:3">
      <c r="C939" s="125" t="str">
        <f t="shared" si="14"/>
        <v>否</v>
      </c>
    </row>
    <row r="940" ht="14.4" hidden="1" spans="3:3">
      <c r="C940" s="125" t="str">
        <f t="shared" si="14"/>
        <v>否</v>
      </c>
    </row>
    <row r="941" ht="14.4" hidden="1" spans="3:3">
      <c r="C941" s="125" t="str">
        <f t="shared" si="14"/>
        <v>否</v>
      </c>
    </row>
    <row r="942" ht="14.4" hidden="1" spans="3:3">
      <c r="C942" s="125" t="str">
        <f t="shared" si="14"/>
        <v>否</v>
      </c>
    </row>
    <row r="943" ht="14.4" hidden="1" spans="3:3">
      <c r="C943" s="125" t="str">
        <f t="shared" si="14"/>
        <v>否</v>
      </c>
    </row>
    <row r="944" ht="14.4" hidden="1" spans="3:3">
      <c r="C944" s="125" t="str">
        <f t="shared" si="14"/>
        <v>否</v>
      </c>
    </row>
    <row r="945" ht="14.4" hidden="1" spans="3:3">
      <c r="C945" s="125" t="str">
        <f t="shared" si="14"/>
        <v>否</v>
      </c>
    </row>
    <row r="946" ht="14.4" hidden="1" spans="3:3">
      <c r="C946" s="125" t="str">
        <f t="shared" si="14"/>
        <v>否</v>
      </c>
    </row>
    <row r="947" ht="14.4" hidden="1" spans="3:3">
      <c r="C947" s="125" t="str">
        <f t="shared" si="14"/>
        <v>否</v>
      </c>
    </row>
    <row r="948" ht="14.4" hidden="1" spans="3:3">
      <c r="C948" s="125" t="str">
        <f t="shared" si="14"/>
        <v>否</v>
      </c>
    </row>
    <row r="949" ht="14.4" hidden="1" spans="3:3">
      <c r="C949" s="125" t="str">
        <f t="shared" si="14"/>
        <v>否</v>
      </c>
    </row>
    <row r="950" ht="14.4" hidden="1" spans="3:3">
      <c r="C950" s="125" t="str">
        <f t="shared" si="14"/>
        <v>否</v>
      </c>
    </row>
    <row r="951" ht="14.4" hidden="1" spans="3:3">
      <c r="C951" s="125" t="str">
        <f t="shared" si="14"/>
        <v>否</v>
      </c>
    </row>
    <row r="952" ht="14.4" hidden="1" spans="3:3">
      <c r="C952" s="125" t="str">
        <f t="shared" si="14"/>
        <v>否</v>
      </c>
    </row>
    <row r="953" ht="14.4" hidden="1" spans="3:3">
      <c r="C953" s="125" t="str">
        <f t="shared" si="14"/>
        <v>否</v>
      </c>
    </row>
    <row r="954" ht="14.4" hidden="1" spans="3:3">
      <c r="C954" s="125" t="str">
        <f t="shared" si="14"/>
        <v>否</v>
      </c>
    </row>
    <row r="955" ht="14.4" hidden="1" spans="3:3">
      <c r="C955" s="125" t="str">
        <f t="shared" si="14"/>
        <v>否</v>
      </c>
    </row>
    <row r="956" ht="14.4" hidden="1" spans="3:3">
      <c r="C956" s="125" t="str">
        <f t="shared" si="14"/>
        <v>否</v>
      </c>
    </row>
    <row r="957" ht="14.4" hidden="1" spans="3:3">
      <c r="C957" s="125" t="str">
        <f t="shared" si="14"/>
        <v>否</v>
      </c>
    </row>
    <row r="958" ht="14.4" hidden="1" spans="3:3">
      <c r="C958" s="125" t="str">
        <f t="shared" si="14"/>
        <v>否</v>
      </c>
    </row>
    <row r="959" ht="14.4" hidden="1" spans="3:3">
      <c r="C959" s="125" t="str">
        <f t="shared" si="14"/>
        <v>否</v>
      </c>
    </row>
    <row r="960" ht="14.4" hidden="1" spans="3:3">
      <c r="C960" s="125" t="str">
        <f t="shared" si="14"/>
        <v>否</v>
      </c>
    </row>
    <row r="961" ht="14.4" hidden="1" spans="3:3">
      <c r="C961" s="125" t="str">
        <f t="shared" si="14"/>
        <v>否</v>
      </c>
    </row>
    <row r="962" ht="14.4" hidden="1" spans="3:3">
      <c r="C962" s="125" t="str">
        <f t="shared" si="14"/>
        <v>否</v>
      </c>
    </row>
    <row r="963" ht="14.4" hidden="1" spans="3:3">
      <c r="C963" s="125" t="str">
        <f t="shared" si="14"/>
        <v>否</v>
      </c>
    </row>
    <row r="964" ht="14.4" hidden="1" spans="3:3">
      <c r="C964" s="125" t="str">
        <f t="shared" si="14"/>
        <v>否</v>
      </c>
    </row>
    <row r="965" ht="14.4" hidden="1" spans="3:3">
      <c r="C965" s="125" t="str">
        <f t="shared" ref="C965:C1028" si="15">IF(B965&lt;&gt;0,"是","否")</f>
        <v>否</v>
      </c>
    </row>
    <row r="966" ht="14.4" hidden="1" spans="3:3">
      <c r="C966" s="125" t="str">
        <f t="shared" si="15"/>
        <v>否</v>
      </c>
    </row>
    <row r="967" ht="14.4" hidden="1" spans="3:3">
      <c r="C967" s="125" t="str">
        <f t="shared" si="15"/>
        <v>否</v>
      </c>
    </row>
    <row r="968" ht="14.4" hidden="1" spans="3:3">
      <c r="C968" s="125" t="str">
        <f t="shared" si="15"/>
        <v>否</v>
      </c>
    </row>
    <row r="969" ht="14.4" hidden="1" spans="3:3">
      <c r="C969" s="125" t="str">
        <f t="shared" si="15"/>
        <v>否</v>
      </c>
    </row>
    <row r="970" ht="14.4" hidden="1" spans="3:3">
      <c r="C970" s="125" t="str">
        <f t="shared" si="15"/>
        <v>否</v>
      </c>
    </row>
    <row r="971" ht="14.4" hidden="1" spans="3:3">
      <c r="C971" s="125" t="str">
        <f t="shared" si="15"/>
        <v>否</v>
      </c>
    </row>
    <row r="972" ht="14.4" hidden="1" spans="3:3">
      <c r="C972" s="125" t="str">
        <f t="shared" si="15"/>
        <v>否</v>
      </c>
    </row>
    <row r="973" ht="14.4" hidden="1" spans="3:3">
      <c r="C973" s="125" t="str">
        <f t="shared" si="15"/>
        <v>否</v>
      </c>
    </row>
    <row r="974" ht="14.4" hidden="1" spans="3:3">
      <c r="C974" s="125" t="str">
        <f t="shared" si="15"/>
        <v>否</v>
      </c>
    </row>
    <row r="975" ht="14.4" hidden="1" spans="3:3">
      <c r="C975" s="125" t="str">
        <f t="shared" si="15"/>
        <v>否</v>
      </c>
    </row>
    <row r="976" ht="14.4" hidden="1" spans="3:3">
      <c r="C976" s="125" t="str">
        <f t="shared" si="15"/>
        <v>否</v>
      </c>
    </row>
    <row r="977" ht="14.4" hidden="1" spans="3:3">
      <c r="C977" s="125" t="str">
        <f t="shared" si="15"/>
        <v>否</v>
      </c>
    </row>
    <row r="978" ht="14.4" hidden="1" spans="3:3">
      <c r="C978" s="125" t="str">
        <f t="shared" si="15"/>
        <v>否</v>
      </c>
    </row>
    <row r="979" ht="14.4" hidden="1" spans="3:3">
      <c r="C979" s="125" t="str">
        <f t="shared" si="15"/>
        <v>否</v>
      </c>
    </row>
    <row r="980" ht="14.4" hidden="1" spans="3:3">
      <c r="C980" s="125" t="str">
        <f t="shared" si="15"/>
        <v>否</v>
      </c>
    </row>
    <row r="981" ht="14.4" hidden="1" spans="3:3">
      <c r="C981" s="125" t="str">
        <f t="shared" si="15"/>
        <v>否</v>
      </c>
    </row>
    <row r="982" ht="14.4" hidden="1" spans="3:3">
      <c r="C982" s="125" t="str">
        <f t="shared" si="15"/>
        <v>否</v>
      </c>
    </row>
    <row r="983" ht="14.4" hidden="1" spans="3:3">
      <c r="C983" s="125" t="str">
        <f t="shared" si="15"/>
        <v>否</v>
      </c>
    </row>
    <row r="984" ht="14.4" hidden="1" spans="3:3">
      <c r="C984" s="125" t="str">
        <f t="shared" si="15"/>
        <v>否</v>
      </c>
    </row>
    <row r="985" ht="14.4" hidden="1" spans="3:3">
      <c r="C985" s="125" t="str">
        <f t="shared" si="15"/>
        <v>否</v>
      </c>
    </row>
    <row r="986" ht="14.4" hidden="1" spans="3:3">
      <c r="C986" s="125" t="str">
        <f t="shared" si="15"/>
        <v>否</v>
      </c>
    </row>
    <row r="987" ht="14.4" hidden="1" spans="3:3">
      <c r="C987" s="125" t="str">
        <f t="shared" si="15"/>
        <v>否</v>
      </c>
    </row>
    <row r="988" ht="14.4" hidden="1" spans="3:3">
      <c r="C988" s="125" t="str">
        <f t="shared" si="15"/>
        <v>否</v>
      </c>
    </row>
    <row r="989" ht="14.4" hidden="1" spans="3:3">
      <c r="C989" s="125" t="str">
        <f t="shared" si="15"/>
        <v>否</v>
      </c>
    </row>
    <row r="990" ht="14.4" hidden="1" spans="3:3">
      <c r="C990" s="125" t="str">
        <f t="shared" si="15"/>
        <v>否</v>
      </c>
    </row>
    <row r="991" ht="14.4" hidden="1" spans="3:3">
      <c r="C991" s="125" t="str">
        <f t="shared" si="15"/>
        <v>否</v>
      </c>
    </row>
    <row r="992" ht="14.4" hidden="1" spans="3:3">
      <c r="C992" s="125" t="str">
        <f t="shared" si="15"/>
        <v>否</v>
      </c>
    </row>
    <row r="993" ht="14.4" hidden="1" spans="3:3">
      <c r="C993" s="125" t="str">
        <f t="shared" si="15"/>
        <v>否</v>
      </c>
    </row>
    <row r="994" ht="14.4" hidden="1" spans="3:3">
      <c r="C994" s="125" t="str">
        <f t="shared" si="15"/>
        <v>否</v>
      </c>
    </row>
    <row r="995" ht="14.4" hidden="1" spans="3:3">
      <c r="C995" s="125" t="str">
        <f t="shared" si="15"/>
        <v>否</v>
      </c>
    </row>
    <row r="996" ht="14.4" hidden="1" spans="3:3">
      <c r="C996" s="125" t="str">
        <f t="shared" si="15"/>
        <v>否</v>
      </c>
    </row>
    <row r="997" ht="14.4" hidden="1" spans="3:3">
      <c r="C997" s="125" t="str">
        <f t="shared" si="15"/>
        <v>否</v>
      </c>
    </row>
    <row r="998" ht="14.4" hidden="1" spans="3:3">
      <c r="C998" s="125" t="str">
        <f t="shared" si="15"/>
        <v>否</v>
      </c>
    </row>
    <row r="999" ht="14.4" hidden="1" spans="3:3">
      <c r="C999" s="125" t="str">
        <f t="shared" si="15"/>
        <v>否</v>
      </c>
    </row>
    <row r="1000" ht="14.4" hidden="1" spans="3:3">
      <c r="C1000" s="125" t="str">
        <f t="shared" si="15"/>
        <v>否</v>
      </c>
    </row>
    <row r="1001" ht="14.4" hidden="1" spans="3:3">
      <c r="C1001" s="125" t="str">
        <f t="shared" si="15"/>
        <v>否</v>
      </c>
    </row>
    <row r="1002" ht="14.4" hidden="1" spans="3:3">
      <c r="C1002" s="125" t="str">
        <f t="shared" si="15"/>
        <v>否</v>
      </c>
    </row>
    <row r="1003" ht="14.4" hidden="1" spans="3:3">
      <c r="C1003" s="125" t="str">
        <f t="shared" si="15"/>
        <v>否</v>
      </c>
    </row>
    <row r="1004" ht="14.4" hidden="1" spans="3:3">
      <c r="C1004" s="125" t="str">
        <f t="shared" si="15"/>
        <v>否</v>
      </c>
    </row>
    <row r="1005" ht="14.4" hidden="1" spans="3:3">
      <c r="C1005" s="125" t="str">
        <f t="shared" si="15"/>
        <v>否</v>
      </c>
    </row>
    <row r="1006" ht="14.4" hidden="1" spans="3:3">
      <c r="C1006" s="125" t="str">
        <f t="shared" si="15"/>
        <v>否</v>
      </c>
    </row>
    <row r="1007" ht="14.4" hidden="1" spans="3:3">
      <c r="C1007" s="125" t="str">
        <f t="shared" si="15"/>
        <v>否</v>
      </c>
    </row>
    <row r="1008" ht="14.4" hidden="1" spans="3:3">
      <c r="C1008" s="125" t="str">
        <f t="shared" si="15"/>
        <v>否</v>
      </c>
    </row>
    <row r="1009" ht="14.4" hidden="1" spans="3:3">
      <c r="C1009" s="125" t="str">
        <f t="shared" si="15"/>
        <v>否</v>
      </c>
    </row>
    <row r="1010" ht="14.4" hidden="1" spans="3:3">
      <c r="C1010" s="125" t="str">
        <f t="shared" si="15"/>
        <v>否</v>
      </c>
    </row>
    <row r="1011" ht="14.4" hidden="1" spans="3:3">
      <c r="C1011" s="125" t="str">
        <f t="shared" si="15"/>
        <v>否</v>
      </c>
    </row>
    <row r="1012" ht="14.4" hidden="1" spans="3:3">
      <c r="C1012" s="125" t="str">
        <f t="shared" si="15"/>
        <v>否</v>
      </c>
    </row>
    <row r="1013" ht="14.4" hidden="1" spans="3:3">
      <c r="C1013" s="125" t="str">
        <f t="shared" si="15"/>
        <v>否</v>
      </c>
    </row>
    <row r="1014" ht="14.4" hidden="1" spans="3:3">
      <c r="C1014" s="125" t="str">
        <f t="shared" si="15"/>
        <v>否</v>
      </c>
    </row>
    <row r="1015" ht="14.4" hidden="1" spans="3:3">
      <c r="C1015" s="125" t="str">
        <f t="shared" si="15"/>
        <v>否</v>
      </c>
    </row>
    <row r="1016" ht="14.4" hidden="1" spans="3:3">
      <c r="C1016" s="125" t="str">
        <f t="shared" si="15"/>
        <v>否</v>
      </c>
    </row>
    <row r="1017" ht="14.4" hidden="1" spans="3:3">
      <c r="C1017" s="125" t="str">
        <f t="shared" si="15"/>
        <v>否</v>
      </c>
    </row>
    <row r="1018" ht="14.4" hidden="1" spans="3:3">
      <c r="C1018" s="125" t="str">
        <f t="shared" si="15"/>
        <v>否</v>
      </c>
    </row>
    <row r="1019" ht="14.4" hidden="1" spans="3:3">
      <c r="C1019" s="125" t="str">
        <f t="shared" si="15"/>
        <v>否</v>
      </c>
    </row>
    <row r="1020" ht="14.4" hidden="1" spans="3:3">
      <c r="C1020" s="125" t="str">
        <f t="shared" si="15"/>
        <v>否</v>
      </c>
    </row>
    <row r="1021" ht="14.4" hidden="1" spans="3:3">
      <c r="C1021" s="125" t="str">
        <f t="shared" si="15"/>
        <v>否</v>
      </c>
    </row>
    <row r="1022" ht="14.4" hidden="1" spans="3:3">
      <c r="C1022" s="125" t="str">
        <f t="shared" si="15"/>
        <v>否</v>
      </c>
    </row>
    <row r="1023" ht="14.4" hidden="1" spans="3:3">
      <c r="C1023" s="125" t="str">
        <f t="shared" si="15"/>
        <v>否</v>
      </c>
    </row>
    <row r="1024" ht="14.4" hidden="1" spans="3:3">
      <c r="C1024" s="125" t="str">
        <f t="shared" si="15"/>
        <v>否</v>
      </c>
    </row>
    <row r="1025" ht="14.4" hidden="1" spans="3:3">
      <c r="C1025" s="125" t="str">
        <f t="shared" si="15"/>
        <v>否</v>
      </c>
    </row>
    <row r="1026" ht="14.4" hidden="1" spans="3:3">
      <c r="C1026" s="125" t="str">
        <f t="shared" si="15"/>
        <v>否</v>
      </c>
    </row>
    <row r="1027" ht="14.4" hidden="1" spans="3:3">
      <c r="C1027" s="125" t="str">
        <f t="shared" si="15"/>
        <v>否</v>
      </c>
    </row>
    <row r="1028" ht="14.4" hidden="1" spans="3:3">
      <c r="C1028" s="125" t="str">
        <f t="shared" si="15"/>
        <v>否</v>
      </c>
    </row>
    <row r="1029" ht="14.4" hidden="1" spans="3:3">
      <c r="C1029" s="125" t="str">
        <f t="shared" ref="C1029:C1092" si="16">IF(B1029&lt;&gt;0,"是","否")</f>
        <v>否</v>
      </c>
    </row>
    <row r="1030" ht="14.4" hidden="1" spans="3:3">
      <c r="C1030" s="125" t="str">
        <f t="shared" si="16"/>
        <v>否</v>
      </c>
    </row>
    <row r="1031" ht="14.4" hidden="1" spans="3:3">
      <c r="C1031" s="125" t="str">
        <f t="shared" si="16"/>
        <v>否</v>
      </c>
    </row>
    <row r="1032" ht="14.4" hidden="1" spans="3:3">
      <c r="C1032" s="125" t="str">
        <f t="shared" si="16"/>
        <v>否</v>
      </c>
    </row>
    <row r="1033" ht="14.4" hidden="1" spans="3:3">
      <c r="C1033" s="125" t="str">
        <f t="shared" si="16"/>
        <v>否</v>
      </c>
    </row>
    <row r="1034" ht="14.4" hidden="1" spans="3:3">
      <c r="C1034" s="125" t="str">
        <f t="shared" si="16"/>
        <v>否</v>
      </c>
    </row>
    <row r="1035" ht="14.4" hidden="1" spans="3:3">
      <c r="C1035" s="125" t="str">
        <f t="shared" si="16"/>
        <v>否</v>
      </c>
    </row>
    <row r="1036" ht="14.4" hidden="1" spans="3:3">
      <c r="C1036" s="125" t="str">
        <f t="shared" si="16"/>
        <v>否</v>
      </c>
    </row>
    <row r="1037" ht="14.4" hidden="1" spans="3:3">
      <c r="C1037" s="125" t="str">
        <f t="shared" si="16"/>
        <v>否</v>
      </c>
    </row>
    <row r="1038" ht="14.4" hidden="1" spans="3:3">
      <c r="C1038" s="125" t="str">
        <f t="shared" si="16"/>
        <v>否</v>
      </c>
    </row>
    <row r="1039" ht="14.4" hidden="1" spans="3:3">
      <c r="C1039" s="125" t="str">
        <f t="shared" si="16"/>
        <v>否</v>
      </c>
    </row>
    <row r="1040" ht="14.4" hidden="1" spans="3:3">
      <c r="C1040" s="125" t="str">
        <f t="shared" si="16"/>
        <v>否</v>
      </c>
    </row>
    <row r="1041" ht="14.4" hidden="1" spans="3:3">
      <c r="C1041" s="125" t="str">
        <f t="shared" si="16"/>
        <v>否</v>
      </c>
    </row>
    <row r="1042" ht="14.4" hidden="1" spans="3:3">
      <c r="C1042" s="125" t="str">
        <f t="shared" si="16"/>
        <v>否</v>
      </c>
    </row>
    <row r="1043" ht="14.4" hidden="1" spans="3:3">
      <c r="C1043" s="125" t="str">
        <f t="shared" si="16"/>
        <v>否</v>
      </c>
    </row>
    <row r="1044" ht="14.4" hidden="1" spans="3:3">
      <c r="C1044" s="125" t="str">
        <f t="shared" si="16"/>
        <v>否</v>
      </c>
    </row>
    <row r="1045" ht="14.4" hidden="1" spans="3:3">
      <c r="C1045" s="125" t="str">
        <f t="shared" si="16"/>
        <v>否</v>
      </c>
    </row>
    <row r="1046" ht="14.4" hidden="1" spans="3:3">
      <c r="C1046" s="125" t="str">
        <f t="shared" si="16"/>
        <v>否</v>
      </c>
    </row>
    <row r="1047" ht="14.4" hidden="1" spans="3:3">
      <c r="C1047" s="125" t="str">
        <f t="shared" si="16"/>
        <v>否</v>
      </c>
    </row>
    <row r="1048" ht="14.4" hidden="1" spans="3:3">
      <c r="C1048" s="125" t="str">
        <f t="shared" si="16"/>
        <v>否</v>
      </c>
    </row>
    <row r="1049" ht="14.4" hidden="1" spans="3:3">
      <c r="C1049" s="125" t="str">
        <f t="shared" si="16"/>
        <v>否</v>
      </c>
    </row>
    <row r="1050" ht="14.4" hidden="1" spans="3:3">
      <c r="C1050" s="125" t="str">
        <f t="shared" si="16"/>
        <v>否</v>
      </c>
    </row>
    <row r="1051" ht="14.4" hidden="1" spans="3:3">
      <c r="C1051" s="125" t="str">
        <f t="shared" si="16"/>
        <v>否</v>
      </c>
    </row>
    <row r="1052" ht="14.4" hidden="1" spans="3:3">
      <c r="C1052" s="125" t="str">
        <f t="shared" si="16"/>
        <v>否</v>
      </c>
    </row>
    <row r="1053" ht="14.4" hidden="1" spans="3:3">
      <c r="C1053" s="125" t="str">
        <f t="shared" si="16"/>
        <v>否</v>
      </c>
    </row>
    <row r="1054" ht="14.4" hidden="1" spans="3:3">
      <c r="C1054" s="125" t="str">
        <f t="shared" si="16"/>
        <v>否</v>
      </c>
    </row>
    <row r="1055" ht="14.4" hidden="1" spans="3:3">
      <c r="C1055" s="125" t="str">
        <f t="shared" si="16"/>
        <v>否</v>
      </c>
    </row>
    <row r="1056" ht="14.4" hidden="1" spans="3:3">
      <c r="C1056" s="125" t="str">
        <f t="shared" si="16"/>
        <v>否</v>
      </c>
    </row>
    <row r="1057" ht="14.4" hidden="1" spans="3:3">
      <c r="C1057" s="125" t="str">
        <f t="shared" si="16"/>
        <v>否</v>
      </c>
    </row>
    <row r="1058" ht="14.4" hidden="1" spans="3:3">
      <c r="C1058" s="125" t="str">
        <f t="shared" si="16"/>
        <v>否</v>
      </c>
    </row>
    <row r="1059" ht="14.4" hidden="1" spans="3:3">
      <c r="C1059" s="125" t="str">
        <f t="shared" si="16"/>
        <v>否</v>
      </c>
    </row>
    <row r="1060" ht="14.4" hidden="1" spans="3:3">
      <c r="C1060" s="125" t="str">
        <f t="shared" si="16"/>
        <v>否</v>
      </c>
    </row>
    <row r="1061" ht="14.4" hidden="1" spans="3:3">
      <c r="C1061" s="125" t="str">
        <f t="shared" si="16"/>
        <v>否</v>
      </c>
    </row>
    <row r="1062" ht="14.4" hidden="1" spans="3:3">
      <c r="C1062" s="125" t="str">
        <f t="shared" si="16"/>
        <v>否</v>
      </c>
    </row>
    <row r="1063" ht="14.4" hidden="1" spans="3:3">
      <c r="C1063" s="125" t="str">
        <f t="shared" si="16"/>
        <v>否</v>
      </c>
    </row>
    <row r="1064" ht="14.4" hidden="1" spans="3:3">
      <c r="C1064" s="125" t="str">
        <f t="shared" si="16"/>
        <v>否</v>
      </c>
    </row>
    <row r="1065" ht="14.4" hidden="1" spans="3:3">
      <c r="C1065" s="125" t="str">
        <f t="shared" si="16"/>
        <v>否</v>
      </c>
    </row>
    <row r="1066" ht="14.4" hidden="1" spans="3:3">
      <c r="C1066" s="125" t="str">
        <f t="shared" si="16"/>
        <v>否</v>
      </c>
    </row>
    <row r="1067" ht="14.4" hidden="1" spans="3:3">
      <c r="C1067" s="125" t="str">
        <f t="shared" si="16"/>
        <v>否</v>
      </c>
    </row>
    <row r="1068" ht="14.4" hidden="1" spans="3:3">
      <c r="C1068" s="125" t="str">
        <f t="shared" si="16"/>
        <v>否</v>
      </c>
    </row>
    <row r="1069" ht="14.4" hidden="1" spans="3:3">
      <c r="C1069" s="125" t="str">
        <f t="shared" si="16"/>
        <v>否</v>
      </c>
    </row>
    <row r="1070" ht="14.4" hidden="1" spans="3:3">
      <c r="C1070" s="125" t="str">
        <f t="shared" si="16"/>
        <v>否</v>
      </c>
    </row>
    <row r="1071" ht="14.4" hidden="1" spans="3:3">
      <c r="C1071" s="125" t="str">
        <f t="shared" si="16"/>
        <v>否</v>
      </c>
    </row>
    <row r="1072" ht="14.4" hidden="1" spans="3:3">
      <c r="C1072" s="125" t="str">
        <f t="shared" si="16"/>
        <v>否</v>
      </c>
    </row>
    <row r="1073" ht="14.4" hidden="1" spans="3:3">
      <c r="C1073" s="125" t="str">
        <f t="shared" si="16"/>
        <v>否</v>
      </c>
    </row>
    <row r="1074" ht="14.4" hidden="1" spans="3:3">
      <c r="C1074" s="125" t="str">
        <f t="shared" si="16"/>
        <v>否</v>
      </c>
    </row>
    <row r="1075" ht="14.4" hidden="1" spans="3:3">
      <c r="C1075" s="125" t="str">
        <f t="shared" si="16"/>
        <v>否</v>
      </c>
    </row>
    <row r="1076" ht="14.4" hidden="1" spans="3:3">
      <c r="C1076" s="125" t="str">
        <f t="shared" si="16"/>
        <v>否</v>
      </c>
    </row>
    <row r="1077" ht="14.4" hidden="1" spans="3:3">
      <c r="C1077" s="125" t="str">
        <f t="shared" si="16"/>
        <v>否</v>
      </c>
    </row>
    <row r="1078" ht="14.4" hidden="1" spans="3:3">
      <c r="C1078" s="125" t="str">
        <f t="shared" si="16"/>
        <v>否</v>
      </c>
    </row>
    <row r="1079" ht="14.4" hidden="1" spans="3:3">
      <c r="C1079" s="125" t="str">
        <f t="shared" si="16"/>
        <v>否</v>
      </c>
    </row>
    <row r="1080" ht="14.4" hidden="1" spans="3:3">
      <c r="C1080" s="125" t="str">
        <f t="shared" si="16"/>
        <v>否</v>
      </c>
    </row>
    <row r="1081" ht="14.4" hidden="1" spans="3:3">
      <c r="C1081" s="125" t="str">
        <f t="shared" si="16"/>
        <v>否</v>
      </c>
    </row>
    <row r="1082" ht="14.4" hidden="1" spans="3:3">
      <c r="C1082" s="125" t="str">
        <f t="shared" si="16"/>
        <v>否</v>
      </c>
    </row>
    <row r="1083" ht="14.4" hidden="1" spans="3:3">
      <c r="C1083" s="125" t="str">
        <f t="shared" si="16"/>
        <v>否</v>
      </c>
    </row>
    <row r="1084" ht="14.4" hidden="1" spans="3:3">
      <c r="C1084" s="125" t="str">
        <f t="shared" si="16"/>
        <v>否</v>
      </c>
    </row>
    <row r="1085" ht="14.4" hidden="1" spans="3:3">
      <c r="C1085" s="125" t="str">
        <f t="shared" si="16"/>
        <v>否</v>
      </c>
    </row>
    <row r="1086" ht="14.4" hidden="1" spans="3:3">
      <c r="C1086" s="125" t="str">
        <f t="shared" si="16"/>
        <v>否</v>
      </c>
    </row>
    <row r="1087" ht="14.4" hidden="1" spans="3:3">
      <c r="C1087" s="125" t="str">
        <f t="shared" si="16"/>
        <v>否</v>
      </c>
    </row>
    <row r="1088" ht="14.4" hidden="1" spans="3:3">
      <c r="C1088" s="125" t="str">
        <f t="shared" si="16"/>
        <v>否</v>
      </c>
    </row>
    <row r="1089" ht="14.4" hidden="1" spans="3:3">
      <c r="C1089" s="125" t="str">
        <f t="shared" si="16"/>
        <v>否</v>
      </c>
    </row>
    <row r="1090" ht="14.4" hidden="1" spans="3:3">
      <c r="C1090" s="125" t="str">
        <f t="shared" si="16"/>
        <v>否</v>
      </c>
    </row>
    <row r="1091" ht="14.4" hidden="1" spans="3:3">
      <c r="C1091" s="125" t="str">
        <f t="shared" si="16"/>
        <v>否</v>
      </c>
    </row>
    <row r="1092" ht="14.4" hidden="1" spans="3:3">
      <c r="C1092" s="125" t="str">
        <f t="shared" si="16"/>
        <v>否</v>
      </c>
    </row>
    <row r="1093" ht="14.4" hidden="1" spans="3:3">
      <c r="C1093" s="125" t="str">
        <f t="shared" ref="C1093:C1156" si="17">IF(B1093&lt;&gt;0,"是","否")</f>
        <v>否</v>
      </c>
    </row>
    <row r="1094" ht="14.4" hidden="1" spans="3:3">
      <c r="C1094" s="125" t="str">
        <f t="shared" si="17"/>
        <v>否</v>
      </c>
    </row>
    <row r="1095" ht="14.4" hidden="1" spans="3:3">
      <c r="C1095" s="125" t="str">
        <f t="shared" si="17"/>
        <v>否</v>
      </c>
    </row>
    <row r="1096" ht="14.4" hidden="1" spans="3:3">
      <c r="C1096" s="125" t="str">
        <f t="shared" si="17"/>
        <v>否</v>
      </c>
    </row>
    <row r="1097" ht="14.4" hidden="1" spans="3:3">
      <c r="C1097" s="125" t="str">
        <f t="shared" si="17"/>
        <v>否</v>
      </c>
    </row>
    <row r="1098" ht="14.4" hidden="1" spans="3:3">
      <c r="C1098" s="125" t="str">
        <f t="shared" si="17"/>
        <v>否</v>
      </c>
    </row>
    <row r="1099" ht="14.4" hidden="1" spans="3:3">
      <c r="C1099" s="125" t="str">
        <f t="shared" si="17"/>
        <v>否</v>
      </c>
    </row>
    <row r="1100" ht="14.4" hidden="1" spans="3:3">
      <c r="C1100" s="125" t="str">
        <f t="shared" si="17"/>
        <v>否</v>
      </c>
    </row>
    <row r="1101" ht="14.4" hidden="1" spans="3:3">
      <c r="C1101" s="125" t="str">
        <f t="shared" si="17"/>
        <v>否</v>
      </c>
    </row>
    <row r="1102" ht="14.4" hidden="1" spans="3:3">
      <c r="C1102" s="125" t="str">
        <f t="shared" si="17"/>
        <v>否</v>
      </c>
    </row>
    <row r="1103" ht="14.4" hidden="1" spans="3:3">
      <c r="C1103" s="125" t="str">
        <f t="shared" si="17"/>
        <v>否</v>
      </c>
    </row>
    <row r="1104" ht="14.4" hidden="1" spans="3:3">
      <c r="C1104" s="125" t="str">
        <f t="shared" si="17"/>
        <v>否</v>
      </c>
    </row>
    <row r="1105" ht="14.4" hidden="1" spans="3:3">
      <c r="C1105" s="125" t="str">
        <f t="shared" si="17"/>
        <v>否</v>
      </c>
    </row>
    <row r="1106" ht="14.4" hidden="1" spans="3:3">
      <c r="C1106" s="125" t="str">
        <f t="shared" si="17"/>
        <v>否</v>
      </c>
    </row>
    <row r="1107" ht="14.4" hidden="1" spans="3:3">
      <c r="C1107" s="125" t="str">
        <f t="shared" si="17"/>
        <v>否</v>
      </c>
    </row>
    <row r="1108" ht="14.4" hidden="1" spans="3:3">
      <c r="C1108" s="125" t="str">
        <f t="shared" si="17"/>
        <v>否</v>
      </c>
    </row>
    <row r="1109" ht="14.4" hidden="1" spans="3:3">
      <c r="C1109" s="125" t="str">
        <f t="shared" si="17"/>
        <v>否</v>
      </c>
    </row>
    <row r="1110" ht="14.4" hidden="1" spans="3:3">
      <c r="C1110" s="125" t="str">
        <f t="shared" si="17"/>
        <v>否</v>
      </c>
    </row>
    <row r="1111" ht="14.4" hidden="1" spans="3:3">
      <c r="C1111" s="125" t="str">
        <f t="shared" si="17"/>
        <v>否</v>
      </c>
    </row>
    <row r="1112" ht="14.4" hidden="1" spans="3:3">
      <c r="C1112" s="125" t="str">
        <f t="shared" si="17"/>
        <v>否</v>
      </c>
    </row>
    <row r="1113" ht="14.4" hidden="1" spans="3:3">
      <c r="C1113" s="125" t="str">
        <f t="shared" si="17"/>
        <v>否</v>
      </c>
    </row>
    <row r="1114" ht="14.4" hidden="1" spans="3:3">
      <c r="C1114" s="125" t="str">
        <f t="shared" si="17"/>
        <v>否</v>
      </c>
    </row>
    <row r="1115" ht="14.4" hidden="1" spans="3:3">
      <c r="C1115" s="125" t="str">
        <f t="shared" si="17"/>
        <v>否</v>
      </c>
    </row>
    <row r="1116" ht="14.4" hidden="1" spans="3:3">
      <c r="C1116" s="125" t="str">
        <f t="shared" si="17"/>
        <v>否</v>
      </c>
    </row>
    <row r="1117" ht="14.4" hidden="1" spans="3:3">
      <c r="C1117" s="125" t="str">
        <f t="shared" si="17"/>
        <v>否</v>
      </c>
    </row>
    <row r="1118" ht="14.4" hidden="1" spans="3:3">
      <c r="C1118" s="125" t="str">
        <f t="shared" si="17"/>
        <v>否</v>
      </c>
    </row>
    <row r="1119" ht="14.4" hidden="1" spans="3:3">
      <c r="C1119" s="125" t="str">
        <f t="shared" si="17"/>
        <v>否</v>
      </c>
    </row>
    <row r="1120" ht="14.4" hidden="1" spans="3:3">
      <c r="C1120" s="125" t="str">
        <f t="shared" si="17"/>
        <v>否</v>
      </c>
    </row>
    <row r="1121" ht="14.4" hidden="1" spans="3:3">
      <c r="C1121" s="125" t="str">
        <f t="shared" si="17"/>
        <v>否</v>
      </c>
    </row>
    <row r="1122" ht="14.4" hidden="1" spans="3:3">
      <c r="C1122" s="125" t="str">
        <f t="shared" si="17"/>
        <v>否</v>
      </c>
    </row>
    <row r="1123" ht="14.4" hidden="1" spans="3:3">
      <c r="C1123" s="125" t="str">
        <f t="shared" si="17"/>
        <v>否</v>
      </c>
    </row>
    <row r="1124" ht="14.4" hidden="1" spans="3:3">
      <c r="C1124" s="125" t="str">
        <f t="shared" si="17"/>
        <v>否</v>
      </c>
    </row>
    <row r="1125" ht="14.4" hidden="1" spans="3:3">
      <c r="C1125" s="125" t="str">
        <f t="shared" si="17"/>
        <v>否</v>
      </c>
    </row>
    <row r="1126" ht="14.4" hidden="1" spans="3:3">
      <c r="C1126" s="125" t="str">
        <f t="shared" si="17"/>
        <v>否</v>
      </c>
    </row>
    <row r="1127" ht="14.4" hidden="1" spans="3:3">
      <c r="C1127" s="125" t="str">
        <f t="shared" si="17"/>
        <v>否</v>
      </c>
    </row>
    <row r="1128" ht="14.4" hidden="1" spans="3:3">
      <c r="C1128" s="125" t="str">
        <f t="shared" si="17"/>
        <v>否</v>
      </c>
    </row>
    <row r="1129" ht="14.4" hidden="1" spans="3:3">
      <c r="C1129" s="125" t="str">
        <f t="shared" si="17"/>
        <v>否</v>
      </c>
    </row>
    <row r="1130" ht="14.4" hidden="1" spans="3:3">
      <c r="C1130" s="125" t="str">
        <f t="shared" si="17"/>
        <v>否</v>
      </c>
    </row>
    <row r="1131" ht="14.4" hidden="1" spans="3:3">
      <c r="C1131" s="125" t="str">
        <f t="shared" si="17"/>
        <v>否</v>
      </c>
    </row>
    <row r="1132" ht="14.4" hidden="1" spans="3:3">
      <c r="C1132" s="125" t="str">
        <f t="shared" si="17"/>
        <v>否</v>
      </c>
    </row>
    <row r="1133" ht="14.4" hidden="1" spans="3:3">
      <c r="C1133" s="125" t="str">
        <f t="shared" si="17"/>
        <v>否</v>
      </c>
    </row>
    <row r="1134" ht="14.4" hidden="1" spans="3:3">
      <c r="C1134" s="125" t="str">
        <f t="shared" si="17"/>
        <v>否</v>
      </c>
    </row>
    <row r="1135" ht="14.4" hidden="1" spans="3:3">
      <c r="C1135" s="125" t="str">
        <f t="shared" si="17"/>
        <v>否</v>
      </c>
    </row>
    <row r="1136" ht="14.4" hidden="1" spans="3:3">
      <c r="C1136" s="125" t="str">
        <f t="shared" si="17"/>
        <v>否</v>
      </c>
    </row>
    <row r="1137" ht="14.4" hidden="1" spans="3:3">
      <c r="C1137" s="125" t="str">
        <f t="shared" si="17"/>
        <v>否</v>
      </c>
    </row>
    <row r="1138" ht="14.4" hidden="1" spans="3:3">
      <c r="C1138" s="125" t="str">
        <f t="shared" si="17"/>
        <v>否</v>
      </c>
    </row>
    <row r="1139" ht="14.4" hidden="1" spans="3:3">
      <c r="C1139" s="125" t="str">
        <f t="shared" si="17"/>
        <v>否</v>
      </c>
    </row>
    <row r="1140" ht="14.4" hidden="1" spans="3:3">
      <c r="C1140" s="125" t="str">
        <f t="shared" si="17"/>
        <v>否</v>
      </c>
    </row>
    <row r="1141" ht="14.4" hidden="1" spans="3:3">
      <c r="C1141" s="125" t="str">
        <f t="shared" si="17"/>
        <v>否</v>
      </c>
    </row>
    <row r="1142" ht="14.4" hidden="1" spans="3:3">
      <c r="C1142" s="125" t="str">
        <f t="shared" si="17"/>
        <v>否</v>
      </c>
    </row>
    <row r="1143" ht="14.4" hidden="1" spans="3:3">
      <c r="C1143" s="125" t="str">
        <f t="shared" si="17"/>
        <v>否</v>
      </c>
    </row>
    <row r="1144" ht="14.4" hidden="1" spans="3:3">
      <c r="C1144" s="125" t="str">
        <f t="shared" si="17"/>
        <v>否</v>
      </c>
    </row>
    <row r="1145" ht="14.4" hidden="1" spans="3:3">
      <c r="C1145" s="125" t="str">
        <f t="shared" si="17"/>
        <v>否</v>
      </c>
    </row>
    <row r="1146" ht="14.4" hidden="1" spans="3:3">
      <c r="C1146" s="125" t="str">
        <f t="shared" si="17"/>
        <v>否</v>
      </c>
    </row>
    <row r="1147" ht="14.4" hidden="1" spans="3:3">
      <c r="C1147" s="125" t="str">
        <f t="shared" si="17"/>
        <v>否</v>
      </c>
    </row>
    <row r="1148" ht="14.4" hidden="1" spans="3:3">
      <c r="C1148" s="125" t="str">
        <f t="shared" si="17"/>
        <v>否</v>
      </c>
    </row>
    <row r="1149" ht="14.4" hidden="1" spans="3:3">
      <c r="C1149" s="125" t="str">
        <f t="shared" si="17"/>
        <v>否</v>
      </c>
    </row>
    <row r="1150" ht="14.4" hidden="1" spans="3:3">
      <c r="C1150" s="125" t="str">
        <f t="shared" si="17"/>
        <v>否</v>
      </c>
    </row>
    <row r="1151" ht="14.4" hidden="1" spans="3:3">
      <c r="C1151" s="125" t="str">
        <f t="shared" si="17"/>
        <v>否</v>
      </c>
    </row>
    <row r="1152" ht="14.4" hidden="1" spans="3:3">
      <c r="C1152" s="125" t="str">
        <f t="shared" si="17"/>
        <v>否</v>
      </c>
    </row>
    <row r="1153" ht="14.4" hidden="1" spans="3:3">
      <c r="C1153" s="125" t="str">
        <f t="shared" si="17"/>
        <v>否</v>
      </c>
    </row>
    <row r="1154" ht="14.4" hidden="1" spans="3:3">
      <c r="C1154" s="125" t="str">
        <f t="shared" si="17"/>
        <v>否</v>
      </c>
    </row>
    <row r="1155" ht="14.4" hidden="1" spans="3:3">
      <c r="C1155" s="125" t="str">
        <f t="shared" si="17"/>
        <v>否</v>
      </c>
    </row>
    <row r="1156" ht="14.4" hidden="1" spans="3:3">
      <c r="C1156" s="125" t="str">
        <f t="shared" si="17"/>
        <v>否</v>
      </c>
    </row>
    <row r="1157" ht="14.4" hidden="1" spans="3:3">
      <c r="C1157" s="125" t="str">
        <f t="shared" ref="C1157:C1220" si="18">IF(B1157&lt;&gt;0,"是","否")</f>
        <v>否</v>
      </c>
    </row>
    <row r="1158" ht="14.4" hidden="1" spans="3:3">
      <c r="C1158" s="125" t="str">
        <f t="shared" si="18"/>
        <v>否</v>
      </c>
    </row>
    <row r="1159" ht="14.4" hidden="1" spans="3:3">
      <c r="C1159" s="125" t="str">
        <f t="shared" si="18"/>
        <v>否</v>
      </c>
    </row>
    <row r="1160" ht="14.4" hidden="1" spans="3:3">
      <c r="C1160" s="125" t="str">
        <f t="shared" si="18"/>
        <v>否</v>
      </c>
    </row>
    <row r="1161" ht="14.4" hidden="1" spans="3:3">
      <c r="C1161" s="125" t="str">
        <f t="shared" si="18"/>
        <v>否</v>
      </c>
    </row>
    <row r="1162" ht="14.4" hidden="1" spans="3:3">
      <c r="C1162" s="125" t="str">
        <f t="shared" si="18"/>
        <v>否</v>
      </c>
    </row>
    <row r="1163" ht="14.4" hidden="1" spans="3:3">
      <c r="C1163" s="125" t="str">
        <f t="shared" si="18"/>
        <v>否</v>
      </c>
    </row>
    <row r="1164" ht="14.4" hidden="1" spans="3:3">
      <c r="C1164" s="125" t="str">
        <f t="shared" si="18"/>
        <v>否</v>
      </c>
    </row>
    <row r="1165" ht="14.4" hidden="1" spans="3:3">
      <c r="C1165" s="125" t="str">
        <f t="shared" si="18"/>
        <v>否</v>
      </c>
    </row>
    <row r="1166" ht="14.4" hidden="1" spans="3:3">
      <c r="C1166" s="125" t="str">
        <f t="shared" si="18"/>
        <v>否</v>
      </c>
    </row>
    <row r="1167" ht="14.4" hidden="1" spans="3:3">
      <c r="C1167" s="125" t="str">
        <f t="shared" si="18"/>
        <v>否</v>
      </c>
    </row>
    <row r="1168" ht="14.4" hidden="1" spans="3:3">
      <c r="C1168" s="125" t="str">
        <f t="shared" si="18"/>
        <v>否</v>
      </c>
    </row>
    <row r="1169" ht="14.4" hidden="1" spans="3:3">
      <c r="C1169" s="125" t="str">
        <f t="shared" si="18"/>
        <v>否</v>
      </c>
    </row>
    <row r="1170" ht="14.4" hidden="1" spans="3:3">
      <c r="C1170" s="125" t="str">
        <f t="shared" si="18"/>
        <v>否</v>
      </c>
    </row>
    <row r="1171" ht="14.4" hidden="1" spans="3:3">
      <c r="C1171" s="125" t="str">
        <f t="shared" si="18"/>
        <v>否</v>
      </c>
    </row>
    <row r="1172" ht="14.4" hidden="1" spans="3:3">
      <c r="C1172" s="125" t="str">
        <f t="shared" si="18"/>
        <v>否</v>
      </c>
    </row>
    <row r="1173" ht="14.4" hidden="1" spans="3:3">
      <c r="C1173" s="125" t="str">
        <f t="shared" si="18"/>
        <v>否</v>
      </c>
    </row>
    <row r="1174" ht="14.4" hidden="1" spans="3:3">
      <c r="C1174" s="125" t="str">
        <f t="shared" si="18"/>
        <v>否</v>
      </c>
    </row>
    <row r="1175" ht="14.4" hidden="1" spans="3:3">
      <c r="C1175" s="125" t="str">
        <f t="shared" si="18"/>
        <v>否</v>
      </c>
    </row>
    <row r="1176" ht="14.4" hidden="1" spans="3:3">
      <c r="C1176" s="125" t="str">
        <f t="shared" si="18"/>
        <v>否</v>
      </c>
    </row>
    <row r="1177" ht="14.4" hidden="1" spans="3:3">
      <c r="C1177" s="125" t="str">
        <f t="shared" si="18"/>
        <v>否</v>
      </c>
    </row>
    <row r="1178" ht="14.4" hidden="1" spans="3:3">
      <c r="C1178" s="125" t="str">
        <f t="shared" si="18"/>
        <v>否</v>
      </c>
    </row>
    <row r="1179" ht="14.4" hidden="1" spans="3:3">
      <c r="C1179" s="125" t="str">
        <f t="shared" si="18"/>
        <v>否</v>
      </c>
    </row>
    <row r="1180" ht="14.4" hidden="1" spans="3:3">
      <c r="C1180" s="125" t="str">
        <f t="shared" si="18"/>
        <v>否</v>
      </c>
    </row>
    <row r="1181" ht="14.4" hidden="1" spans="3:3">
      <c r="C1181" s="125" t="str">
        <f t="shared" si="18"/>
        <v>否</v>
      </c>
    </row>
    <row r="1182" ht="14.4" hidden="1" spans="3:3">
      <c r="C1182" s="125" t="str">
        <f t="shared" si="18"/>
        <v>否</v>
      </c>
    </row>
    <row r="1183" ht="14.4" hidden="1" spans="3:3">
      <c r="C1183" s="125" t="str">
        <f t="shared" si="18"/>
        <v>否</v>
      </c>
    </row>
    <row r="1184" ht="14.4" hidden="1" spans="3:3">
      <c r="C1184" s="125" t="str">
        <f t="shared" si="18"/>
        <v>否</v>
      </c>
    </row>
    <row r="1185" ht="14.4" hidden="1" spans="3:3">
      <c r="C1185" s="125" t="str">
        <f t="shared" si="18"/>
        <v>否</v>
      </c>
    </row>
    <row r="1186" ht="14.4" hidden="1" spans="3:3">
      <c r="C1186" s="125" t="str">
        <f t="shared" si="18"/>
        <v>否</v>
      </c>
    </row>
    <row r="1187" ht="14.4" hidden="1" spans="3:3">
      <c r="C1187" s="125" t="str">
        <f t="shared" si="18"/>
        <v>否</v>
      </c>
    </row>
    <row r="1188" ht="14.4" hidden="1" spans="3:3">
      <c r="C1188" s="125" t="str">
        <f t="shared" si="18"/>
        <v>否</v>
      </c>
    </row>
    <row r="1189" ht="14.4" hidden="1" spans="3:3">
      <c r="C1189" s="125" t="str">
        <f t="shared" si="18"/>
        <v>否</v>
      </c>
    </row>
    <row r="1190" ht="14.4" hidden="1" spans="3:3">
      <c r="C1190" s="125" t="str">
        <f t="shared" si="18"/>
        <v>否</v>
      </c>
    </row>
    <row r="1191" ht="14.4" hidden="1" spans="3:3">
      <c r="C1191" s="125" t="str">
        <f t="shared" si="18"/>
        <v>否</v>
      </c>
    </row>
    <row r="1192" ht="14.4" hidden="1" spans="3:3">
      <c r="C1192" s="125" t="str">
        <f t="shared" si="18"/>
        <v>否</v>
      </c>
    </row>
    <row r="1193" ht="14.4" hidden="1" spans="3:3">
      <c r="C1193" s="125" t="str">
        <f t="shared" si="18"/>
        <v>否</v>
      </c>
    </row>
    <row r="1194" ht="14.4" hidden="1" spans="3:3">
      <c r="C1194" s="125" t="str">
        <f t="shared" si="18"/>
        <v>否</v>
      </c>
    </row>
    <row r="1195" ht="14.4" hidden="1" spans="3:3">
      <c r="C1195" s="125" t="str">
        <f t="shared" si="18"/>
        <v>否</v>
      </c>
    </row>
    <row r="1196" ht="14.4" hidden="1" spans="3:3">
      <c r="C1196" s="125" t="str">
        <f t="shared" si="18"/>
        <v>否</v>
      </c>
    </row>
    <row r="1197" ht="14.4" hidden="1" spans="3:3">
      <c r="C1197" s="125" t="str">
        <f t="shared" si="18"/>
        <v>否</v>
      </c>
    </row>
    <row r="1198" ht="14.4" hidden="1" spans="3:3">
      <c r="C1198" s="125" t="str">
        <f t="shared" si="18"/>
        <v>否</v>
      </c>
    </row>
    <row r="1199" ht="14.4" hidden="1" spans="3:3">
      <c r="C1199" s="125" t="str">
        <f t="shared" si="18"/>
        <v>否</v>
      </c>
    </row>
    <row r="1200" ht="14.4" hidden="1" spans="3:3">
      <c r="C1200" s="125" t="str">
        <f t="shared" si="18"/>
        <v>否</v>
      </c>
    </row>
    <row r="1201" ht="14.4" hidden="1" spans="3:3">
      <c r="C1201" s="125" t="str">
        <f t="shared" si="18"/>
        <v>否</v>
      </c>
    </row>
    <row r="1202" ht="14.4" hidden="1" spans="3:3">
      <c r="C1202" s="125" t="str">
        <f t="shared" si="18"/>
        <v>否</v>
      </c>
    </row>
    <row r="1203" ht="14.4" hidden="1" spans="3:3">
      <c r="C1203" s="125" t="str">
        <f t="shared" si="18"/>
        <v>否</v>
      </c>
    </row>
    <row r="1204" ht="14.4" hidden="1" spans="3:3">
      <c r="C1204" s="125" t="str">
        <f t="shared" si="18"/>
        <v>否</v>
      </c>
    </row>
    <row r="1205" ht="14.4" hidden="1" spans="3:3">
      <c r="C1205" s="125" t="str">
        <f t="shared" si="18"/>
        <v>否</v>
      </c>
    </row>
    <row r="1206" ht="14.4" hidden="1" spans="3:3">
      <c r="C1206" s="125" t="str">
        <f t="shared" si="18"/>
        <v>否</v>
      </c>
    </row>
    <row r="1207" ht="14.4" hidden="1" spans="3:3">
      <c r="C1207" s="125" t="str">
        <f t="shared" si="18"/>
        <v>否</v>
      </c>
    </row>
    <row r="1208" ht="14.4" hidden="1" spans="3:3">
      <c r="C1208" s="125" t="str">
        <f t="shared" si="18"/>
        <v>否</v>
      </c>
    </row>
    <row r="1209" ht="14.4" hidden="1" spans="3:3">
      <c r="C1209" s="125" t="str">
        <f t="shared" si="18"/>
        <v>否</v>
      </c>
    </row>
    <row r="1210" ht="14.4" hidden="1" spans="3:3">
      <c r="C1210" s="125" t="str">
        <f t="shared" si="18"/>
        <v>否</v>
      </c>
    </row>
    <row r="1211" ht="14.4" hidden="1" spans="3:3">
      <c r="C1211" s="125" t="str">
        <f t="shared" si="18"/>
        <v>否</v>
      </c>
    </row>
    <row r="1212" ht="14.4" hidden="1" spans="3:3">
      <c r="C1212" s="125" t="str">
        <f t="shared" si="18"/>
        <v>否</v>
      </c>
    </row>
    <row r="1213" ht="14.4" hidden="1" spans="3:3">
      <c r="C1213" s="125" t="str">
        <f t="shared" si="18"/>
        <v>否</v>
      </c>
    </row>
    <row r="1214" ht="14.4" hidden="1" spans="3:3">
      <c r="C1214" s="125" t="str">
        <f t="shared" si="18"/>
        <v>否</v>
      </c>
    </row>
    <row r="1215" ht="14.4" hidden="1" spans="3:3">
      <c r="C1215" s="125" t="str">
        <f t="shared" si="18"/>
        <v>否</v>
      </c>
    </row>
    <row r="1216" ht="14.4" hidden="1" spans="3:3">
      <c r="C1216" s="125" t="str">
        <f t="shared" si="18"/>
        <v>否</v>
      </c>
    </row>
    <row r="1217" ht="14.4" hidden="1" spans="3:3">
      <c r="C1217" s="125" t="str">
        <f t="shared" si="18"/>
        <v>否</v>
      </c>
    </row>
    <row r="1218" ht="14.4" hidden="1" spans="3:3">
      <c r="C1218" s="125" t="str">
        <f t="shared" si="18"/>
        <v>否</v>
      </c>
    </row>
    <row r="1219" ht="14.4" hidden="1" spans="3:3">
      <c r="C1219" s="125" t="str">
        <f t="shared" si="18"/>
        <v>否</v>
      </c>
    </row>
    <row r="1220" ht="14.4" hidden="1" spans="3:3">
      <c r="C1220" s="125" t="str">
        <f t="shared" si="18"/>
        <v>否</v>
      </c>
    </row>
    <row r="1221" ht="14.4" hidden="1" spans="3:3">
      <c r="C1221" s="125" t="str">
        <f t="shared" ref="C1221:C1284" si="19">IF(B1221&lt;&gt;0,"是","否")</f>
        <v>否</v>
      </c>
    </row>
    <row r="1222" ht="14.4" hidden="1" spans="3:3">
      <c r="C1222" s="125" t="str">
        <f t="shared" si="19"/>
        <v>否</v>
      </c>
    </row>
    <row r="1223" ht="14.4" hidden="1" spans="3:3">
      <c r="C1223" s="125" t="str">
        <f t="shared" si="19"/>
        <v>否</v>
      </c>
    </row>
    <row r="1224" ht="14.4" hidden="1" spans="3:3">
      <c r="C1224" s="125" t="str">
        <f t="shared" si="19"/>
        <v>否</v>
      </c>
    </row>
    <row r="1225" ht="14.4" hidden="1" spans="3:3">
      <c r="C1225" s="125" t="str">
        <f t="shared" si="19"/>
        <v>否</v>
      </c>
    </row>
    <row r="1226" ht="14.4" hidden="1" spans="3:3">
      <c r="C1226" s="125" t="str">
        <f t="shared" si="19"/>
        <v>否</v>
      </c>
    </row>
    <row r="1227" ht="14.4" hidden="1" spans="3:3">
      <c r="C1227" s="125" t="str">
        <f t="shared" si="19"/>
        <v>否</v>
      </c>
    </row>
    <row r="1228" ht="14.4" hidden="1" spans="3:3">
      <c r="C1228" s="125" t="str">
        <f t="shared" si="19"/>
        <v>否</v>
      </c>
    </row>
    <row r="1229" ht="14.4" hidden="1" spans="3:3">
      <c r="C1229" s="125" t="str">
        <f t="shared" si="19"/>
        <v>否</v>
      </c>
    </row>
    <row r="1230" ht="14.4" hidden="1" spans="3:3">
      <c r="C1230" s="125" t="str">
        <f t="shared" si="19"/>
        <v>否</v>
      </c>
    </row>
    <row r="1231" ht="14.4" hidden="1" spans="3:3">
      <c r="C1231" s="125" t="str">
        <f t="shared" si="19"/>
        <v>否</v>
      </c>
    </row>
    <row r="1232" ht="14.4" hidden="1" spans="3:3">
      <c r="C1232" s="125" t="str">
        <f t="shared" si="19"/>
        <v>否</v>
      </c>
    </row>
    <row r="1233" ht="14.4" hidden="1" spans="3:3">
      <c r="C1233" s="125" t="str">
        <f t="shared" si="19"/>
        <v>否</v>
      </c>
    </row>
    <row r="1234" ht="14.4" hidden="1" spans="3:3">
      <c r="C1234" s="125" t="str">
        <f t="shared" si="19"/>
        <v>否</v>
      </c>
    </row>
    <row r="1235" ht="14.4" hidden="1" spans="3:3">
      <c r="C1235" s="125" t="str">
        <f t="shared" si="19"/>
        <v>否</v>
      </c>
    </row>
    <row r="1236" ht="14.4" hidden="1" spans="3:3">
      <c r="C1236" s="125" t="str">
        <f t="shared" si="19"/>
        <v>否</v>
      </c>
    </row>
    <row r="1237" ht="14.4" hidden="1" spans="3:3">
      <c r="C1237" s="125" t="str">
        <f t="shared" si="19"/>
        <v>否</v>
      </c>
    </row>
    <row r="1238" ht="14.4" hidden="1" spans="3:3">
      <c r="C1238" s="125" t="str">
        <f t="shared" si="19"/>
        <v>否</v>
      </c>
    </row>
    <row r="1239" ht="14.4" hidden="1" spans="3:3">
      <c r="C1239" s="125" t="str">
        <f t="shared" si="19"/>
        <v>否</v>
      </c>
    </row>
    <row r="1240" ht="14.4" hidden="1" spans="3:3">
      <c r="C1240" s="125" t="str">
        <f t="shared" si="19"/>
        <v>否</v>
      </c>
    </row>
    <row r="1241" ht="14.4" hidden="1" spans="3:3">
      <c r="C1241" s="125" t="str">
        <f t="shared" si="19"/>
        <v>否</v>
      </c>
    </row>
    <row r="1242" ht="14.4" hidden="1" spans="3:3">
      <c r="C1242" s="125" t="str">
        <f t="shared" si="19"/>
        <v>否</v>
      </c>
    </row>
    <row r="1243" ht="14.4" hidden="1" spans="3:3">
      <c r="C1243" s="125" t="str">
        <f t="shared" si="19"/>
        <v>否</v>
      </c>
    </row>
    <row r="1244" ht="14.4" hidden="1" spans="3:3">
      <c r="C1244" s="125" t="str">
        <f t="shared" si="19"/>
        <v>否</v>
      </c>
    </row>
    <row r="1245" ht="14.4" hidden="1" spans="3:3">
      <c r="C1245" s="125" t="str">
        <f t="shared" si="19"/>
        <v>否</v>
      </c>
    </row>
    <row r="1246" ht="14.4" hidden="1" spans="3:3">
      <c r="C1246" s="125" t="str">
        <f t="shared" si="19"/>
        <v>否</v>
      </c>
    </row>
    <row r="1247" ht="14.4" hidden="1" spans="3:3">
      <c r="C1247" s="125" t="str">
        <f t="shared" si="19"/>
        <v>否</v>
      </c>
    </row>
    <row r="1248" ht="14.4" hidden="1" spans="3:3">
      <c r="C1248" s="125" t="str">
        <f t="shared" si="19"/>
        <v>否</v>
      </c>
    </row>
    <row r="1249" ht="14.4" hidden="1" spans="3:3">
      <c r="C1249" s="125" t="str">
        <f t="shared" si="19"/>
        <v>否</v>
      </c>
    </row>
    <row r="1250" ht="14.4" hidden="1" spans="3:3">
      <c r="C1250" s="125" t="str">
        <f t="shared" si="19"/>
        <v>否</v>
      </c>
    </row>
    <row r="1251" ht="14.4" hidden="1" spans="3:3">
      <c r="C1251" s="125" t="str">
        <f t="shared" si="19"/>
        <v>否</v>
      </c>
    </row>
    <row r="1252" ht="14.4" hidden="1" spans="3:3">
      <c r="C1252" s="125" t="str">
        <f t="shared" si="19"/>
        <v>否</v>
      </c>
    </row>
    <row r="1253" ht="14.4" hidden="1" spans="3:3">
      <c r="C1253" s="125" t="str">
        <f t="shared" si="19"/>
        <v>否</v>
      </c>
    </row>
    <row r="1254" ht="14.4" hidden="1" spans="3:3">
      <c r="C1254" s="125" t="str">
        <f t="shared" si="19"/>
        <v>否</v>
      </c>
    </row>
    <row r="1255" ht="14.4" hidden="1" spans="3:3">
      <c r="C1255" s="125" t="str">
        <f t="shared" si="19"/>
        <v>否</v>
      </c>
    </row>
    <row r="1256" ht="14.4" hidden="1" spans="3:3">
      <c r="C1256" s="125" t="str">
        <f t="shared" si="19"/>
        <v>否</v>
      </c>
    </row>
    <row r="1257" ht="14.4" hidden="1" spans="3:3">
      <c r="C1257" s="125" t="str">
        <f t="shared" si="19"/>
        <v>否</v>
      </c>
    </row>
    <row r="1258" ht="14.4" hidden="1" spans="3:3">
      <c r="C1258" s="125" t="str">
        <f t="shared" si="19"/>
        <v>否</v>
      </c>
    </row>
    <row r="1259" ht="14.4" hidden="1" spans="3:3">
      <c r="C1259" s="125" t="str">
        <f t="shared" si="19"/>
        <v>否</v>
      </c>
    </row>
    <row r="1260" ht="14.4" hidden="1" spans="3:3">
      <c r="C1260" s="125" t="str">
        <f t="shared" si="19"/>
        <v>否</v>
      </c>
    </row>
    <row r="1261" ht="14.4" hidden="1" spans="3:3">
      <c r="C1261" s="125" t="str">
        <f t="shared" si="19"/>
        <v>否</v>
      </c>
    </row>
    <row r="1262" ht="14.4" hidden="1" spans="3:3">
      <c r="C1262" s="125" t="str">
        <f t="shared" si="19"/>
        <v>否</v>
      </c>
    </row>
    <row r="1263" ht="14.4" hidden="1" spans="3:3">
      <c r="C1263" s="125" t="str">
        <f t="shared" si="19"/>
        <v>否</v>
      </c>
    </row>
    <row r="1264" ht="14.4" hidden="1" spans="3:3">
      <c r="C1264" s="125" t="str">
        <f t="shared" si="19"/>
        <v>否</v>
      </c>
    </row>
    <row r="1265" ht="14.4" hidden="1" spans="3:3">
      <c r="C1265" s="125" t="str">
        <f t="shared" si="19"/>
        <v>否</v>
      </c>
    </row>
    <row r="1266" ht="14.4" hidden="1" spans="3:3">
      <c r="C1266" s="125" t="str">
        <f t="shared" si="19"/>
        <v>否</v>
      </c>
    </row>
    <row r="1267" ht="14.4" hidden="1" spans="3:3">
      <c r="C1267" s="125" t="str">
        <f t="shared" si="19"/>
        <v>否</v>
      </c>
    </row>
    <row r="1268" ht="14.4" hidden="1" spans="3:3">
      <c r="C1268" s="125" t="str">
        <f t="shared" si="19"/>
        <v>否</v>
      </c>
    </row>
    <row r="1269" ht="14.4" hidden="1" spans="3:3">
      <c r="C1269" s="125" t="str">
        <f t="shared" si="19"/>
        <v>否</v>
      </c>
    </row>
    <row r="1270" ht="14.4" hidden="1" spans="3:3">
      <c r="C1270" s="125" t="str">
        <f t="shared" si="19"/>
        <v>否</v>
      </c>
    </row>
    <row r="1271" ht="14.4" hidden="1" spans="3:3">
      <c r="C1271" s="125" t="str">
        <f t="shared" si="19"/>
        <v>否</v>
      </c>
    </row>
    <row r="1272" ht="14.4" hidden="1" spans="3:3">
      <c r="C1272" s="125" t="str">
        <f t="shared" si="19"/>
        <v>否</v>
      </c>
    </row>
    <row r="1273" ht="14.4" hidden="1" spans="3:3">
      <c r="C1273" s="125" t="str">
        <f t="shared" si="19"/>
        <v>否</v>
      </c>
    </row>
    <row r="1274" ht="14.4" hidden="1" spans="3:3">
      <c r="C1274" s="125" t="str">
        <f t="shared" si="19"/>
        <v>否</v>
      </c>
    </row>
    <row r="1275" ht="14.4" hidden="1" spans="3:3">
      <c r="C1275" s="125" t="str">
        <f t="shared" si="19"/>
        <v>否</v>
      </c>
    </row>
    <row r="1276" ht="14.4" hidden="1" spans="3:3">
      <c r="C1276" s="125" t="str">
        <f t="shared" si="19"/>
        <v>否</v>
      </c>
    </row>
    <row r="1277" ht="14.4" hidden="1" spans="3:3">
      <c r="C1277" s="125" t="str">
        <f t="shared" si="19"/>
        <v>否</v>
      </c>
    </row>
    <row r="1278" ht="14.4" hidden="1" spans="3:3">
      <c r="C1278" s="125" t="str">
        <f t="shared" si="19"/>
        <v>否</v>
      </c>
    </row>
    <row r="1279" ht="14.4" hidden="1" spans="3:3">
      <c r="C1279" s="125" t="str">
        <f t="shared" si="19"/>
        <v>否</v>
      </c>
    </row>
    <row r="1280" ht="14.4" hidden="1" spans="3:3">
      <c r="C1280" s="125" t="str">
        <f t="shared" si="19"/>
        <v>否</v>
      </c>
    </row>
    <row r="1281" ht="14.4" hidden="1" spans="3:3">
      <c r="C1281" s="125" t="str">
        <f t="shared" si="19"/>
        <v>否</v>
      </c>
    </row>
    <row r="1282" ht="14.4" hidden="1" spans="3:3">
      <c r="C1282" s="125" t="str">
        <f t="shared" si="19"/>
        <v>否</v>
      </c>
    </row>
    <row r="1283" ht="14.4" hidden="1" spans="3:3">
      <c r="C1283" s="125" t="str">
        <f t="shared" si="19"/>
        <v>否</v>
      </c>
    </row>
    <row r="1284" ht="14.4" hidden="1" spans="3:3">
      <c r="C1284" s="125" t="str">
        <f t="shared" si="19"/>
        <v>否</v>
      </c>
    </row>
    <row r="1285" ht="14.4" hidden="1" spans="3:3">
      <c r="C1285" s="125" t="str">
        <f t="shared" ref="C1285:C1298" si="20">IF(B1285&lt;&gt;0,"是","否")</f>
        <v>否</v>
      </c>
    </row>
    <row r="1286" ht="14.4" hidden="1" spans="3:3">
      <c r="C1286" s="125" t="str">
        <f t="shared" si="20"/>
        <v>否</v>
      </c>
    </row>
    <row r="1287" ht="14.4" hidden="1" spans="3:3">
      <c r="C1287" s="125" t="str">
        <f t="shared" si="20"/>
        <v>否</v>
      </c>
    </row>
    <row r="1288" ht="14.4" hidden="1" spans="3:3">
      <c r="C1288" s="125" t="str">
        <f t="shared" si="20"/>
        <v>否</v>
      </c>
    </row>
    <row r="1289" ht="14.4" hidden="1" spans="3:3">
      <c r="C1289" s="125" t="str">
        <f t="shared" si="20"/>
        <v>否</v>
      </c>
    </row>
    <row r="1290" ht="14.4" hidden="1" spans="3:3">
      <c r="C1290" s="125" t="str">
        <f t="shared" si="20"/>
        <v>否</v>
      </c>
    </row>
    <row r="1291" ht="14.4" hidden="1" spans="3:3">
      <c r="C1291" s="125" t="str">
        <f t="shared" si="20"/>
        <v>否</v>
      </c>
    </row>
    <row r="1292" ht="14.4" hidden="1" spans="3:3">
      <c r="C1292" s="125" t="str">
        <f t="shared" si="20"/>
        <v>否</v>
      </c>
    </row>
    <row r="1293" ht="14.4" hidden="1" spans="3:3">
      <c r="C1293" s="125" t="str">
        <f t="shared" si="20"/>
        <v>否</v>
      </c>
    </row>
    <row r="1294" ht="14.4" hidden="1" spans="3:3">
      <c r="C1294" s="125" t="str">
        <f t="shared" si="20"/>
        <v>否</v>
      </c>
    </row>
    <row r="1295" ht="14.4" hidden="1" spans="3:3">
      <c r="C1295" s="125" t="str">
        <f t="shared" si="20"/>
        <v>否</v>
      </c>
    </row>
    <row r="1296" ht="14.4" hidden="1" spans="3:3">
      <c r="C1296" s="125" t="str">
        <f t="shared" si="20"/>
        <v>否</v>
      </c>
    </row>
    <row r="1297" ht="14.4" hidden="1" spans="3:3">
      <c r="C1297" s="125" t="str">
        <f t="shared" si="20"/>
        <v>否</v>
      </c>
    </row>
    <row r="1298" ht="14.4" hidden="1" spans="3:3">
      <c r="C1298" s="125" t="str">
        <f t="shared" si="20"/>
        <v>否</v>
      </c>
    </row>
  </sheetData>
  <autoFilter xmlns:etc="http://www.wps.cn/officeDocument/2017/etCustomData" ref="A3:C1298" etc:filterBottomFollowUsedRange="0">
    <filterColumn colId="2">
      <customFilters>
        <customFilter operator="equal" val="是"/>
      </customFilters>
    </filterColumn>
    <extLst/>
  </autoFilter>
  <mergeCells count="1">
    <mergeCell ref="A1:B1"/>
  </mergeCells>
  <conditionalFormatting sqref="C4:C1298">
    <cfRule type="cellIs" dxfId="2" priority="1295"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6">
    <tabColor rgb="FF00B0F0"/>
  </sheetPr>
  <dimension ref="A1:E43"/>
  <sheetViews>
    <sheetView showGridLines="0" showZeros="0" view="pageBreakPreview" zoomScaleNormal="100" workbookViewId="0">
      <pane ySplit="3" topLeftCell="A15" activePane="bottomLeft" state="frozen"/>
      <selection/>
      <selection pane="bottomLeft" activeCell="B48" sqref="B48"/>
    </sheetView>
  </sheetViews>
  <sheetFormatPr defaultColWidth="9" defaultRowHeight="14.4" outlineLevelCol="4"/>
  <cols>
    <col min="1" max="1" width="69.6296296296296" style="137" customWidth="1"/>
    <col min="2" max="2" width="45.6296296296296" customWidth="1"/>
    <col min="3" max="4" width="16.6296296296296" hidden="1" customWidth="1"/>
    <col min="5" max="5" width="9" hidden="1" customWidth="1"/>
  </cols>
  <sheetData>
    <row r="1" s="243" customFormat="1" ht="45" customHeight="1" spans="1:4">
      <c r="A1" s="360" t="s">
        <v>1217</v>
      </c>
      <c r="B1" s="360"/>
      <c r="C1" s="360"/>
      <c r="D1" s="360"/>
    </row>
    <row r="2" ht="20.1" customHeight="1" spans="1:4">
      <c r="A2" s="246"/>
      <c r="B2" s="350" t="s">
        <v>2</v>
      </c>
      <c r="C2" s="361"/>
      <c r="D2" s="361" t="s">
        <v>2</v>
      </c>
    </row>
    <row r="3" ht="45" customHeight="1" spans="1:5">
      <c r="A3" s="163" t="s">
        <v>1218</v>
      </c>
      <c r="B3" s="228" t="s">
        <v>6</v>
      </c>
      <c r="C3" s="362" t="s">
        <v>1219</v>
      </c>
      <c r="D3" s="228" t="s">
        <v>1220</v>
      </c>
      <c r="E3" s="363" t="s">
        <v>8</v>
      </c>
    </row>
    <row r="4" ht="36" customHeight="1" spans="1:5">
      <c r="A4" s="364" t="s">
        <v>1221</v>
      </c>
      <c r="B4" s="123"/>
      <c r="C4" s="365">
        <f>SUM(C5:C5)</f>
        <v>0</v>
      </c>
      <c r="D4" s="366">
        <f>SUM(D5:D5)</f>
        <v>0</v>
      </c>
      <c r="E4" s="253" t="str">
        <f>IF(A4&lt;&gt;"",IF(SUM(B4:D4)&lt;&gt;0,"是","否"),"是")</f>
        <v>否</v>
      </c>
    </row>
    <row r="5" ht="36" hidden="1" customHeight="1" spans="1:5">
      <c r="A5" s="367" t="s">
        <v>1222</v>
      </c>
      <c r="B5" s="127"/>
      <c r="C5" s="368"/>
      <c r="D5" s="369"/>
      <c r="E5" s="253" t="str">
        <f>IF(A5&lt;&gt;"",IF(SUM(B5:D5)&lt;&gt;0,"是","否"),"是")</f>
        <v>否</v>
      </c>
    </row>
    <row r="6" ht="36" customHeight="1" spans="1:5">
      <c r="A6" s="364" t="s">
        <v>1223</v>
      </c>
      <c r="B6" s="127"/>
      <c r="C6" s="368">
        <v>64164</v>
      </c>
      <c r="D6" s="369"/>
      <c r="E6" s="253" t="str">
        <f>IF(A6&lt;&gt;"",IF(SUM(B6:D6)&lt;&gt;0,"是","否"),"是")</f>
        <v>是</v>
      </c>
    </row>
    <row r="7" ht="36" hidden="1" customHeight="1" spans="1:5">
      <c r="A7" s="367" t="s">
        <v>1222</v>
      </c>
      <c r="B7" s="123"/>
      <c r="C7" s="368"/>
      <c r="D7" s="369"/>
      <c r="E7" s="253"/>
    </row>
    <row r="8" ht="36" customHeight="1" spans="1:5">
      <c r="A8" s="364" t="s">
        <v>1224</v>
      </c>
      <c r="B8" s="127"/>
      <c r="C8" s="368">
        <v>2293</v>
      </c>
      <c r="D8" s="369"/>
      <c r="E8" s="253" t="str">
        <f>IF(A8&lt;&gt;"",IF(SUM(B8:D8)&lt;&gt;0,"是","否"),"是")</f>
        <v>是</v>
      </c>
    </row>
    <row r="9" ht="36" hidden="1" customHeight="1" spans="1:5">
      <c r="A9" s="367" t="s">
        <v>1222</v>
      </c>
      <c r="B9" s="127"/>
      <c r="C9" s="368"/>
      <c r="D9" s="369"/>
      <c r="E9" s="253"/>
    </row>
    <row r="10" ht="36" customHeight="1" spans="1:5">
      <c r="A10" s="364" t="s">
        <v>1225</v>
      </c>
      <c r="B10" s="127"/>
      <c r="C10" s="368">
        <v>9600</v>
      </c>
      <c r="D10" s="369"/>
      <c r="E10" s="253" t="str">
        <f>IF(A10&lt;&gt;"",IF(SUM(B10:D10)&lt;&gt;0,"是","否"),"是")</f>
        <v>是</v>
      </c>
    </row>
    <row r="11" ht="36" hidden="1" customHeight="1" spans="1:5">
      <c r="A11" s="367" t="s">
        <v>1222</v>
      </c>
      <c r="B11" s="127"/>
      <c r="C11" s="368"/>
      <c r="D11" s="369"/>
      <c r="E11" s="253"/>
    </row>
    <row r="12" ht="36" customHeight="1" spans="1:5">
      <c r="A12" s="364" t="s">
        <v>1226</v>
      </c>
      <c r="B12" s="127"/>
      <c r="C12" s="368">
        <v>280</v>
      </c>
      <c r="D12" s="369"/>
      <c r="E12" s="253" t="str">
        <f>IF(A12&lt;&gt;"",IF(SUM(B12:D12)&lt;&gt;0,"是","否"),"是")</f>
        <v>是</v>
      </c>
    </row>
    <row r="13" ht="36" hidden="1" customHeight="1" spans="1:5">
      <c r="A13" s="367" t="s">
        <v>1222</v>
      </c>
      <c r="B13" s="127"/>
      <c r="C13" s="368"/>
      <c r="D13" s="369"/>
      <c r="E13" s="253"/>
    </row>
    <row r="14" ht="36" customHeight="1" spans="1:5">
      <c r="A14" s="364" t="s">
        <v>1227</v>
      </c>
      <c r="B14" s="127"/>
      <c r="C14" s="368">
        <v>83870</v>
      </c>
      <c r="D14" s="369"/>
      <c r="E14" s="253" t="str">
        <f>IF(A14&lt;&gt;"",IF(SUM(B14:D14)&lt;&gt;0,"是","否"),"是")</f>
        <v>是</v>
      </c>
    </row>
    <row r="15" ht="36" hidden="1" customHeight="1" spans="1:5">
      <c r="A15" s="367" t="s">
        <v>1222</v>
      </c>
      <c r="B15" s="127"/>
      <c r="C15" s="368"/>
      <c r="D15" s="369"/>
      <c r="E15" s="253"/>
    </row>
    <row r="16" ht="36" customHeight="1" spans="1:5">
      <c r="A16" s="364" t="s">
        <v>1228</v>
      </c>
      <c r="B16" s="127"/>
      <c r="C16" s="368">
        <v>413</v>
      </c>
      <c r="D16" s="369"/>
      <c r="E16" s="253" t="str">
        <f>IF(A16&lt;&gt;"",IF(SUM(B16:D16)&lt;&gt;0,"是","否"),"是")</f>
        <v>是</v>
      </c>
    </row>
    <row r="17" ht="36" hidden="1" customHeight="1" spans="1:5">
      <c r="A17" s="367" t="s">
        <v>1222</v>
      </c>
      <c r="B17" s="127"/>
      <c r="C17" s="368"/>
      <c r="D17" s="369"/>
      <c r="E17" s="253"/>
    </row>
    <row r="18" ht="36" customHeight="1" spans="1:5">
      <c r="A18" s="364" t="s">
        <v>1229</v>
      </c>
      <c r="B18" s="127"/>
      <c r="C18" s="368">
        <v>60</v>
      </c>
      <c r="D18" s="369"/>
      <c r="E18" s="253" t="str">
        <f>IF(A18&lt;&gt;"",IF(SUM(B18:D18)&lt;&gt;0,"是","否"),"是")</f>
        <v>是</v>
      </c>
    </row>
    <row r="19" ht="36" hidden="1" customHeight="1" spans="1:5">
      <c r="A19" s="367" t="s">
        <v>1222</v>
      </c>
      <c r="B19" s="127"/>
      <c r="C19" s="368"/>
      <c r="D19" s="369"/>
      <c r="E19" s="253"/>
    </row>
    <row r="20" ht="36" customHeight="1" spans="1:5">
      <c r="A20" s="364" t="s">
        <v>1230</v>
      </c>
      <c r="B20" s="127"/>
      <c r="C20" s="368">
        <v>4418</v>
      </c>
      <c r="D20" s="369"/>
      <c r="E20" s="253" t="str">
        <f>IF(A20&lt;&gt;"",IF(SUM(B20:D20)&lt;&gt;0,"是","否"),"是")</f>
        <v>是</v>
      </c>
    </row>
    <row r="21" ht="36" hidden="1" customHeight="1" spans="1:5">
      <c r="A21" s="367" t="s">
        <v>1222</v>
      </c>
      <c r="B21" s="127"/>
      <c r="C21" s="365"/>
      <c r="D21" s="366"/>
      <c r="E21" s="253"/>
    </row>
    <row r="22" ht="36" customHeight="1" spans="1:5">
      <c r="A22" s="364" t="s">
        <v>1231</v>
      </c>
      <c r="B22" s="127"/>
      <c r="C22" s="368"/>
      <c r="D22" s="369"/>
      <c r="E22" s="253" t="str">
        <f>IF(A22&lt;&gt;"",IF(SUM(B22:D22)&lt;&gt;0,"是","否"),"是")</f>
        <v>否</v>
      </c>
    </row>
    <row r="23" ht="36" hidden="1" customHeight="1" spans="1:5">
      <c r="A23" s="367" t="s">
        <v>1222</v>
      </c>
      <c r="B23" s="127"/>
      <c r="C23" s="368"/>
      <c r="D23" s="369"/>
      <c r="E23" s="253"/>
    </row>
    <row r="24" ht="36" customHeight="1" spans="1:5">
      <c r="A24" s="364" t="s">
        <v>1232</v>
      </c>
      <c r="B24" s="127"/>
      <c r="C24" s="368"/>
      <c r="D24" s="369"/>
      <c r="E24" s="253" t="str">
        <f>IF(A24&lt;&gt;"",IF(SUM(B24:D24)&lt;&gt;0,"是","否"),"是")</f>
        <v>否</v>
      </c>
    </row>
    <row r="25" ht="36" hidden="1" customHeight="1" spans="1:5">
      <c r="A25" s="367" t="s">
        <v>1222</v>
      </c>
      <c r="B25" s="127"/>
      <c r="C25" s="368"/>
      <c r="D25" s="369"/>
      <c r="E25" s="253"/>
    </row>
    <row r="26" ht="36" customHeight="1" spans="1:5">
      <c r="A26" s="364" t="s">
        <v>1233</v>
      </c>
      <c r="B26" s="127"/>
      <c r="C26" s="368"/>
      <c r="D26" s="369">
        <v>5000</v>
      </c>
      <c r="E26" s="253" t="str">
        <f>IF(A26&lt;&gt;"",IF(SUM(B26:D26)&lt;&gt;0,"是","否"),"是")</f>
        <v>是</v>
      </c>
    </row>
    <row r="27" ht="36" hidden="1" customHeight="1" spans="1:5">
      <c r="A27" s="367" t="s">
        <v>1222</v>
      </c>
      <c r="B27" s="127"/>
      <c r="C27" s="368"/>
      <c r="D27" s="369"/>
      <c r="E27" s="253"/>
    </row>
    <row r="28" ht="36" customHeight="1" spans="1:5">
      <c r="A28" s="364" t="s">
        <v>1234</v>
      </c>
      <c r="B28" s="127"/>
      <c r="C28" s="368">
        <v>3800</v>
      </c>
      <c r="D28" s="369"/>
      <c r="E28" s="253" t="str">
        <f>IF(A28&lt;&gt;"",IF(SUM(B28:D28)&lt;&gt;0,"是","否"),"是")</f>
        <v>是</v>
      </c>
    </row>
    <row r="29" ht="36" hidden="1" customHeight="1" spans="1:5">
      <c r="A29" s="367" t="s">
        <v>1222</v>
      </c>
      <c r="B29" s="127"/>
      <c r="C29" s="368"/>
      <c r="D29" s="369"/>
      <c r="E29" s="253"/>
    </row>
    <row r="30" ht="36" customHeight="1" spans="1:5">
      <c r="A30" s="364" t="s">
        <v>1235</v>
      </c>
      <c r="B30" s="127"/>
      <c r="C30" s="368">
        <v>1257</v>
      </c>
      <c r="D30" s="369"/>
      <c r="E30" s="253" t="str">
        <f>IF(A30&lt;&gt;"",IF(SUM(B30:D30)&lt;&gt;0,"是","否"),"是")</f>
        <v>是</v>
      </c>
    </row>
    <row r="31" ht="36" hidden="1" customHeight="1" spans="1:5">
      <c r="A31" s="367" t="s">
        <v>1222</v>
      </c>
      <c r="B31" s="127"/>
      <c r="C31" s="368"/>
      <c r="D31" s="369"/>
      <c r="E31" s="253"/>
    </row>
    <row r="32" ht="36" customHeight="1" spans="1:5">
      <c r="A32" s="364" t="s">
        <v>1236</v>
      </c>
      <c r="B32" s="127"/>
      <c r="C32" s="368">
        <v>2163</v>
      </c>
      <c r="D32" s="369"/>
      <c r="E32" s="253" t="str">
        <f>IF(A32&lt;&gt;"",IF(SUM(B32:D32)&lt;&gt;0,"是","否"),"是")</f>
        <v>是</v>
      </c>
    </row>
    <row r="33" ht="36" hidden="1" customHeight="1" spans="1:5">
      <c r="A33" s="367" t="s">
        <v>1222</v>
      </c>
      <c r="B33" s="127"/>
      <c r="C33" s="368"/>
      <c r="D33" s="369"/>
      <c r="E33" s="253"/>
    </row>
    <row r="34" ht="36" customHeight="1" spans="1:5">
      <c r="A34" s="364" t="s">
        <v>1237</v>
      </c>
      <c r="B34" s="127"/>
      <c r="E34" s="253" t="str">
        <f>IF(A34&lt;&gt;"",IF(SUM(B34:D34)&lt;&gt;0,"是","否"),"是")</f>
        <v>否</v>
      </c>
    </row>
    <row r="35" ht="36" hidden="1" customHeight="1" spans="1:5">
      <c r="A35" s="367" t="s">
        <v>1222</v>
      </c>
      <c r="B35" s="127"/>
      <c r="E35" s="253"/>
    </row>
    <row r="36" ht="36" customHeight="1" spans="1:5">
      <c r="A36" s="364" t="s">
        <v>1238</v>
      </c>
      <c r="B36" s="127"/>
      <c r="E36" s="253" t="str">
        <f>IF(A36&lt;&gt;"",IF(SUM(B36:D36)&lt;&gt;0,"是","否"),"是")</f>
        <v>否</v>
      </c>
    </row>
    <row r="37" ht="36" hidden="1" customHeight="1" spans="1:5">
      <c r="A37" s="367" t="s">
        <v>1222</v>
      </c>
      <c r="B37" s="127"/>
      <c r="E37" s="253"/>
    </row>
    <row r="38" ht="36" customHeight="1" spans="1:5">
      <c r="A38" s="364" t="s">
        <v>1239</v>
      </c>
      <c r="B38" s="127"/>
      <c r="E38" s="253" t="str">
        <f>IF(A38&lt;&gt;"",IF(SUM(B38:D38)&lt;&gt;0,"是","否"),"是")</f>
        <v>否</v>
      </c>
    </row>
    <row r="39" ht="36" hidden="1" customHeight="1" spans="1:5">
      <c r="A39" s="367" t="s">
        <v>1222</v>
      </c>
      <c r="B39" s="127"/>
      <c r="E39" s="253"/>
    </row>
    <row r="40" ht="36" customHeight="1" spans="1:5">
      <c r="A40" s="364" t="s">
        <v>1240</v>
      </c>
      <c r="B40" s="127"/>
      <c r="E40" s="253" t="str">
        <f>IF(A40&lt;&gt;"",IF(SUM(B40:D40)&lt;&gt;0,"是","否"),"是")</f>
        <v>否</v>
      </c>
    </row>
    <row r="41" ht="36" hidden="1" customHeight="1" spans="1:5">
      <c r="A41" s="367" t="s">
        <v>1222</v>
      </c>
      <c r="B41" s="127"/>
      <c r="E41" s="253"/>
    </row>
    <row r="42" ht="36" customHeight="1" spans="1:5">
      <c r="A42" s="370" t="s">
        <v>1241</v>
      </c>
      <c r="B42" s="127"/>
      <c r="E42" s="253" t="str">
        <f>IF(A42&lt;&gt;"",IF(SUM(B42:D42)&lt;&gt;0,"是","否"),"是")</f>
        <v>否</v>
      </c>
    </row>
    <row r="43" ht="36" customHeight="1" spans="1:5">
      <c r="A43" s="356" t="s">
        <v>1242</v>
      </c>
      <c r="B43" s="371"/>
      <c r="E43" s="253"/>
    </row>
  </sheetData>
  <autoFilter xmlns:etc="http://www.wps.cn/officeDocument/2017/etCustomData" ref="A3:E43" etc:filterBottomFollowUsedRange="0">
    <filterColumn colId="0">
      <filters>
        <filter val="文化旅游教育与传媒支出"/>
        <filter val="公共安全支出"/>
        <filter val="注：东川区实行乡财县管，对下无税收返还和转移支付预算，此表以空表列示。"/>
        <filter val="节能环保支出"/>
        <filter val="卫生健康支出"/>
        <filter val="科学技术支出"/>
        <filter val="合计"/>
        <filter val="社会保障和就业支出"/>
        <filter val="商业服务业等支出"/>
        <filter val="自然资源海洋气象等支出"/>
        <filter val="交通运输支出"/>
        <filter val="国防支出"/>
        <filter val="教育支出"/>
        <filter val="资源勘探工业信息等支出"/>
        <filter val="金融支出"/>
        <filter val="粮油物资储备支出"/>
        <filter val="农林水支出"/>
        <filter val="一般公共服务支出"/>
        <filter val="债务付息支出"/>
        <filter val="住房保障支出"/>
        <filter val="灾害防治及应急管理支出"/>
      </filters>
    </filterColumn>
    <extLst/>
  </autoFilter>
  <mergeCells count="2">
    <mergeCell ref="A1:D1"/>
    <mergeCell ref="A43:B43"/>
  </mergeCells>
  <conditionalFormatting sqref="E4">
    <cfRule type="cellIs" dxfId="2" priority="3" stopIfTrue="1" operator="lessThan">
      <formula>0</formula>
    </cfRule>
  </conditionalFormatting>
  <conditionalFormatting sqref="E43">
    <cfRule type="cellIs" dxfId="2" priority="1" stopIfTrue="1" operator="lessThan">
      <formula>0</formula>
    </cfRule>
  </conditionalFormatting>
  <conditionalFormatting sqref="E5:E42">
    <cfRule type="cellIs" dxfId="2" priority="2"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F16"/>
  <sheetViews>
    <sheetView showGridLines="0" showZeros="0" view="pageBreakPreview" zoomScaleNormal="85" workbookViewId="0">
      <pane ySplit="3" topLeftCell="A4" activePane="bottomLeft" state="frozen"/>
      <selection/>
      <selection pane="bottomLeft" activeCell="B11" sqref="B11"/>
    </sheetView>
  </sheetViews>
  <sheetFormatPr defaultColWidth="9" defaultRowHeight="15.6" outlineLevelCol="5"/>
  <cols>
    <col min="1" max="1" width="43.6296296296296" style="151" customWidth="1"/>
    <col min="2" max="2" width="20.6296296296296" style="153" customWidth="1"/>
    <col min="3" max="3" width="20.6296296296296" style="151" customWidth="1"/>
    <col min="4" max="4" width="20" style="327" customWidth="1"/>
    <col min="5" max="5" width="12.6296296296296" style="151"/>
    <col min="6" max="16377" width="9" style="151"/>
    <col min="16378" max="16379" width="35.6296296296296" style="151"/>
    <col min="16380" max="16384" width="9" style="151"/>
  </cols>
  <sheetData>
    <row r="1" ht="45" customHeight="1" spans="1:4">
      <c r="A1" s="156" t="s">
        <v>1243</v>
      </c>
      <c r="B1" s="156"/>
      <c r="C1" s="156"/>
      <c r="D1" s="156"/>
    </row>
    <row r="2" ht="20.1" customHeight="1" spans="1:4">
      <c r="A2" s="157"/>
      <c r="B2" s="157"/>
      <c r="C2" s="349"/>
      <c r="D2" s="350" t="s">
        <v>2</v>
      </c>
    </row>
    <row r="3" s="152" customFormat="1" ht="45" customHeight="1" spans="1:4">
      <c r="A3" s="159" t="s">
        <v>1244</v>
      </c>
      <c r="B3" s="159" t="s">
        <v>1241</v>
      </c>
      <c r="C3" s="351" t="s">
        <v>1245</v>
      </c>
      <c r="D3" s="351" t="s">
        <v>1246</v>
      </c>
    </row>
    <row r="4" ht="36" customHeight="1" spans="1:4">
      <c r="A4" s="352" t="s">
        <v>1247</v>
      </c>
      <c r="B4" s="353"/>
      <c r="C4" s="353"/>
      <c r="D4" s="353"/>
    </row>
    <row r="5" ht="36" customHeight="1" spans="1:6">
      <c r="A5" s="354" t="s">
        <v>1248</v>
      </c>
      <c r="B5" s="161"/>
      <c r="C5" s="161"/>
      <c r="D5" s="355"/>
      <c r="F5" s="151" t="s">
        <v>1249</v>
      </c>
    </row>
    <row r="6" ht="36" customHeight="1" spans="1:4">
      <c r="A6" s="354" t="s">
        <v>1250</v>
      </c>
      <c r="B6" s="161"/>
      <c r="C6" s="161"/>
      <c r="D6" s="355"/>
    </row>
    <row r="7" ht="36" customHeight="1" spans="1:4">
      <c r="A7" s="354" t="s">
        <v>1251</v>
      </c>
      <c r="B7" s="161"/>
      <c r="C7" s="161"/>
      <c r="D7" s="355"/>
    </row>
    <row r="8" ht="36" customHeight="1" spans="1:4">
      <c r="A8" s="354" t="s">
        <v>1252</v>
      </c>
      <c r="B8" s="161"/>
      <c r="C8" s="161"/>
      <c r="D8" s="355"/>
    </row>
    <row r="9" ht="36" customHeight="1" spans="1:4">
      <c r="A9" s="354" t="s">
        <v>1253</v>
      </c>
      <c r="B9" s="161"/>
      <c r="C9" s="161"/>
      <c r="D9" s="355"/>
    </row>
    <row r="10" ht="36" customHeight="1" spans="1:4">
      <c r="A10" s="354" t="s">
        <v>1254</v>
      </c>
      <c r="B10" s="161"/>
      <c r="C10" s="161"/>
      <c r="D10" s="355"/>
    </row>
    <row r="11" ht="36" customHeight="1" spans="1:4">
      <c r="A11" s="354" t="s">
        <v>1255</v>
      </c>
      <c r="B11" s="161"/>
      <c r="C11" s="161"/>
      <c r="D11" s="355"/>
    </row>
    <row r="12" ht="36" customHeight="1" spans="1:4">
      <c r="A12" s="354" t="s">
        <v>1256</v>
      </c>
      <c r="B12" s="161"/>
      <c r="C12" s="161"/>
      <c r="D12" s="355"/>
    </row>
    <row r="13" ht="36" customHeight="1" spans="1:4">
      <c r="A13" s="354" t="s">
        <v>1257</v>
      </c>
      <c r="B13" s="161"/>
      <c r="C13" s="161"/>
      <c r="D13" s="355"/>
    </row>
    <row r="14" ht="36" customHeight="1" spans="1:4">
      <c r="A14" s="352" t="s">
        <v>1258</v>
      </c>
      <c r="B14" s="161"/>
      <c r="C14" s="161"/>
      <c r="D14" s="355"/>
    </row>
    <row r="15" ht="36" customHeight="1" spans="1:4">
      <c r="A15" s="356" t="s">
        <v>1259</v>
      </c>
      <c r="B15" s="357"/>
      <c r="C15" s="357"/>
      <c r="D15" s="358"/>
    </row>
    <row r="16" spans="3:3">
      <c r="C16" s="359"/>
    </row>
  </sheetData>
  <mergeCells count="2">
    <mergeCell ref="A1:D1"/>
    <mergeCell ref="A15:D15"/>
  </mergeCells>
  <conditionalFormatting sqref="D1">
    <cfRule type="cellIs" dxfId="0" priority="7" stopIfTrue="1" operator="greaterThanOrEqual">
      <formula>10</formula>
    </cfRule>
    <cfRule type="cellIs" dxfId="0" priority="8" stopIfTrue="1" operator="lessThanOrEqual">
      <formula>-1</formula>
    </cfRule>
  </conditionalFormatting>
  <conditionalFormatting sqref="B3:C3">
    <cfRule type="cellIs" dxfId="0" priority="6" stopIfTrue="1" operator="lessThanOrEqual">
      <formula>-1</formula>
    </cfRule>
  </conditionalFormatting>
  <conditionalFormatting sqref="B4:C5 C9:C14 C6:C7 B6">
    <cfRule type="cellIs" dxfId="0" priority="5"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11"/>
  <sheetViews>
    <sheetView topLeftCell="A2" workbookViewId="0">
      <selection activeCell="E6" sqref="E6"/>
    </sheetView>
  </sheetViews>
  <sheetFormatPr defaultColWidth="9" defaultRowHeight="14.4" outlineLevelCol="4"/>
  <cols>
    <col min="1" max="1" width="37.75" style="312" customWidth="1"/>
    <col min="2" max="2" width="22" style="312" customWidth="1"/>
    <col min="3" max="4" width="23.8796296296296" style="312" customWidth="1"/>
    <col min="5" max="5" width="24.5" style="312" customWidth="1"/>
    <col min="6" max="248" width="9" style="312"/>
    <col min="249" max="16384" width="9" style="1"/>
  </cols>
  <sheetData>
    <row r="1" s="312" customFormat="1" ht="40.5" customHeight="1" spans="1:5">
      <c r="A1" s="313" t="s">
        <v>1260</v>
      </c>
      <c r="B1" s="313"/>
      <c r="C1" s="313"/>
      <c r="D1" s="313"/>
      <c r="E1" s="313"/>
    </row>
    <row r="2" s="312" customFormat="1" ht="17" customHeight="1" spans="1:5">
      <c r="A2" s="336"/>
      <c r="B2" s="336"/>
      <c r="C2" s="336"/>
      <c r="D2" s="337"/>
      <c r="E2" s="338" t="s">
        <v>2</v>
      </c>
    </row>
    <row r="3" s="1" customFormat="1" ht="24.95" customHeight="1" spans="1:5">
      <c r="A3" s="339" t="s">
        <v>4</v>
      </c>
      <c r="B3" s="339" t="s">
        <v>132</v>
      </c>
      <c r="C3" s="339" t="s">
        <v>6</v>
      </c>
      <c r="D3" s="340" t="s">
        <v>1261</v>
      </c>
      <c r="E3" s="341"/>
    </row>
    <row r="4" s="1" customFormat="1" ht="24.95" customHeight="1" spans="1:5">
      <c r="A4" s="342"/>
      <c r="B4" s="342"/>
      <c r="C4" s="342"/>
      <c r="D4" s="159" t="s">
        <v>1262</v>
      </c>
      <c r="E4" s="159" t="s">
        <v>1263</v>
      </c>
    </row>
    <row r="5" s="312" customFormat="1" ht="35" customHeight="1" spans="1:5">
      <c r="A5" s="343" t="s">
        <v>1241</v>
      </c>
      <c r="B5" s="344">
        <f>SUM(B6:B8)</f>
        <v>694</v>
      </c>
      <c r="C5" s="344">
        <f>SUM(C6:C8)</f>
        <v>1128</v>
      </c>
      <c r="D5" s="344">
        <f t="shared" ref="D5:D10" si="0">C5-B5</f>
        <v>434</v>
      </c>
      <c r="E5" s="345">
        <f t="shared" ref="E5:E10" si="1">IF(B5&lt;&gt;0,C5/B5-1,"")</f>
        <v>0.625</v>
      </c>
    </row>
    <row r="6" s="312" customFormat="1" ht="35" customHeight="1" spans="1:5">
      <c r="A6" s="143" t="s">
        <v>1264</v>
      </c>
      <c r="B6" s="344">
        <v>0</v>
      </c>
      <c r="C6" s="344">
        <v>0</v>
      </c>
      <c r="D6" s="344">
        <f t="shared" si="0"/>
        <v>0</v>
      </c>
      <c r="E6" s="345" t="str">
        <f t="shared" si="1"/>
        <v/>
      </c>
    </row>
    <row r="7" s="312" customFormat="1" ht="35" customHeight="1" spans="1:5">
      <c r="A7" s="143" t="s">
        <v>1265</v>
      </c>
      <c r="B7" s="344">
        <v>183</v>
      </c>
      <c r="C7" s="344">
        <v>183</v>
      </c>
      <c r="D7" s="344">
        <f t="shared" si="0"/>
        <v>0</v>
      </c>
      <c r="E7" s="345">
        <f t="shared" si="1"/>
        <v>0</v>
      </c>
    </row>
    <row r="8" s="312" customFormat="1" ht="35" customHeight="1" spans="1:5">
      <c r="A8" s="143" t="s">
        <v>1266</v>
      </c>
      <c r="B8" s="344">
        <f>SUM(B9:B10)</f>
        <v>511</v>
      </c>
      <c r="C8" s="344">
        <f>SUM(C9:C10)</f>
        <v>945</v>
      </c>
      <c r="D8" s="344">
        <f t="shared" si="0"/>
        <v>434</v>
      </c>
      <c r="E8" s="345">
        <f t="shared" si="1"/>
        <v>0.849</v>
      </c>
    </row>
    <row r="9" s="312" customFormat="1" ht="35" customHeight="1" spans="1:5">
      <c r="A9" s="146" t="s">
        <v>1267</v>
      </c>
      <c r="B9" s="346">
        <v>9</v>
      </c>
      <c r="C9" s="346">
        <v>201</v>
      </c>
      <c r="D9" s="346">
        <f t="shared" si="0"/>
        <v>192</v>
      </c>
      <c r="E9" s="347">
        <f t="shared" si="1"/>
        <v>21.333</v>
      </c>
    </row>
    <row r="10" s="312" customFormat="1" ht="35" customHeight="1" spans="1:5">
      <c r="A10" s="146" t="s">
        <v>1268</v>
      </c>
      <c r="B10" s="346">
        <v>502</v>
      </c>
      <c r="C10" s="346">
        <v>744</v>
      </c>
      <c r="D10" s="346">
        <f t="shared" si="0"/>
        <v>242</v>
      </c>
      <c r="E10" s="347">
        <f t="shared" si="1"/>
        <v>0.482</v>
      </c>
    </row>
    <row r="11" s="312" customFormat="1" ht="162" customHeight="1" spans="1:5">
      <c r="A11" s="348" t="s">
        <v>1269</v>
      </c>
      <c r="B11" s="348"/>
      <c r="C11" s="348"/>
      <c r="D11" s="348"/>
      <c r="E11" s="348"/>
    </row>
  </sheetData>
  <mergeCells count="6">
    <mergeCell ref="A1:E1"/>
    <mergeCell ref="D3:E3"/>
    <mergeCell ref="A11:E11"/>
    <mergeCell ref="A3:A4"/>
    <mergeCell ref="B3:B4"/>
    <mergeCell ref="C3:C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F0"/>
  </sheetPr>
  <dimension ref="A1:F51"/>
  <sheetViews>
    <sheetView showGridLines="0" showZeros="0" view="pageBreakPreview" zoomScaleNormal="115" workbookViewId="0">
      <pane ySplit="3" topLeftCell="A27" activePane="bottomLeft" state="frozen"/>
      <selection/>
      <selection pane="bottomLeft" activeCell="C27" sqref="C27:D27"/>
    </sheetView>
  </sheetViews>
  <sheetFormatPr defaultColWidth="9" defaultRowHeight="15.6" outlineLevelCol="5"/>
  <cols>
    <col min="1" max="1" width="20.6296296296296" style="151" customWidth="1"/>
    <col min="2" max="2" width="50.75" style="151" customWidth="1"/>
    <col min="3" max="4" width="20.6296296296296" style="151" customWidth="1"/>
    <col min="5" max="5" width="20.6296296296296" style="327" customWidth="1"/>
    <col min="6" max="6" width="3.75" style="151" customWidth="1"/>
    <col min="7" max="16357" width="9" style="151"/>
    <col min="16358" max="16358" width="45.6296296296296" style="151"/>
    <col min="16359" max="16384" width="9" style="151"/>
  </cols>
  <sheetData>
    <row r="1" s="312" customFormat="1" ht="40.5" customHeight="1" spans="1:5">
      <c r="A1" s="313" t="s">
        <v>1270</v>
      </c>
      <c r="B1" s="313"/>
      <c r="C1" s="313"/>
      <c r="D1" s="313"/>
      <c r="E1" s="313"/>
    </row>
    <row r="2" s="325" customFormat="1" ht="20.1" customHeight="1" spans="1:6">
      <c r="A2" s="293"/>
      <c r="B2" s="296"/>
      <c r="C2" s="297"/>
      <c r="D2" s="296"/>
      <c r="E2" s="298" t="s">
        <v>2</v>
      </c>
      <c r="F2" s="293"/>
    </row>
    <row r="3" s="326" customFormat="1" ht="45" customHeight="1" spans="1:6">
      <c r="A3" s="299" t="s">
        <v>3</v>
      </c>
      <c r="B3" s="300" t="s">
        <v>4</v>
      </c>
      <c r="C3" s="120" t="s">
        <v>5</v>
      </c>
      <c r="D3" s="120" t="s">
        <v>6</v>
      </c>
      <c r="E3" s="120" t="s">
        <v>7</v>
      </c>
      <c r="F3" s="301" t="s">
        <v>8</v>
      </c>
    </row>
    <row r="4" s="326" customFormat="1" ht="36" customHeight="1" spans="1:6">
      <c r="A4" s="328" t="s">
        <v>1271</v>
      </c>
      <c r="B4" s="271" t="s">
        <v>1272</v>
      </c>
      <c r="C4" s="278">
        <v>0</v>
      </c>
      <c r="D4" s="278"/>
      <c r="E4" s="124" t="str">
        <f t="shared" ref="E4:E38" si="0">IF(C4&lt;&gt;0,D4/C4-1,"")</f>
        <v/>
      </c>
      <c r="F4" s="145" t="str">
        <f t="shared" ref="F4:F38" si="1">IF(LEN(A4)=7,"是",IF(B4&lt;&gt;"",IF(SUM(C4:D4)&lt;&gt;0,"是","否"),"是"))</f>
        <v>是</v>
      </c>
    </row>
    <row r="5" ht="36" customHeight="1" spans="1:6">
      <c r="A5" s="328" t="s">
        <v>1273</v>
      </c>
      <c r="B5" s="271" t="s">
        <v>1274</v>
      </c>
      <c r="C5" s="278"/>
      <c r="D5" s="278"/>
      <c r="E5" s="124" t="str">
        <f t="shared" si="0"/>
        <v/>
      </c>
      <c r="F5" s="145" t="str">
        <f t="shared" si="1"/>
        <v>是</v>
      </c>
    </row>
    <row r="6" ht="36" customHeight="1" spans="1:6">
      <c r="A6" s="328" t="s">
        <v>1275</v>
      </c>
      <c r="B6" s="271" t="s">
        <v>1276</v>
      </c>
      <c r="C6" s="278"/>
      <c r="D6" s="278"/>
      <c r="E6" s="124" t="str">
        <f t="shared" si="0"/>
        <v/>
      </c>
      <c r="F6" s="145" t="str">
        <f t="shared" si="1"/>
        <v>是</v>
      </c>
    </row>
    <row r="7" ht="36" customHeight="1" spans="1:6">
      <c r="A7" s="328" t="s">
        <v>1277</v>
      </c>
      <c r="B7" s="271" t="s">
        <v>1278</v>
      </c>
      <c r="C7" s="278"/>
      <c r="D7" s="278"/>
      <c r="E7" s="124" t="str">
        <f t="shared" si="0"/>
        <v/>
      </c>
      <c r="F7" s="145" t="str">
        <f t="shared" si="1"/>
        <v>是</v>
      </c>
    </row>
    <row r="8" ht="36" customHeight="1" spans="1:6">
      <c r="A8" s="328" t="s">
        <v>1279</v>
      </c>
      <c r="B8" s="271" t="s">
        <v>1280</v>
      </c>
      <c r="C8" s="278"/>
      <c r="D8" s="278"/>
      <c r="E8" s="124" t="str">
        <f t="shared" si="0"/>
        <v/>
      </c>
      <c r="F8" s="145" t="str">
        <f t="shared" si="1"/>
        <v>是</v>
      </c>
    </row>
    <row r="9" ht="36" customHeight="1" spans="1:6">
      <c r="A9" s="328" t="s">
        <v>1281</v>
      </c>
      <c r="B9" s="271" t="s">
        <v>1282</v>
      </c>
      <c r="C9" s="278"/>
      <c r="D9" s="278"/>
      <c r="E9" s="124" t="str">
        <f t="shared" si="0"/>
        <v/>
      </c>
      <c r="F9" s="145" t="str">
        <f t="shared" si="1"/>
        <v>是</v>
      </c>
    </row>
    <row r="10" ht="36" customHeight="1" spans="1:6">
      <c r="A10" s="328" t="s">
        <v>1283</v>
      </c>
      <c r="B10" s="271" t="s">
        <v>1284</v>
      </c>
      <c r="C10" s="278">
        <f>SUM(C11:C15)</f>
        <v>11340</v>
      </c>
      <c r="D10" s="278">
        <f>SUM(D11:D15)</f>
        <v>31443</v>
      </c>
      <c r="E10" s="124">
        <f t="shared" si="0"/>
        <v>1.773</v>
      </c>
      <c r="F10" s="145" t="str">
        <f t="shared" si="1"/>
        <v>是</v>
      </c>
    </row>
    <row r="11" ht="36" customHeight="1" spans="1:6">
      <c r="A11" s="328" t="s">
        <v>1285</v>
      </c>
      <c r="B11" s="275" t="s">
        <v>1286</v>
      </c>
      <c r="C11" s="276">
        <v>10362</v>
      </c>
      <c r="D11" s="276">
        <v>26768</v>
      </c>
      <c r="E11" s="128">
        <f t="shared" si="0"/>
        <v>1.583</v>
      </c>
      <c r="F11" s="145" t="str">
        <f t="shared" si="1"/>
        <v>是</v>
      </c>
    </row>
    <row r="12" ht="36" customHeight="1" spans="1:6">
      <c r="A12" s="328" t="s">
        <v>1287</v>
      </c>
      <c r="B12" s="275" t="s">
        <v>1288</v>
      </c>
      <c r="C12" s="276">
        <v>59</v>
      </c>
      <c r="D12" s="276">
        <v>0</v>
      </c>
      <c r="E12" s="128">
        <f t="shared" si="0"/>
        <v>-1</v>
      </c>
      <c r="F12" s="145" t="str">
        <f t="shared" si="1"/>
        <v>是</v>
      </c>
    </row>
    <row r="13" ht="36" customHeight="1" spans="1:6">
      <c r="A13" s="328" t="s">
        <v>1289</v>
      </c>
      <c r="B13" s="275" t="s">
        <v>1290</v>
      </c>
      <c r="C13" s="276">
        <v>1284</v>
      </c>
      <c r="D13" s="276">
        <v>6007</v>
      </c>
      <c r="E13" s="128">
        <f t="shared" si="0"/>
        <v>3.678</v>
      </c>
      <c r="F13" s="145" t="str">
        <f t="shared" si="1"/>
        <v>是</v>
      </c>
    </row>
    <row r="14" ht="36" customHeight="1" spans="1:6">
      <c r="A14" s="328" t="s">
        <v>1291</v>
      </c>
      <c r="B14" s="275" t="s">
        <v>1292</v>
      </c>
      <c r="C14" s="276">
        <v>-628</v>
      </c>
      <c r="D14" s="276">
        <v>-1332</v>
      </c>
      <c r="E14" s="128">
        <f t="shared" si="0"/>
        <v>1.121</v>
      </c>
      <c r="F14" s="145" t="str">
        <f t="shared" si="1"/>
        <v>是</v>
      </c>
    </row>
    <row r="15" ht="36" customHeight="1" spans="1:6">
      <c r="A15" s="328" t="s">
        <v>1293</v>
      </c>
      <c r="B15" s="275" t="s">
        <v>1294</v>
      </c>
      <c r="C15" s="276">
        <v>263</v>
      </c>
      <c r="D15" s="276">
        <v>0</v>
      </c>
      <c r="E15" s="128">
        <f t="shared" si="0"/>
        <v>-1</v>
      </c>
      <c r="F15" s="145" t="str">
        <f t="shared" si="1"/>
        <v>是</v>
      </c>
    </row>
    <row r="16" ht="36" customHeight="1" spans="1:6">
      <c r="A16" s="329" t="s">
        <v>1295</v>
      </c>
      <c r="B16" s="160" t="s">
        <v>1296</v>
      </c>
      <c r="C16" s="278"/>
      <c r="D16" s="278"/>
      <c r="E16" s="124" t="str">
        <f t="shared" si="0"/>
        <v/>
      </c>
      <c r="F16" s="145" t="str">
        <f t="shared" si="1"/>
        <v>是</v>
      </c>
    </row>
    <row r="17" ht="36" customHeight="1" spans="1:6">
      <c r="A17" s="329" t="s">
        <v>1297</v>
      </c>
      <c r="B17" s="160" t="s">
        <v>1298</v>
      </c>
      <c r="C17" s="278">
        <f>SUM(C18:C19)</f>
        <v>373</v>
      </c>
      <c r="D17" s="278">
        <f>SUM(D18:D19)</f>
        <v>400</v>
      </c>
      <c r="E17" s="124">
        <f t="shared" si="0"/>
        <v>0.072</v>
      </c>
      <c r="F17" s="145" t="str">
        <f t="shared" si="1"/>
        <v>是</v>
      </c>
    </row>
    <row r="18" ht="36" customHeight="1" spans="1:6">
      <c r="A18" s="329" t="s">
        <v>1299</v>
      </c>
      <c r="B18" s="178" t="s">
        <v>1300</v>
      </c>
      <c r="C18" s="276">
        <v>175</v>
      </c>
      <c r="D18" s="276">
        <v>200</v>
      </c>
      <c r="E18" s="128">
        <f t="shared" si="0"/>
        <v>0.143</v>
      </c>
      <c r="F18" s="145" t="str">
        <f t="shared" si="1"/>
        <v>是</v>
      </c>
    </row>
    <row r="19" ht="36" customHeight="1" spans="1:6">
      <c r="A19" s="329" t="s">
        <v>1301</v>
      </c>
      <c r="B19" s="178" t="s">
        <v>1302</v>
      </c>
      <c r="C19" s="276">
        <v>198</v>
      </c>
      <c r="D19" s="276">
        <v>200</v>
      </c>
      <c r="E19" s="128">
        <f t="shared" si="0"/>
        <v>0.01</v>
      </c>
      <c r="F19" s="145" t="str">
        <f t="shared" si="1"/>
        <v>是</v>
      </c>
    </row>
    <row r="20" ht="36" customHeight="1" spans="1:6">
      <c r="A20" s="329" t="s">
        <v>1303</v>
      </c>
      <c r="B20" s="160" t="s">
        <v>1304</v>
      </c>
      <c r="C20" s="278">
        <v>63</v>
      </c>
      <c r="D20" s="278">
        <v>100</v>
      </c>
      <c r="E20" s="124">
        <f t="shared" si="0"/>
        <v>0.587</v>
      </c>
      <c r="F20" s="145" t="str">
        <f t="shared" si="1"/>
        <v>是</v>
      </c>
    </row>
    <row r="21" ht="36" customHeight="1" spans="1:6">
      <c r="A21" s="329" t="s">
        <v>1305</v>
      </c>
      <c r="B21" s="160" t="s">
        <v>1306</v>
      </c>
      <c r="C21" s="278">
        <v>0</v>
      </c>
      <c r="D21" s="278">
        <v>0</v>
      </c>
      <c r="E21" s="124" t="str">
        <f t="shared" si="0"/>
        <v/>
      </c>
      <c r="F21" s="145" t="str">
        <f t="shared" si="1"/>
        <v>是</v>
      </c>
    </row>
    <row r="22" ht="36" customHeight="1" spans="1:6">
      <c r="A22" s="329" t="s">
        <v>1307</v>
      </c>
      <c r="B22" s="160" t="s">
        <v>1308</v>
      </c>
      <c r="C22" s="278">
        <v>0</v>
      </c>
      <c r="D22" s="278">
        <v>0</v>
      </c>
      <c r="E22" s="124" t="str">
        <f t="shared" si="0"/>
        <v/>
      </c>
      <c r="F22" s="145" t="str">
        <f t="shared" si="1"/>
        <v>是</v>
      </c>
    </row>
    <row r="23" ht="36" customHeight="1" spans="1:6">
      <c r="A23" s="328" t="s">
        <v>1309</v>
      </c>
      <c r="B23" s="271" t="s">
        <v>1310</v>
      </c>
      <c r="C23" s="278">
        <v>0</v>
      </c>
      <c r="D23" s="278">
        <v>0</v>
      </c>
      <c r="E23" s="124" t="str">
        <f t="shared" si="0"/>
        <v/>
      </c>
      <c r="F23" s="145" t="str">
        <f t="shared" si="1"/>
        <v>是</v>
      </c>
    </row>
    <row r="24" ht="36" customHeight="1" spans="1:6">
      <c r="A24" s="328" t="s">
        <v>1311</v>
      </c>
      <c r="B24" s="271" t="s">
        <v>1312</v>
      </c>
      <c r="C24" s="278">
        <v>627</v>
      </c>
      <c r="D24" s="278">
        <v>620</v>
      </c>
      <c r="E24" s="124">
        <f t="shared" si="0"/>
        <v>-0.011</v>
      </c>
      <c r="F24" s="145" t="str">
        <f t="shared" si="1"/>
        <v>是</v>
      </c>
    </row>
    <row r="25" ht="36" customHeight="1" spans="1:6">
      <c r="A25" s="328" t="s">
        <v>1313</v>
      </c>
      <c r="B25" s="271" t="s">
        <v>1314</v>
      </c>
      <c r="C25" s="278">
        <v>0</v>
      </c>
      <c r="D25" s="278">
        <v>0</v>
      </c>
      <c r="E25" s="124" t="str">
        <f t="shared" si="0"/>
        <v/>
      </c>
      <c r="F25" s="145" t="str">
        <f t="shared" si="1"/>
        <v>是</v>
      </c>
    </row>
    <row r="26" ht="36" customHeight="1" spans="1:6">
      <c r="A26" s="328" t="s">
        <v>1315</v>
      </c>
      <c r="B26" s="271" t="s">
        <v>1316</v>
      </c>
      <c r="C26" s="278">
        <v>0</v>
      </c>
      <c r="D26" s="278">
        <v>0</v>
      </c>
      <c r="E26" s="124" t="str">
        <f t="shared" si="0"/>
        <v/>
      </c>
      <c r="F26" s="145" t="str">
        <f t="shared" si="1"/>
        <v>是</v>
      </c>
    </row>
    <row r="27" ht="36" customHeight="1" spans="1:6">
      <c r="A27" s="328" t="s">
        <v>1317</v>
      </c>
      <c r="B27" s="271" t="s">
        <v>1318</v>
      </c>
      <c r="C27" s="278">
        <v>11855</v>
      </c>
      <c r="D27" s="278">
        <v>12342</v>
      </c>
      <c r="E27" s="124">
        <f t="shared" si="0"/>
        <v>0.041</v>
      </c>
      <c r="F27" s="145" t="str">
        <f t="shared" si="1"/>
        <v>是</v>
      </c>
    </row>
    <row r="28" ht="36" customHeight="1" spans="1:6">
      <c r="A28" s="328"/>
      <c r="B28" s="275"/>
      <c r="C28" s="276"/>
      <c r="D28" s="276"/>
      <c r="E28" s="124" t="str">
        <f t="shared" si="0"/>
        <v/>
      </c>
      <c r="F28" s="145" t="str">
        <f t="shared" si="1"/>
        <v>是</v>
      </c>
    </row>
    <row r="29" ht="36" customHeight="1" spans="1:6">
      <c r="A29" s="330"/>
      <c r="B29" s="282" t="s">
        <v>1319</v>
      </c>
      <c r="C29" s="278">
        <f>SUM(C4:C10,C16:C17,C20:C27)</f>
        <v>24258</v>
      </c>
      <c r="D29" s="278">
        <f>SUM(D4:D10,D16:D17,D20:D27)</f>
        <v>44905</v>
      </c>
      <c r="E29" s="124">
        <f t="shared" si="0"/>
        <v>0.851</v>
      </c>
      <c r="F29" s="145" t="str">
        <f t="shared" si="1"/>
        <v>是</v>
      </c>
    </row>
    <row r="30" ht="36" customHeight="1" spans="1:6">
      <c r="A30" s="303">
        <v>105</v>
      </c>
      <c r="B30" s="304" t="s">
        <v>1320</v>
      </c>
      <c r="C30" s="318"/>
      <c r="D30" s="322"/>
      <c r="E30" s="124" t="str">
        <f t="shared" si="0"/>
        <v/>
      </c>
      <c r="F30" s="145" t="str">
        <f t="shared" si="1"/>
        <v>否</v>
      </c>
    </row>
    <row r="31" ht="36" customHeight="1" spans="1:6">
      <c r="A31" s="331">
        <v>110</v>
      </c>
      <c r="B31" s="332" t="s">
        <v>61</v>
      </c>
      <c r="C31" s="318">
        <f>SUM(C32,C35:C37)</f>
        <v>86492</v>
      </c>
      <c r="D31" s="318">
        <f>SUM(D32,D35:D37)</f>
        <v>56024</v>
      </c>
      <c r="E31" s="124">
        <f t="shared" si="0"/>
        <v>-0.352</v>
      </c>
      <c r="F31" s="145" t="str">
        <f t="shared" si="1"/>
        <v>是</v>
      </c>
    </row>
    <row r="32" ht="36" customHeight="1" spans="1:6">
      <c r="A32" s="331">
        <v>11004</v>
      </c>
      <c r="B32" s="332" t="s">
        <v>1321</v>
      </c>
      <c r="C32" s="318">
        <f>SUM(C33:C34)</f>
        <v>18956</v>
      </c>
      <c r="D32" s="318">
        <f>SUM(D33:D34)</f>
        <v>0</v>
      </c>
      <c r="E32" s="124">
        <f t="shared" si="0"/>
        <v>-1</v>
      </c>
      <c r="F32" s="145" t="str">
        <f t="shared" si="1"/>
        <v>是</v>
      </c>
    </row>
    <row r="33" ht="36" customHeight="1" spans="1:6">
      <c r="A33" s="333">
        <v>1100402</v>
      </c>
      <c r="B33" s="334" t="s">
        <v>1322</v>
      </c>
      <c r="C33" s="320">
        <v>4261</v>
      </c>
      <c r="D33" s="321"/>
      <c r="E33" s="128">
        <f t="shared" si="0"/>
        <v>-1</v>
      </c>
      <c r="F33" s="145" t="str">
        <f t="shared" si="1"/>
        <v>是</v>
      </c>
    </row>
    <row r="34" ht="36" customHeight="1" spans="1:6">
      <c r="A34" s="333">
        <v>1100403</v>
      </c>
      <c r="B34" s="334" t="s">
        <v>1323</v>
      </c>
      <c r="C34" s="320">
        <v>14695</v>
      </c>
      <c r="D34" s="321"/>
      <c r="E34" s="128">
        <f t="shared" si="0"/>
        <v>-1</v>
      </c>
      <c r="F34" s="145" t="str">
        <f t="shared" si="1"/>
        <v>是</v>
      </c>
    </row>
    <row r="35" ht="36" customHeight="1" spans="1:6">
      <c r="A35" s="333">
        <v>11008</v>
      </c>
      <c r="B35" s="334" t="s">
        <v>64</v>
      </c>
      <c r="C35" s="320">
        <v>6936</v>
      </c>
      <c r="D35" s="321">
        <v>26754</v>
      </c>
      <c r="E35" s="128">
        <f t="shared" si="0"/>
        <v>2.857</v>
      </c>
      <c r="F35" s="145" t="str">
        <f t="shared" si="1"/>
        <v>是</v>
      </c>
    </row>
    <row r="36" ht="36" customHeight="1" spans="1:6">
      <c r="A36" s="333">
        <v>11009</v>
      </c>
      <c r="B36" s="334" t="s">
        <v>65</v>
      </c>
      <c r="C36" s="320">
        <v>0</v>
      </c>
      <c r="D36" s="321"/>
      <c r="E36" s="128" t="str">
        <f t="shared" si="0"/>
        <v/>
      </c>
      <c r="F36" s="145" t="str">
        <f t="shared" si="1"/>
        <v>否</v>
      </c>
    </row>
    <row r="37" ht="36" customHeight="1" spans="1:6">
      <c r="A37" s="333">
        <v>11011</v>
      </c>
      <c r="B37" s="334" t="s">
        <v>66</v>
      </c>
      <c r="C37" s="320">
        <v>60600</v>
      </c>
      <c r="D37" s="321">
        <v>29270</v>
      </c>
      <c r="E37" s="128">
        <f t="shared" si="0"/>
        <v>-0.517</v>
      </c>
      <c r="F37" s="145" t="str">
        <f t="shared" si="1"/>
        <v>是</v>
      </c>
    </row>
    <row r="38" ht="36" customHeight="1" spans="1:6">
      <c r="A38" s="310"/>
      <c r="B38" s="311" t="s">
        <v>69</v>
      </c>
      <c r="C38" s="318">
        <f>SUM(C29,C30,C31)</f>
        <v>110750</v>
      </c>
      <c r="D38" s="318">
        <f>SUM(D29,D30,D31)</f>
        <v>100929</v>
      </c>
      <c r="E38" s="124">
        <f t="shared" si="0"/>
        <v>-0.089</v>
      </c>
      <c r="F38" s="145" t="str">
        <f t="shared" si="1"/>
        <v>是</v>
      </c>
    </row>
    <row r="39" spans="3:4">
      <c r="C39" s="335"/>
      <c r="D39" s="335"/>
    </row>
    <row r="41" spans="3:4">
      <c r="C41" s="335"/>
      <c r="D41" s="335"/>
    </row>
    <row r="43" spans="3:4">
      <c r="C43" s="335"/>
      <c r="D43" s="335"/>
    </row>
    <row r="44" spans="3:4">
      <c r="C44" s="335"/>
      <c r="D44" s="335"/>
    </row>
    <row r="46" spans="3:4">
      <c r="C46" s="335"/>
      <c r="D46" s="335"/>
    </row>
    <row r="47" spans="3:4">
      <c r="C47" s="335"/>
      <c r="D47" s="335"/>
    </row>
    <row r="48" spans="3:4">
      <c r="C48" s="335"/>
      <c r="D48" s="335"/>
    </row>
    <row r="49" spans="3:4">
      <c r="C49" s="335"/>
      <c r="D49" s="335"/>
    </row>
    <row r="51" spans="3:4">
      <c r="C51" s="335"/>
      <c r="D51" s="335"/>
    </row>
  </sheetData>
  <autoFilter xmlns:etc="http://www.wps.cn/officeDocument/2017/etCustomData" ref="A3:F38" etc:filterBottomFollowUsedRange="0">
    <extLst/>
  </autoFilter>
  <mergeCells count="1">
    <mergeCell ref="A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1-1东川区一般公共预算收入情况表</vt:lpstr>
      <vt:lpstr>1-2东川区一般公共预算支出情况表</vt:lpstr>
      <vt:lpstr>1-3区本级一般公共预算收入情况表</vt:lpstr>
      <vt:lpstr>1-4区本级一般公共预算支出情况表（公开到项级）</vt:lpstr>
      <vt:lpstr>1-5区本级一般公共预算基本支出情况表（公开到款级）</vt:lpstr>
      <vt:lpstr>1-6区本级一般公共预算支出表(区对下转移支付项目)</vt:lpstr>
      <vt:lpstr>1-7东川区分地区税收返还和转移支付预算表</vt:lpstr>
      <vt:lpstr>1-8东川区区本级“三公”经费预算财政拨款情况统计表</vt:lpstr>
      <vt:lpstr>2-1东川区政府性基金预算收入情况表</vt:lpstr>
      <vt:lpstr>2-2东川区政府性基金预算支出情况表</vt:lpstr>
      <vt:lpstr>2-3区本级政府性基金预算收入情况表</vt:lpstr>
      <vt:lpstr>2-4区本级政府性基金预算支出情况表（公开到项级）</vt:lpstr>
      <vt:lpstr>2-5区本级政府性基金支出表(区对下转移支付)</vt:lpstr>
      <vt:lpstr>3-1国有资本经营收入预算情况表</vt:lpstr>
      <vt:lpstr>3-2区国有资本经营支出预算情况表</vt:lpstr>
      <vt:lpstr>3-3区本级国有资本经营收入预算情况表</vt:lpstr>
      <vt:lpstr>3-4区本级国有资本经营支出预算情况表（公开到项级）</vt:lpstr>
      <vt:lpstr>3-5 区国有资本经营预算转移支付表 （分地区）</vt:lpstr>
      <vt:lpstr>3-6 国有资本经营预算转移支付表（分项目）</vt:lpstr>
      <vt:lpstr>4-1区社会保险基金收入预算情况表</vt:lpstr>
      <vt:lpstr>4-2区社会保险基金支出预算情况表</vt:lpstr>
      <vt:lpstr>4-3区本级社会保险基金收入预算情况表</vt:lpstr>
      <vt:lpstr>4-4区本级社会保险基金支出预算情况表</vt:lpstr>
      <vt:lpstr>5-1   2024年地方政府债务限额及余额预算情况表</vt:lpstr>
      <vt:lpstr>5-2  2024年地方政府一般债务余额情况表</vt:lpstr>
      <vt:lpstr>5-3  本级2024年地方政府一般债务余额情况表</vt:lpstr>
      <vt:lpstr>5-4 2024年地方政府专项债务余额情况表</vt:lpstr>
      <vt:lpstr>5-5 本级2024年地方政府专项债务余额情况表（本级）</vt:lpstr>
      <vt:lpstr>5-6 地方政府债券发行及还本付息情况表</vt:lpstr>
      <vt:lpstr>5-7 2025年区本级政府专项债务限额和余额情况表</vt:lpstr>
      <vt:lpstr>5-8 2025年年初新增地方政府债券资金安排表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扬子</cp:lastModifiedBy>
  <dcterms:created xsi:type="dcterms:W3CDTF">2006-09-16T00:00:00Z</dcterms:created>
  <cp:lastPrinted>2020-05-07T10:46:00Z</cp:lastPrinted>
  <dcterms:modified xsi:type="dcterms:W3CDTF">2025-02-18T08:04:26Z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E22530328E38482E91FECDB59A51FF3D_13</vt:lpwstr>
  </property>
</Properties>
</file>