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tabRatio="819"/>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政府性基金预算支出预算表06" sheetId="38" r:id="rId10"/>
    <sheet name="部门政府采购预算表07" sheetId="39" r:id="rId11"/>
    <sheet name="政府购买服务预算表08" sheetId="43" r:id="rId12"/>
    <sheet name="对下转移支付预算表09-1" sheetId="41" r:id="rId13"/>
    <sheet name="对下转移支付绩效目标表09-2" sheetId="42" r:id="rId14"/>
    <sheet name="新增资产配置表10" sheetId="23" r:id="rId15"/>
    <sheet name="上级补助项目支出预算表11" sheetId="45" r:id="rId16"/>
    <sheet name="部门项目中期规划预算表12" sheetId="44" r:id="rId17"/>
    <sheet name="部门整体支出绩效目标13" sheetId="47" r:id="rId18"/>
    <sheet name="Sheet1" sheetId="48" state="hidden" r:id="rId19"/>
    <sheet name="Sheet2" sheetId="49" state="hidden" r:id="rId20"/>
    <sheet name="Sheet3" sheetId="50" state="hidden" r:id="rId21"/>
  </sheets>
  <definedNames>
    <definedName name="_xlnm._FilterDatabase" localSheetId="2" hidden="1">'部门支出预算表01-3'!$A$5:$O$65</definedName>
    <definedName name="_xlnm._FilterDatabase" localSheetId="6" hidden="1">基本支出预算表04!$A$7:$X$200</definedName>
    <definedName name="_xlnm._FilterDatabase" localSheetId="7" hidden="1">'项目支出预算表05-1'!$A$7:$W$31</definedName>
    <definedName name="_xlnm._FilterDatabase" localSheetId="18" hidden="1">Sheet1!$A$7:$AF$227</definedName>
    <definedName name="_xlnm._FilterDatabase" localSheetId="19" hidden="1">Sheet2!$B$1:$H$27</definedName>
    <definedName name="_xlnm._FilterDatabase" localSheetId="3" hidden="1">'财政拨款收支预算总表02-1'!$A$7:$D$33</definedName>
    <definedName name="_xlnm.Print_Titles" localSheetId="3">'财政拨款收支预算总表02-1'!$1:$6</definedName>
  </definedNames>
  <calcPr calcId="144525"/>
</workbook>
</file>

<file path=xl/sharedStrings.xml><?xml version="1.0" encoding="utf-8"?>
<sst xmlns="http://schemas.openxmlformats.org/spreadsheetml/2006/main" count="4733" uniqueCount="765">
  <si>
    <t>01-1表</t>
  </si>
  <si>
    <t>2024年财务收支预算总表</t>
  </si>
  <si>
    <t>单位名称：昆明市东川区因民镇人民政府</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</si>
  <si>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</si>
  <si>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</si>
  <si>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</si>
  <si>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</si>
  <si>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</si>
  <si>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</si>
  <si>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</si>
  <si>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</si>
  <si>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</si>
  <si>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</si>
  <si>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</si>
  <si>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</si>
  <si>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</si>
  <si>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</si>
  <si>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</si>
  <si>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</si>
  <si>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</si>
  <si>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</si>
  <si>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</si>
  <si>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</si>
  <si>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</si>
  <si>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</si>
  <si>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</si>
  <si>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</si>
  <si>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</si>
  <si>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</si>
  <si>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</si>
  <si>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</si>
  <si>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</si>
  <si>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</si>
  <si>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</si>
  <si>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</si>
  <si>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</si>
  <si>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</si>
  <si>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</si>
  <si>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</si>
  <si>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</si>
  <si>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</si>
  <si>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</si>
  <si>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</si>
  <si>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</si>
  <si>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</si>
  <si>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</si>
  <si>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</si>
  <si>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</si>
  <si>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</si>
  <si>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</si>
  <si>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</si>
  <si>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</si>
  <si>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</si>
  <si>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</si>
  <si>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</si>
  <si>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</si>
  <si>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</si>
  <si>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</si>
  <si>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</si>
  <si>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</si>
  <si>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</si>
  <si>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</si>
  <si>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</si>
  <si>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</si>
  <si>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</si>
  <si>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</si>
  <si>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</si>
  <si>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</si>
  <si>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</si>
  <si>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</si>
  <si>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</si>
  <si>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</si>
  <si>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</si>
  <si>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</si>
  <si>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577</t>
  </si>
  <si>
    <t>昆明市东川区因民镇人民政府</t>
  </si>
  <si>
    <t>577001</t>
  </si>
  <si>
    <t xml:space="preserve">  昆明市东川区因民镇人民政府</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</si>
  <si>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</si>
  <si>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</si>
  <si>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</si>
  <si>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</si>
  <si>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</si>
  <si>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</si>
  <si>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</si>
  <si>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</si>
  <si>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</si>
  <si>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</si>
  <si>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</si>
  <si>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</si>
  <si>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</si>
  <si>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</si>
  <si>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</si>
  <si>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</si>
  <si>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</si>
  <si>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</si>
  <si>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</si>
  <si>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</si>
  <si>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2010108</t>
  </si>
  <si>
    <t xml:space="preserve">    代表工作</t>
  </si>
  <si>
    <t>20103</t>
  </si>
  <si>
    <t xml:space="preserve">  政府办公厅（室）及相关机构事务</t>
  </si>
  <si>
    <t>2010301</t>
  </si>
  <si>
    <t>2010350</t>
  </si>
  <si>
    <t xml:space="preserve">    事业运行</t>
  </si>
  <si>
    <t>2010399</t>
  </si>
  <si>
    <t xml:space="preserve">    其他政府办公厅（室）及相关机构事务支出</t>
  </si>
  <si>
    <t>20111</t>
  </si>
  <si>
    <t xml:space="preserve">  纪检监察事务</t>
  </si>
  <si>
    <t>2011101</t>
  </si>
  <si>
    <t>20129</t>
  </si>
  <si>
    <t xml:space="preserve">  群众团体事务</t>
  </si>
  <si>
    <t>2012901</t>
  </si>
  <si>
    <t>20131</t>
  </si>
  <si>
    <t xml:space="preserve">  党委办公厅（室）及相关机构事务</t>
  </si>
  <si>
    <t>2013101</t>
  </si>
  <si>
    <t>2013199</t>
  </si>
  <si>
    <t xml:space="preserve">    其他党委办公厅（室）及相关机构事务支出</t>
  </si>
  <si>
    <t>208</t>
  </si>
  <si>
    <t>社会保障和就业支出</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</si>
  <si>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</si>
  <si>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</si>
  <si>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</si>
  <si>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</si>
  <si>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</si>
  <si>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</si>
  <si>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</si>
  <si>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</si>
  <si>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</si>
  <si>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</si>
  <si>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</si>
  <si>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</si>
  <si>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</si>
  <si>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</si>
  <si>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</si>
  <si>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</si>
  <si>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</si>
  <si>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</si>
  <si>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</si>
  <si>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</si>
  <si>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</si>
  <si>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</si>
  <si>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</si>
  <si>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</si>
  <si>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</si>
  <si>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</si>
  <si>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</si>
  <si>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</si>
  <si>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</si>
  <si>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</si>
  <si>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</si>
  <si>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</si>
  <si>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</si>
  <si>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</si>
  <si>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212</t>
  </si>
  <si>
    <t>城乡社区支出</t>
  </si>
  <si>
    <t>21208</t>
  </si>
  <si>
    <t xml:space="preserve">  国有土地使用权出让收入安排的支出</t>
  </si>
  <si>
    <t>2120811</t>
  </si>
  <si>
    <t xml:space="preserve">    公共租赁住房支出</t>
  </si>
  <si>
    <t>213</t>
  </si>
  <si>
    <t>农林水支出</t>
  </si>
  <si>
    <t>21307</t>
  </si>
  <si>
    <t xml:space="preserve">  农村综合改革</t>
  </si>
  <si>
    <t>2130705</t>
  </si>
  <si>
    <t xml:space="preserve">    对村民委员会和村党支部的补助</t>
  </si>
  <si>
    <t>2130706</t>
  </si>
  <si>
    <t xml:space="preserve">    对村集体经济组织的补助</t>
  </si>
  <si>
    <t>217</t>
  </si>
  <si>
    <t>金融支出</t>
  </si>
  <si>
    <t>21799</t>
  </si>
  <si>
    <t xml:space="preserve">  其他金融支出</t>
  </si>
  <si>
    <t>2179999</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</si>
  <si>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</si>
  <si>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</si>
  <si>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</si>
  <si>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</si>
  <si>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</si>
  <si>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</si>
  <si>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</si>
  <si>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</si>
  <si>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</si>
  <si>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</si>
  <si>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2240106</t>
  </si>
  <si>
    <t xml:space="preserve">    安全监管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</si>
  <si>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</si>
  <si>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</si>
  <si>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</si>
  <si>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</si>
  <si>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</si>
  <si>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</si>
  <si>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</si>
  <si>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</si>
  <si>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</si>
  <si>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</si>
  <si>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</si>
  <si>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</si>
  <si>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</si>
  <si>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</si>
  <si>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</si>
  <si>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</si>
  <si>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</si>
  <si>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</si>
  <si>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</si>
  <si>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</si>
  <si>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</si>
  <si>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</si>
  <si>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</si>
  <si>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</si>
  <si>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</si>
  <si>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</si>
  <si>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</si>
  <si>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</si>
  <si>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</si>
  <si>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</si>
  <si>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</si>
  <si>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</si>
  <si>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</si>
  <si>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</si>
  <si>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</si>
  <si>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</si>
  <si>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</si>
  <si>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</si>
  <si>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</si>
  <si>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</si>
  <si>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</si>
  <si>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</si>
  <si>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</si>
  <si>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</si>
  <si>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</si>
  <si>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</si>
  <si>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</si>
  <si>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</si>
  <si>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7</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</si>
  <si>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</si>
  <si>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</si>
  <si>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</si>
  <si>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</si>
  <si>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</si>
  <si>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</si>
  <si>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</si>
  <si>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</si>
  <si>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</si>
  <si>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</si>
  <si>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</si>
  <si>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</si>
  <si>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</si>
  <si>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</si>
  <si>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</si>
  <si>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</si>
  <si>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</si>
  <si>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</si>
  <si>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</si>
  <si>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</si>
  <si>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</si>
  <si>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</si>
  <si>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</si>
  <si>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</si>
  <si>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</si>
  <si>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</si>
  <si>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</si>
  <si>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</si>
  <si>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</si>
  <si>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</si>
  <si>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</si>
  <si>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</si>
  <si>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</si>
  <si>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</si>
  <si>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</si>
  <si>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</si>
  <si>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</si>
  <si>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</si>
  <si>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</si>
  <si>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</si>
  <si>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</si>
  <si>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</si>
  <si>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</si>
  <si>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</si>
  <si>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</si>
  <si>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530113210000000005142</t>
  </si>
  <si>
    <t>住房公积金</t>
  </si>
  <si>
    <t>30113</t>
  </si>
  <si>
    <t>530113210000000005146</t>
  </si>
  <si>
    <t>遗属补助</t>
  </si>
  <si>
    <t>死亡抚恤</t>
  </si>
  <si>
    <t>30305</t>
  </si>
  <si>
    <t>生活补助</t>
  </si>
  <si>
    <t>530113210000000005147</t>
  </si>
  <si>
    <t>公车购置及运维费</t>
  </si>
  <si>
    <t>事业运行</t>
  </si>
  <si>
    <t>30231</t>
  </si>
  <si>
    <t>公务用车运行维护费</t>
  </si>
  <si>
    <t>行政运行</t>
  </si>
  <si>
    <t>530113210000000005148</t>
  </si>
  <si>
    <t>30217</t>
  </si>
  <si>
    <t>其他环境保护管理事务支出</t>
  </si>
  <si>
    <t>530113210000000005149</t>
  </si>
  <si>
    <t>公务交通补贴</t>
  </si>
  <si>
    <t>30239</t>
  </si>
  <si>
    <t>其他交通费用</t>
  </si>
  <si>
    <t>530113210000000005150</t>
  </si>
  <si>
    <t>工会经费</t>
  </si>
  <si>
    <t>30228</t>
  </si>
  <si>
    <t>530113210000000005153</t>
  </si>
  <si>
    <t>离退休公用经费</t>
  </si>
  <si>
    <t>行政单位离退休</t>
  </si>
  <si>
    <t>30299</t>
  </si>
  <si>
    <t>其他商品和服务支出</t>
  </si>
  <si>
    <t>事业单位离退休</t>
  </si>
  <si>
    <t>530113210000000005154</t>
  </si>
  <si>
    <t>530113210000000005155</t>
  </si>
  <si>
    <t>乡镇人大活动经费</t>
  </si>
  <si>
    <t>代表工作</t>
  </si>
  <si>
    <t>30201</t>
  </si>
  <si>
    <t>办公费</t>
  </si>
  <si>
    <t>530113210000000005156</t>
  </si>
  <si>
    <t>一般公用支出</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</si>
  <si>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</si>
  <si>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</si>
  <si>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</si>
  <si>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</si>
  <si>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</si>
  <si>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</si>
  <si>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</si>
  <si>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</si>
  <si>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</si>
  <si>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</si>
  <si>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</si>
  <si>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</si>
  <si>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</si>
  <si>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</si>
  <si>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</si>
  <si>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</si>
  <si>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530113210000000005157</t>
  </si>
  <si>
    <t>租车经费</t>
  </si>
  <si>
    <t>530113210000000005208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</si>
  <si>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</si>
  <si>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</si>
  <si>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</si>
  <si>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</si>
  <si>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</si>
  <si>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</si>
  <si>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</si>
  <si>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</si>
  <si>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</si>
  <si>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</si>
  <si>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</si>
  <si>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</si>
  <si>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</si>
  <si>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</si>
  <si>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530113210000000005209</t>
  </si>
  <si>
    <t>行政人员工资支出</t>
  </si>
  <si>
    <t>30101</t>
  </si>
  <si>
    <t>基本工资</t>
  </si>
  <si>
    <t>30102</t>
  </si>
  <si>
    <t>津贴补贴</t>
  </si>
  <si>
    <t>30103</t>
  </si>
  <si>
    <t>奖金</t>
  </si>
  <si>
    <t>530113210000000005210</t>
  </si>
  <si>
    <t>事业人员工资支出</t>
  </si>
  <si>
    <t>30107</t>
  </si>
  <si>
    <t>绩效工资</t>
  </si>
  <si>
    <t>530113210000000005300</t>
  </si>
  <si>
    <t>村（社区）公用经费</t>
  </si>
  <si>
    <t>基层政权建设和社区治理</t>
  </si>
  <si>
    <t>对村民委员会和村党支部的补助</t>
  </si>
  <si>
    <t>对村集体经济组织的补助</t>
  </si>
  <si>
    <t>530113210000000005629</t>
  </si>
  <si>
    <t>村（社区）人员生活补助</t>
  </si>
  <si>
    <t>530113221100000317742</t>
  </si>
  <si>
    <t>离退休生活补助</t>
  </si>
  <si>
    <t>530113231100001524578</t>
  </si>
  <si>
    <t>行政人员绩效奖励</t>
  </si>
  <si>
    <t>530113231100001524580</t>
  </si>
  <si>
    <t>事业人员绩效奖励</t>
  </si>
  <si>
    <t>530113231100001524594</t>
  </si>
  <si>
    <t>应急民兵补助</t>
  </si>
  <si>
    <t>其他政府办公厅（室）及相关机构事务支出</t>
  </si>
  <si>
    <t>05-1表</t>
  </si>
  <si>
    <t>2024年部门项目支出预算表</t>
  </si>
  <si>
    <t>项目分类</t>
  </si>
  <si>
    <t>项目单位</t>
  </si>
  <si>
    <t>经济科目编码</t>
  </si>
  <si>
    <t>经济科目名称</t>
  </si>
  <si>
    <t>本年拨款</t>
  </si>
  <si>
    <t>事业单位
经营收入</t>
  </si>
  <si>
    <t>其中：本次下达</t>
  </si>
  <si>
    <t>专项业务类</t>
  </si>
  <si>
    <t>530113210000000001412</t>
  </si>
  <si>
    <t>因民镇公（廉）租住房专项资金</t>
  </si>
  <si>
    <t>公共租赁住房支出</t>
  </si>
  <si>
    <t>530113210000000001418</t>
  </si>
  <si>
    <t>乡镇机动专项资金</t>
  </si>
  <si>
    <t>530113231100001261604</t>
  </si>
  <si>
    <t>会议费专项资金</t>
  </si>
  <si>
    <t>人大会议</t>
  </si>
  <si>
    <t>530113231100001263681</t>
  </si>
  <si>
    <t>业务费专项经费</t>
  </si>
  <si>
    <t>30218</t>
  </si>
  <si>
    <t>专用材料费</t>
  </si>
  <si>
    <t>530113231100001263682</t>
  </si>
  <si>
    <t>基层环境保护专项经费</t>
  </si>
  <si>
    <t>30226</t>
  </si>
  <si>
    <t>劳务费</t>
  </si>
  <si>
    <t>530113231100001263693</t>
  </si>
  <si>
    <t>维护社会稳定专项资金</t>
  </si>
  <si>
    <t>530113231100001263695</t>
  </si>
  <si>
    <t>基层安全生产专项经费</t>
  </si>
  <si>
    <t>安全监管</t>
  </si>
  <si>
    <t>530113231100001523672</t>
  </si>
  <si>
    <t>乡镇党建及共青团专项资金</t>
  </si>
  <si>
    <t>其他党委办公厅（室）及相关机构事务支出</t>
  </si>
  <si>
    <t>事业发展类</t>
  </si>
  <si>
    <t>530113241100002294636</t>
  </si>
  <si>
    <t>单位资金收支专户利息资金</t>
  </si>
  <si>
    <t>其他金融支出</t>
  </si>
  <si>
    <t>39999</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</si>
  <si>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</si>
  <si>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</si>
  <si>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</si>
  <si>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</si>
  <si>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</si>
  <si>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</si>
  <si>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</si>
  <si>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</si>
  <si>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</si>
  <si>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</si>
  <si>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</si>
  <si>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</si>
  <si>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乡镇党建及共青团专项资金</t>
  </si>
  <si>
    <t>保障乡镇党建工作开展好共青团工作开展</t>
  </si>
  <si>
    <t xml:space="preserve">      产出指标</t>
  </si>
  <si>
    <t>时效指标</t>
  </si>
  <si>
    <t>完成时效</t>
  </si>
  <si>
    <t>=</t>
  </si>
  <si>
    <t>2021年完成</t>
  </si>
  <si>
    <t>年</t>
  </si>
  <si>
    <t>定量指标</t>
  </si>
  <si>
    <t>反映乡镇党建经费及共青团经费使用年度</t>
  </si>
  <si>
    <t xml:space="preserve">      效益指标</t>
  </si>
  <si>
    <t>社会效益</t>
  </si>
  <si>
    <t>增强乡镇党建工作能力</t>
  </si>
  <si>
    <t>&gt;=</t>
  </si>
  <si>
    <t>%</t>
  </si>
  <si>
    <t>反映乡镇党建工作能力提升</t>
  </si>
  <si>
    <t>增强乡镇共青团能力</t>
  </si>
  <si>
    <t>反映乡镇工作能力提升</t>
  </si>
  <si>
    <t xml:space="preserve">      满意度指标</t>
  </si>
  <si>
    <t>服务对象满意度</t>
  </si>
  <si>
    <t>辖区党员团员满意度</t>
  </si>
  <si>
    <t>90</t>
  </si>
  <si>
    <t>反映反映辖区党员团员满意度</t>
  </si>
  <si>
    <t xml:space="preserve">    会议费专项资金</t>
  </si>
  <si>
    <t>2023年召开人代会1次5万，4次主席团会议1500*4=6000元，4次视察座谈会1500*4=6000元。</t>
  </si>
  <si>
    <t>数量指标</t>
  </si>
  <si>
    <t>会议次数</t>
  </si>
  <si>
    <t>次</t>
  </si>
  <si>
    <t>反映预算部门（单位）组织开展各类会议的总次数。</t>
  </si>
  <si>
    <t>会议人次</t>
  </si>
  <si>
    <t>120</t>
  </si>
  <si>
    <t>人次</t>
  </si>
  <si>
    <t>反映预算部门（单位）组织开展各类会议的参与人次。</t>
  </si>
  <si>
    <t>会议天数</t>
  </si>
  <si>
    <t>天</t>
  </si>
  <si>
    <t>反映预算部门（单位）组织开展各类会议的总天数。</t>
  </si>
  <si>
    <t>质量指标</t>
  </si>
  <si>
    <t>是否纳入年度计划</t>
  </si>
  <si>
    <t>是</t>
  </si>
  <si>
    <t>是/否</t>
  </si>
  <si>
    <t>反映会议是否纳入部门的年度计划。</t>
  </si>
  <si>
    <t>经济效益</t>
  </si>
  <si>
    <t>视频、电话会议占比</t>
  </si>
  <si>
    <t>30</t>
  </si>
  <si>
    <t>反映通过视频、电话等现代信息技术手段，组织开展会议的次数。预算年度计划采用视频、电话方式召开会议的次数。</t>
  </si>
  <si>
    <t>参会人员满意度</t>
  </si>
  <si>
    <t>80</t>
  </si>
  <si>
    <t>反映参会人员对会议开展的满意度。参会人员满意度=（参会满意人数/问卷调查人数）*100%</t>
  </si>
  <si>
    <t xml:space="preserve">    单位资金收支专户利息资金</t>
  </si>
  <si>
    <t>每季度上缴</t>
  </si>
  <si>
    <t>100</t>
  </si>
  <si>
    <t>定性指标</t>
  </si>
  <si>
    <t>上缴利息</t>
  </si>
  <si>
    <t>及时上缴</t>
  </si>
  <si>
    <t>按时上缴</t>
  </si>
  <si>
    <t>成本指标</t>
  </si>
  <si>
    <t>经济成本指标</t>
  </si>
  <si>
    <t>1000</t>
  </si>
  <si>
    <t>支持产业发展</t>
  </si>
  <si>
    <t>群众满意</t>
  </si>
  <si>
    <t>80%</t>
  </si>
  <si>
    <t>群众是否满意</t>
  </si>
  <si>
    <t xml:space="preserve">    维护社会稳定专项资金</t>
  </si>
  <si>
    <t>坚持以习近平新时代中国特色社会主义思想为指导，全面贯彻党的十九大和十九届二中、三中、四中全会精神，认真学习贯彻习近平总书记考察云南重要讲话和对政法工作重要指示精神，深入学习贯彻中央和省、市委、区委政法工作会议，增强“四个意识”、坚定“四个自信”、做到“两个维护”，紧紧围绕新时代政法工作总要求，以坚决维护国家政治安全为首要，以服务经济高质量发展为中心，以深层次解决影响政法工作的体制性机制性政策性问题为突破点，以高标准推进市域社会治理现代化为抓手，以抓好脱贫攻坚成效巩固、扫黑除恶建章立制、基层社会治理等重点工作为牵引，全面提升政法工作现代化水平，努力建设更高水平的平安因民、法治因民，为打赢新冠肺炎疫情防控战，推动因民镇经济社会高质量发展提供坚强有力的法治保障。　</t>
  </si>
  <si>
    <t>禁毒宣传</t>
  </si>
  <si>
    <t>因民镇2023年综治信访维稳工作计划；因民镇2023年禁毒工作计划</t>
  </si>
  <si>
    <t>禁毒业务培训</t>
  </si>
  <si>
    <t>综治信访维稳矛盾纠纷排查化解</t>
  </si>
  <si>
    <t>综治信访维稳工作设备采购产品合格率</t>
  </si>
  <si>
    <t>提高法制宣传的普法程度，加大宣传力度</t>
  </si>
  <si>
    <t>当年完成</t>
  </si>
  <si>
    <t>2023年完成</t>
  </si>
  <si>
    <t>提高宣传力度，增加群众守法意识</t>
  </si>
  <si>
    <t>群众满意度</t>
  </si>
  <si>
    <t xml:space="preserve">    因民镇公（廉）租住房专项资金</t>
  </si>
  <si>
    <t>因民镇保障房预算申报项目依据以前年度公（廉）租房养护、维修支付合同来进行2022年以及三年滚动预算的预测，维修维护按照政府采购要求，资金支出范围：1、保障房维修费16万元，2、物业管理费10万。该项目实施后，因民镇周边弱势群体住房得以保障，为完成因民镇“十四五”规划提供了有力的稳定保障，同时解决了低收入群体住房难的社会性难题，东川区住房和城乡建设局对因民镇的公（廉）租房小区维修与管理。</t>
  </si>
  <si>
    <t>物业管理单位</t>
  </si>
  <si>
    <t>家</t>
  </si>
  <si>
    <t>按签订的物业管理合同预估</t>
  </si>
  <si>
    <t>太阳能路灯、部分卫生间、厨房漏水问题进行处理，户厨房下水道堵塞、卫生间堵塞、阳台漏水进行维修次数</t>
  </si>
  <si>
    <t>按实际维修为准</t>
  </si>
  <si>
    <t>维修质量合格率</t>
  </si>
  <si>
    <t>达到维修标准</t>
  </si>
  <si>
    <t>完成时间</t>
  </si>
  <si>
    <t>2022</t>
  </si>
  <si>
    <t>因民镇保障房维修管理实施方案</t>
  </si>
  <si>
    <t>解决辖区内务工人员住房问题</t>
  </si>
  <si>
    <t>6197户弱势群体住房得到保障</t>
  </si>
  <si>
    <t>东川区廉租房共有6197户弱势群体住房得以保障，为完成东川区“十三五”规划提供了有力的稳定保障，同时解决了低收入群体住房难的社会性难题</t>
  </si>
  <si>
    <t>服务受益人员满意度</t>
  </si>
  <si>
    <t>95</t>
  </si>
  <si>
    <t>通过问卷调查及访谈</t>
  </si>
  <si>
    <t xml:space="preserve">    乡镇机动专项资金</t>
  </si>
  <si>
    <t>每年区级配套乡镇机动金52万元，根据当年区政府工作重点及安排主要用于补助镇政府业务经费不足及乡镇其他业务工作支出。</t>
  </si>
  <si>
    <t>乡村振兴工作入户、外出学习次数</t>
  </si>
  <si>
    <t>400人次</t>
  </si>
  <si>
    <t>聘用人员</t>
  </si>
  <si>
    <t>10人</t>
  </si>
  <si>
    <t>人</t>
  </si>
  <si>
    <t>聘用工作人员</t>
  </si>
  <si>
    <t>办公耗材</t>
  </si>
  <si>
    <t>50份</t>
  </si>
  <si>
    <t>份</t>
  </si>
  <si>
    <t>按时按量发放</t>
  </si>
  <si>
    <t>乡镇机动金事前绩效</t>
  </si>
  <si>
    <t>按时按量采购</t>
  </si>
  <si>
    <t>2023年</t>
  </si>
  <si>
    <t>增加工作岗位，提高社会就业人员</t>
  </si>
  <si>
    <t>聘用职工满意度</t>
  </si>
  <si>
    <t xml:space="preserve">    业务费专项经费</t>
  </si>
  <si>
    <t>根据当年区政府工作的安排，主要用于日常办公、出差、接待、办公采购支出，接待上级或出外调研及镇上举办大型活动的业务接待等各项工作所需经费。</t>
  </si>
  <si>
    <t>采购A4纸</t>
  </si>
  <si>
    <t>件</t>
  </si>
  <si>
    <t>乡镇业务费2023年部门预算资金测算表</t>
  </si>
  <si>
    <t>电费使用月数</t>
  </si>
  <si>
    <t>月</t>
  </si>
  <si>
    <t>购买办公用品完成率</t>
  </si>
  <si>
    <t>保障车辆运转</t>
  </si>
  <si>
    <t>保障单位办公用电</t>
  </si>
  <si>
    <t>集中采购减少成本</t>
  </si>
  <si>
    <t>&lt;=</t>
  </si>
  <si>
    <t>群众对政府办公运行效果的满意度</t>
  </si>
  <si>
    <t xml:space="preserve">    基层环境保护专项经费</t>
  </si>
  <si>
    <t>每年都要采购相当数量的设备仪器，满足工作的需求、提高环保效益、逐年提升工作人员满意度。
1.办公场所要求：有独立的办公场所，配齐办公桌椅、档案柜4组、固定电话一部、电脑2台并有打印机和传真机等办公设施，安全生产、环境保护的监管监察资料台账应分开管理，做到规范化、标准化。2.基本装备配备要求：镇（街道）要在五年内达到国家安全监管总局规定的标准要求以及全国环境监察标准化建设标准；配备必要的数码相机一台、录音笔一个，有条件的镇要配备摄像机和执法专用车；原则上要求监管人员应按规定配备防静电工作服、执法服、安全帽、防护鞋、防毒面具等安全防护用品和各类监测、检测仪器，改善安全生产、环境保护监管的工作条件。3.基层基础性工作要求：有一套管理制度、一套监管台帐、一张辖区企业分布平面图、一套企业基本情况数据库、一份重点危险源调查摸底统计表、一套辖区内安全生产和环境保护应急救援预案。　</t>
  </si>
  <si>
    <t>车辆·</t>
  </si>
  <si>
    <t>辆</t>
  </si>
  <si>
    <t>因民镇2023年环境保护工作计划</t>
  </si>
  <si>
    <t>培训次数</t>
  </si>
  <si>
    <t>A4纸</t>
  </si>
  <si>
    <t>政策宣传</t>
  </si>
  <si>
    <t>监管覆盖企业面</t>
  </si>
  <si>
    <t>34</t>
  </si>
  <si>
    <t>户</t>
  </si>
  <si>
    <t>提高办公效率和质量</t>
  </si>
  <si>
    <t>加强对企业的监管,减少环境事故</t>
  </si>
  <si>
    <t>生态效益</t>
  </si>
  <si>
    <t>提高辖区生态环境</t>
  </si>
  <si>
    <t>降低辖区“三废”排放率</t>
  </si>
  <si>
    <t>辖区群众满意度</t>
  </si>
  <si>
    <t xml:space="preserve">    特困供养补助经费</t>
  </si>
  <si>
    <t>及时足额发放特困供养金，切实保障特困供养对象的基本正常生活。</t>
  </si>
  <si>
    <t>特困人员救助对象发放人数</t>
  </si>
  <si>
    <t>1325</t>
  </si>
  <si>
    <t>2023年10月特困供养金人员数及预测增加数</t>
  </si>
  <si>
    <t>应保尽保率</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</si>
  <si>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t>
  </si>
  <si>
    <t>动态监管率</t>
  </si>
  <si>
    <t>85</t>
  </si>
  <si>
    <t>降低有责投诉数率</t>
  </si>
  <si>
    <t>补助资金及时发放率</t>
  </si>
  <si>
    <t>98</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</si>
  <si>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t>
  </si>
  <si>
    <t>947</t>
  </si>
  <si>
    <t>元/人*月</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</si>
  <si>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
《云南省民政厅关于印发云南省特困人员认定实施细则的通知》（云民规〔2021〕3号）；</t>
  </si>
  <si>
    <t>特困供养对象生活水平提升情况</t>
  </si>
  <si>
    <t>稳步提高</t>
  </si>
  <si>
    <t>指月人均补助水平的稳步提高</t>
  </si>
  <si>
    <t>政策知晓率</t>
  </si>
  <si>
    <t>指相关政策的知晓率</t>
  </si>
  <si>
    <t>受助对象满意度</t>
  </si>
  <si>
    <t>特困供养对象的综合满意度</t>
  </si>
  <si>
    <t xml:space="preserve">    基层安全生产专项经费</t>
  </si>
  <si>
    <t>根据《中华人民共和国安全生产法》、国务院《关于进一步加强企业安全生产工作的通知》（国发〔2010〕23号）等法律、文件精神和省、市有关工作要求，为进一步加强基层安全生产监管工作，强化安全生产的基层基础工作，促进镇（街道）有效履行安全生产的工作职责。由于因民镇镇非煤矿山企业34家（含尾矿库、选厂），繁重的监管任务与人员配备不足的矛盾越来越突出，进一步提高对抓好安全生产，满足处理安全生产的需要，特配备4名专职安全监管人员。</t>
  </si>
  <si>
    <t>专职安全监管人员</t>
  </si>
  <si>
    <t>聘用人员4名</t>
  </si>
  <si>
    <t>服务非煤矿山企业（含尾矿库、选厂）</t>
  </si>
  <si>
    <t>反映企业的数量情况，服务对象等形式的。</t>
  </si>
  <si>
    <t>兑现准确率</t>
  </si>
  <si>
    <t>反映补助准确发放的情况。
补助兑现准确率=补助兑付额/应付额*100%</t>
  </si>
  <si>
    <t>对企业的安全监督的覆盖率</t>
  </si>
  <si>
    <t>覆盖辖区企业数</t>
  </si>
  <si>
    <t>发放及时率</t>
  </si>
  <si>
    <t>反映发放单位及时发放补助资金的情况。
发放及时率=在时限内发放资金/应发放资金*100%</t>
  </si>
  <si>
    <t>加强监管，服务企业，降低成本</t>
  </si>
  <si>
    <t>有效降低受助企业平均成本的情况。</t>
  </si>
  <si>
    <t>提高企业生产安全，有利于持续健康发展，带动就业</t>
  </si>
  <si>
    <t>受益对象满意度</t>
  </si>
  <si>
    <t>提高职工生活水平和质量</t>
  </si>
  <si>
    <t>06表</t>
  </si>
  <si>
    <t>2024年政府性基金预算支出预算表</t>
  </si>
  <si>
    <t>本年政府性基金预算支出</t>
  </si>
  <si>
    <t xml:space="preserve">  城乡社区支出</t>
  </si>
  <si>
    <t xml:space="preserve">    国有土地使用权出让收入安排的支出</t>
  </si>
  <si>
    <t xml:space="preserve">      公共租赁住房支出</t>
  </si>
  <si>
    <t>07表</t>
  </si>
  <si>
    <t>2024年部门政府采购预算表</t>
  </si>
  <si>
    <t>预算项目</t>
  </si>
  <si>
    <t>采购项目</t>
  </si>
  <si>
    <t>采购品目</t>
  </si>
  <si>
    <t>计量
单位</t>
  </si>
  <si>
    <t>数量</t>
  </si>
  <si>
    <t>面向中小企业预留资金</t>
  </si>
  <si>
    <t>政府性
基金</t>
  </si>
  <si>
    <t>国有资本经营收益</t>
  </si>
  <si>
    <t>财政专户管理的收入</t>
  </si>
  <si>
    <t>2024年因民镇公车公车车辆加油费</t>
  </si>
  <si>
    <t>车辆加油、添加燃料服务</t>
  </si>
  <si>
    <t>元</t>
  </si>
  <si>
    <t>2024年因民镇公车车辆维修保养费</t>
  </si>
  <si>
    <t>车辆维修和保养服务</t>
  </si>
  <si>
    <t>2024年因民镇公车公车车辆保险费</t>
  </si>
  <si>
    <t>机动车保险服务</t>
  </si>
  <si>
    <t>08表</t>
  </si>
  <si>
    <t>2024年政府购买服务预算表</t>
  </si>
  <si>
    <t>政府购买服务项目</t>
  </si>
  <si>
    <t>政府购买服务指导性目录代码</t>
  </si>
  <si>
    <t>所属服务类别</t>
  </si>
  <si>
    <t>所属服务领域</t>
  </si>
  <si>
    <t>购买内容简述</t>
  </si>
  <si>
    <t>2024年因民镇公车车辆保险</t>
  </si>
  <si>
    <t>B1101 维修保养服务</t>
  </si>
  <si>
    <t>B 政府履职辅助性服务</t>
  </si>
  <si>
    <t>空</t>
  </si>
  <si>
    <t>0</t>
  </si>
  <si>
    <t>2024年因民镇公车车辆加油</t>
  </si>
  <si>
    <t>2024年因民镇公车车辆维修保养</t>
  </si>
  <si>
    <t>预算09-1表</t>
  </si>
  <si>
    <t>2024年对下转移支付预算表</t>
  </si>
  <si>
    <t>单位名称（项目）</t>
  </si>
  <si>
    <t>地区</t>
  </si>
  <si>
    <t>政府性基金</t>
  </si>
  <si>
    <t>备注：昆明市东川区因民镇人民政府2024年度无对下转移支付绩效目标支出情况，此表无数据。</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</si>
  <si>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</si>
  <si>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</si>
  <si>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</si>
  <si>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</si>
  <si>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</si>
  <si>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</si>
  <si>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</si>
  <si>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</si>
  <si>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</si>
  <si>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</si>
  <si>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</si>
  <si>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部门</t>
  </si>
  <si>
    <r>
      <rPr>
        <sz val="12"/>
        <color indexed="8"/>
        <rFont val="宋体"/>
        <charset val="134"/>
      </rPr>
      <t xml:space="preserve"> </t>
    </r>
    <r>
      <rPr>
        <sz val="12"/>
        <color indexed="8"/>
        <rFont val="宋体"/>
        <charset val="134"/>
      </rPr>
      <t xml:space="preserve"> 单位1</t>
    </r>
  </si>
  <si>
    <t xml:space="preserve">  单位2</t>
  </si>
  <si>
    <t>备注：昆明市东川区因民镇人民政府2024年度无新增资产支出情况，此表无数据。</t>
  </si>
  <si>
    <t>11表</t>
  </si>
  <si>
    <t>2024年上级补助项目支出预算表</t>
  </si>
  <si>
    <t>上级补助</t>
  </si>
  <si>
    <t>2082101</t>
  </si>
  <si>
    <t>城市特困人员救助供养支出</t>
  </si>
  <si>
    <t>30306</t>
  </si>
  <si>
    <t>救济费</t>
  </si>
  <si>
    <t>12表</t>
  </si>
  <si>
    <t>2024年部门项目中期规划预算表</t>
  </si>
  <si>
    <t>项目级次</t>
  </si>
  <si>
    <t>2024年</t>
  </si>
  <si>
    <t>2025年</t>
  </si>
  <si>
    <t>2026年</t>
  </si>
  <si>
    <t>311 专项业务类</t>
  </si>
  <si>
    <t>本级</t>
  </si>
  <si>
    <t>预算13表</t>
  </si>
  <si>
    <t>2024-2026年部门整体支出绩效目标</t>
  </si>
  <si>
    <t>部门名称</t>
  </si>
  <si>
    <t>内容</t>
  </si>
  <si>
    <t>说明</t>
  </si>
  <si>
    <t>部门总体目标</t>
  </si>
  <si>
    <t>部门职责</t>
  </si>
  <si>
    <t>因民镇政府的职能主要是承担机关日常工作的运转协调，具体履行机关日常党务政务、纪检监察、组织人事、宣传、统战、民族宗教、机构编制、文秘、督办、电子政务、保密、财务、国有资产监管、后勤保障等职责，负责乡镇人大、人民武装及工会、共青团、妇联等日常工作；.贯彻执行中央和省、市、区政府方针政策，统筹规划和政策措施并组织实施。</t>
  </si>
  <si>
    <t>根据三定方案归纳</t>
  </si>
  <si>
    <r>
      <rPr>
        <sz val="11"/>
        <color rgb="FF000000"/>
        <rFont val="宋体"/>
        <charset val="134"/>
      </rPr>
      <t xml:space="preserve">总体绩效目标
</t>
    </r>
    <r>
      <rPr>
        <sz val="10"/>
        <color rgb="FF000000"/>
        <rFont val="宋体"/>
        <charset val="134"/>
      </rPr>
      <t>（2024-2026年期间）</t>
    </r>
  </si>
  <si>
    <t>高举中国特色社会主义伟大旗帜，深入贯彻党的十九大和十九届二中、三中、四中、五中、六中全会精神，以习近平新时代中国特色社会主义思想为指导，认真贯彻习近平总书记考察云南重要讲话精神，按照省委十届十三次全会、市委十一届十二次全会、区委第五次党代会和镇第五次党代会安排部署，增强“四个意识”、坚定“四个自信”、做到“两个维护”，统筹推进“五位一体”总体布局，协调推进“四个全面”战略布局，坚定不移贯彻新发展理念，坚持稳中求进工作总基调，以推动高质量发展为主题，以改革创新为根本动力，以满足人民日益增长的美好生活需要为根本目的，主动融入和服务东川“两示范一枢纽一中心”发展定位，落实区委“11133”工作思路和镇“1625678”发展思路，立足新发展阶段，贯彻新发展理念，全面构建金沙江畔具有亚热带山水田园风光特色的工贸第一镇新发展格局。</t>
  </si>
  <si>
    <t>根据部门职责，中长期规划，各级党委，各级政府要求归纳</t>
  </si>
  <si>
    <t>部门年度目标</t>
  </si>
  <si>
    <t>预算年度（2024年）
绩效目标</t>
  </si>
  <si>
    <t>2024年，因民镇经济社会发展的主要目标为：第一产业增加值增长6%；工业固定资产投资增长10%；非工业固定资产投资增长10%；规模以上工业总产值增长10%；农村经济总收入增长10%；农村常住居民人均可支配收入增长10%；适龄儿童入学率100%，森林覆盖率提高1%。</t>
  </si>
  <si>
    <t>部门年度重点工作任务对应的目标或措施预计的产出和效果，每项工作任务都有明确的一项或几项目标。</t>
  </si>
  <si>
    <t>部门年度重点工作任务</t>
  </si>
  <si>
    <t>一级项目管理</t>
  </si>
  <si>
    <t>主要内容</t>
  </si>
  <si>
    <t>对应项目</t>
  </si>
  <si>
    <t>预算申报金额（元）</t>
  </si>
  <si>
    <t>总额</t>
  </si>
  <si>
    <t>财政拨款</t>
  </si>
  <si>
    <t>其他资金</t>
  </si>
  <si>
    <t>保障镇机关工作正常运行，加强和完善全镇基础设施的建设，促进招商引资工作的开展，团结相关部门切实保障因民镇正常运转</t>
  </si>
  <si>
    <t>严格落实安全生产责任制，持续巩固脱贫成果，在巩固提升上再发力，实现乡村振兴新成效</t>
  </si>
  <si>
    <t>部门整体支出绩效指标</t>
  </si>
  <si>
    <t>绩效指标</t>
  </si>
  <si>
    <t>评（扣）分标准</t>
  </si>
  <si>
    <t>绩效指标设定依据及指标值数据来源</t>
  </si>
  <si>
    <t xml:space="preserve">二级指标 </t>
  </si>
  <si>
    <t>产出指标</t>
  </si>
  <si>
    <t>机关事业职工</t>
  </si>
  <si>
    <t>50</t>
  </si>
  <si>
    <t>完成得5分，未完成根据实际完成权重计算得分</t>
  </si>
  <si>
    <t>因民镇2024年1月职工人数</t>
  </si>
  <si>
    <t>根据《昆明市东川区财政局关于编制东川区2022—2024年部门中期财政规划和2022年部门预算的通知》（东财预〔2021〕25号）文件编制</t>
  </si>
  <si>
    <t>村社区数量</t>
  </si>
  <si>
    <t>个</t>
  </si>
  <si>
    <t>因民镇村社区数量</t>
  </si>
  <si>
    <t>机关事业单位工资发放完成率</t>
  </si>
  <si>
    <t>完成得10分，未完成根据实际完成权重计算得分</t>
  </si>
  <si>
    <t>保障职工工资按时发放</t>
  </si>
  <si>
    <t>根据《昆明市东川区财政局关于编制东川区2022—2024年部门中期财政规划和2022年部门预算的通知》</t>
  </si>
  <si>
    <t>村（社区）干部工资发放完成率</t>
  </si>
  <si>
    <t>保障村（社区）干部工资按时发放</t>
  </si>
  <si>
    <t>效益指标</t>
  </si>
  <si>
    <t>固定资产投资增长</t>
  </si>
  <si>
    <t>固定资产投资增长率</t>
  </si>
  <si>
    <t>根据《因民镇2024年政府工作报告》编制</t>
  </si>
  <si>
    <t>城镇居民人均可支配收入增长</t>
  </si>
  <si>
    <t>城镇居民人均可支配收入增长率</t>
  </si>
  <si>
    <t>农村常驻人口人均可支配收入增长</t>
  </si>
  <si>
    <t>农村常驻人口人均可支配收入增长率</t>
  </si>
  <si>
    <t>适龄儿童入学率</t>
  </si>
  <si>
    <t>严格按照年初下达预算执行，实现预期目标</t>
  </si>
  <si>
    <t>森林覆盖率提高</t>
  </si>
  <si>
    <t>满意度指标</t>
  </si>
  <si>
    <t>群众对政府工作满意度</t>
  </si>
  <si>
    <r>
      <rPr>
        <sz val="15.5"/>
        <color rgb="FF1E1E17"/>
        <rFont val="Times New Roman"/>
        <charset val="134"/>
      </rPr>
      <t>2010104</t>
    </r>
    <r>
      <rPr>
        <sz val="15.5"/>
        <color rgb="FF1E1E17"/>
        <rFont val="微软雅黑"/>
        <charset val="134"/>
      </rPr>
      <t>“</t>
    </r>
    <r>
      <rPr>
        <sz val="15.5"/>
        <color rgb="FF1E1E17"/>
        <rFont val="仿宋_GB2312"/>
        <charset val="134"/>
      </rPr>
      <t>人大事务</t>
    </r>
    <r>
      <rPr>
        <sz val="15.5"/>
        <color rgb="FF1E1E17"/>
        <rFont val="Times New Roman"/>
        <charset val="134"/>
      </rPr>
      <t>-</t>
    </r>
    <r>
      <rPr>
        <sz val="15.5"/>
        <color rgb="FF1E1E17"/>
        <rFont val="仿宋_GB2312"/>
        <charset val="134"/>
      </rPr>
      <t>人大会议</t>
    </r>
    <r>
      <rPr>
        <sz val="15.5"/>
        <color rgb="FF1E1E17"/>
        <rFont val="微软雅黑"/>
        <charset val="134"/>
      </rPr>
      <t>”</t>
    </r>
    <r>
      <rPr>
        <sz val="15.5"/>
        <color rgb="FF1E1E17"/>
        <rFont val="仿宋_GB2312"/>
        <charset val="134"/>
      </rPr>
      <t>支出</t>
    </r>
    <r>
      <rPr>
        <sz val="15.5"/>
        <color rgb="FF1E1E17"/>
        <rFont val="仿宋_GB2312"/>
        <charset val="134"/>
      </rPr>
      <t>5.00万元，主要用于本级人大召开人民代表大会等专门会议的支出。</t>
    </r>
  </si>
  <si>
    <r>
      <rPr>
        <sz val="15.5"/>
        <color rgb="FF1E1E17"/>
        <rFont val="Times New Roman"/>
        <charset val="134"/>
      </rPr>
      <t>2010108</t>
    </r>
    <r>
      <rPr>
        <sz val="15.5"/>
        <color rgb="FF1E1E17"/>
        <rFont val="微软雅黑"/>
        <charset val="134"/>
      </rPr>
      <t>“</t>
    </r>
    <r>
      <rPr>
        <sz val="15.5"/>
        <color rgb="FF1E1E17"/>
        <rFont val="仿宋_GB2312"/>
        <charset val="134"/>
      </rPr>
      <t>人大事务</t>
    </r>
    <r>
      <rPr>
        <sz val="15.5"/>
        <color rgb="FF1E1E17"/>
        <rFont val="Times New Roman"/>
        <charset val="134"/>
      </rPr>
      <t>-</t>
    </r>
    <r>
      <rPr>
        <sz val="15.5"/>
        <color rgb="FF1E1E17"/>
        <rFont val="仿宋_GB2312"/>
        <charset val="134"/>
      </rPr>
      <t>代表工作</t>
    </r>
    <r>
      <rPr>
        <sz val="15.5"/>
        <color rgb="FF1E1E17"/>
        <rFont val="微软雅黑"/>
        <charset val="134"/>
      </rPr>
      <t>”</t>
    </r>
    <r>
      <rPr>
        <sz val="15.5"/>
        <color rgb="FF1E1E17"/>
        <rFont val="仿宋_GB2312"/>
        <charset val="134"/>
      </rPr>
      <t>代表工作支出</t>
    </r>
    <r>
      <rPr>
        <sz val="15.5"/>
        <color rgb="FF1E1E17"/>
        <rFont val="宋体"/>
        <charset val="134"/>
      </rPr>
      <t>2.28万</t>
    </r>
    <r>
      <rPr>
        <sz val="15.5"/>
        <color rgb="FF1E1E17"/>
        <rFont val="仿宋_GB2312"/>
        <charset val="134"/>
      </rPr>
      <t>元，主要用于人大代表开展各类视察等方面的支出。</t>
    </r>
  </si>
  <si>
    <r>
      <rPr>
        <sz val="15.5"/>
        <color rgb="FF1E1E17"/>
        <rFont val="Times New Roman"/>
        <charset val="134"/>
      </rPr>
      <t>2010301</t>
    </r>
    <r>
      <rPr>
        <sz val="15.5"/>
        <color rgb="FF1E1E17"/>
        <rFont val="微软雅黑"/>
        <charset val="134"/>
      </rPr>
      <t>“</t>
    </r>
    <r>
      <rPr>
        <sz val="15.5"/>
        <color rgb="FF1E1E17"/>
        <rFont val="仿宋_GB2312"/>
        <charset val="134"/>
      </rPr>
      <t>政府办公厅（室）及相关机构事务</t>
    </r>
    <r>
      <rPr>
        <sz val="15.5"/>
        <color rgb="FF1E1E17"/>
        <rFont val="Times New Roman"/>
        <charset val="134"/>
      </rPr>
      <t>-</t>
    </r>
    <r>
      <rPr>
        <sz val="15.5"/>
        <color rgb="FF1E1E17"/>
        <rFont val="仿宋_GB2312"/>
        <charset val="134"/>
      </rPr>
      <t>行政运行</t>
    </r>
    <r>
      <rPr>
        <sz val="15.5"/>
        <color rgb="FF1E1E17"/>
        <rFont val="微软雅黑"/>
        <charset val="134"/>
      </rPr>
      <t>”</t>
    </r>
    <r>
      <rPr>
        <sz val="15.5"/>
        <color rgb="FF1E1E17"/>
        <rFont val="仿宋_GB2312"/>
        <charset val="134"/>
      </rPr>
      <t>支出</t>
    </r>
    <r>
      <rPr>
        <sz val="15.5"/>
        <color rgb="FF1E1E17"/>
        <rFont val="宋体"/>
        <charset val="134"/>
      </rPr>
      <t>252.44</t>
    </r>
    <r>
      <rPr>
        <sz val="15.5"/>
        <color rgb="FF1E1E17"/>
        <rFont val="仿宋_GB2312"/>
        <charset val="134"/>
      </rPr>
      <t>万元，主要用于政府办公厅（室）及相关机构事务支出。</t>
    </r>
    <r>
      <rPr>
        <sz val="15.5"/>
        <color rgb="FF1E1E17"/>
        <rFont val="仿宋_GB2312"/>
        <charset val="134"/>
      </rPr>
      <t xml:space="preserve">	</t>
    </r>
  </si>
  <si>
    <r>
      <rPr>
        <sz val="15.5"/>
        <color rgb="FF1E1E17"/>
        <rFont val="Times New Roman"/>
        <charset val="134"/>
      </rPr>
      <t>2010350</t>
    </r>
    <r>
      <rPr>
        <sz val="15.5"/>
        <color rgb="FF1E1E17"/>
        <rFont val="微软雅黑"/>
        <charset val="134"/>
      </rPr>
      <t>“</t>
    </r>
    <r>
      <rPr>
        <sz val="15.5"/>
        <color rgb="FF1E1E17"/>
        <rFont val="仿宋_GB2312"/>
        <charset val="134"/>
      </rPr>
      <t>政府办公厅（室）及相关机构事务</t>
    </r>
    <r>
      <rPr>
        <sz val="15.5"/>
        <color rgb="FF1E1E17"/>
        <rFont val="Times New Roman"/>
        <charset val="134"/>
      </rPr>
      <t>-</t>
    </r>
    <r>
      <rPr>
        <sz val="15.5"/>
        <color rgb="FF1E1E17"/>
        <rFont val="仿宋_GB2312"/>
        <charset val="134"/>
      </rPr>
      <t>事业运行</t>
    </r>
    <r>
      <rPr>
        <sz val="15.5"/>
        <color rgb="FF1E1E17"/>
        <rFont val="微软雅黑"/>
        <charset val="134"/>
      </rPr>
      <t>”</t>
    </r>
    <r>
      <rPr>
        <sz val="15.5"/>
        <color rgb="FF1E1E17"/>
        <rFont val="仿宋_GB2312"/>
        <charset val="134"/>
      </rPr>
      <t>支出</t>
    </r>
    <r>
      <rPr>
        <sz val="15.5"/>
        <color rgb="FF1E1E17"/>
        <rFont val="宋体"/>
        <charset val="134"/>
      </rPr>
      <t>234.22</t>
    </r>
    <r>
      <rPr>
        <sz val="15.5"/>
        <color rgb="FF1E1E17"/>
        <rFont val="仿宋_GB2312"/>
        <charset val="134"/>
      </rPr>
      <t>万元，主要用于事业单位的基本支出。</t>
    </r>
  </si>
  <si>
    <r>
      <rPr>
        <sz val="15.5"/>
        <color rgb="FF1E1E17"/>
        <rFont val="Times New Roman"/>
        <charset val="134"/>
      </rPr>
      <t>2010399</t>
    </r>
    <r>
      <rPr>
        <sz val="15.5"/>
        <color rgb="FF1E1E17"/>
        <rFont val="微软雅黑"/>
        <charset val="134"/>
      </rPr>
      <t>“</t>
    </r>
    <r>
      <rPr>
        <sz val="15.5"/>
        <color rgb="FF1E1E17"/>
        <rFont val="仿宋_GB2312"/>
        <charset val="134"/>
      </rPr>
      <t>政府办公厅（室）及相关机构事务</t>
    </r>
    <r>
      <rPr>
        <sz val="15.5"/>
        <color rgb="FF1E1E17"/>
        <rFont val="Times New Roman"/>
        <charset val="134"/>
      </rPr>
      <t>-</t>
    </r>
    <r>
      <rPr>
        <sz val="15.5"/>
        <color rgb="FF1E1E17"/>
        <rFont val="仿宋_GB2312"/>
        <charset val="134"/>
      </rPr>
      <t>其他政府办公厅（室）及相关机构事务支出</t>
    </r>
    <r>
      <rPr>
        <sz val="15.5"/>
        <color rgb="FF1E1E17"/>
        <rFont val="微软雅黑"/>
        <charset val="134"/>
      </rPr>
      <t>”</t>
    </r>
    <r>
      <rPr>
        <sz val="15.5"/>
        <color rgb="FF1E1E17"/>
        <rFont val="仿宋_GB2312"/>
        <charset val="134"/>
      </rPr>
      <t>支出</t>
    </r>
    <r>
      <rPr>
        <sz val="15.5"/>
        <color rgb="FF1E1E17"/>
        <rFont val="仿宋_GB2312"/>
        <charset val="134"/>
      </rPr>
      <t>71</t>
    </r>
    <r>
      <rPr>
        <sz val="15.5"/>
        <color rgb="FF1E1E17"/>
        <rFont val="宋体"/>
        <charset val="134"/>
      </rPr>
      <t>.60</t>
    </r>
    <r>
      <rPr>
        <sz val="15.5"/>
        <color rgb="FF1E1E17"/>
        <rFont val="仿宋_GB2312"/>
        <charset val="134"/>
      </rPr>
      <t>万元，主要用于其他政府办公厅（室）及相关机构事务项支出。</t>
    </r>
  </si>
  <si>
    <r>
      <rPr>
        <sz val="15.5"/>
        <color rgb="FF1E1E17"/>
        <rFont val="Times New Roman"/>
        <charset val="134"/>
      </rPr>
      <t>2011101</t>
    </r>
    <r>
      <rPr>
        <sz val="15.5"/>
        <color rgb="FF1E1E17"/>
        <rFont val="微软雅黑"/>
        <charset val="134"/>
      </rPr>
      <t>“</t>
    </r>
    <r>
      <rPr>
        <sz val="15.5"/>
        <color rgb="FF1E1E17"/>
        <rFont val="仿宋_GB2312"/>
        <charset val="134"/>
      </rPr>
      <t>纪检监察事务支出</t>
    </r>
    <r>
      <rPr>
        <sz val="15.5"/>
        <color rgb="FF1E1E17"/>
        <rFont val="微软雅黑"/>
        <charset val="134"/>
      </rPr>
      <t>”</t>
    </r>
    <r>
      <rPr>
        <sz val="15.5"/>
        <color rgb="FF1E1E17"/>
        <rFont val="仿宋_GB2312"/>
        <charset val="134"/>
      </rPr>
      <t>支出</t>
    </r>
    <r>
      <rPr>
        <sz val="15.5"/>
        <color rgb="FF1E1E17"/>
        <rFont val="宋体"/>
        <charset val="134"/>
      </rPr>
      <t>24.56</t>
    </r>
    <r>
      <rPr>
        <sz val="15.5"/>
        <color rgb="FF1E1E17"/>
        <rFont val="仿宋_GB2312"/>
        <charset val="134"/>
      </rPr>
      <t>万元，主要用于纪检部门基本支出。</t>
    </r>
  </si>
  <si>
    <r>
      <rPr>
        <sz val="15.5"/>
        <color rgb="FF1E1E17"/>
        <rFont val="Times New Roman"/>
        <charset val="134"/>
      </rPr>
      <t>2012901</t>
    </r>
    <r>
      <rPr>
        <sz val="15.5"/>
        <color rgb="FF1E1E17"/>
        <rFont val="微软雅黑"/>
        <charset val="134"/>
      </rPr>
      <t>“</t>
    </r>
    <r>
      <rPr>
        <sz val="15.5"/>
        <color rgb="FF1E1E17"/>
        <rFont val="仿宋_GB2312"/>
        <charset val="134"/>
      </rPr>
      <t>事务</t>
    </r>
    <r>
      <rPr>
        <sz val="15.5"/>
        <color rgb="FF1E1E17"/>
        <rFont val="Times New Roman"/>
        <charset val="134"/>
      </rPr>
      <t>-</t>
    </r>
    <r>
      <rPr>
        <sz val="15.5"/>
        <color rgb="FF1E1E17"/>
        <rFont val="仿宋_GB2312"/>
        <charset val="134"/>
      </rPr>
      <t>行政运行</t>
    </r>
    <r>
      <rPr>
        <sz val="15.5"/>
        <color rgb="FF1E1E17"/>
        <rFont val="微软雅黑"/>
        <charset val="134"/>
      </rPr>
      <t>”</t>
    </r>
    <r>
      <rPr>
        <sz val="15.5"/>
        <color rgb="FF1E1E17"/>
        <rFont val="仿宋_GB2312"/>
        <charset val="134"/>
      </rPr>
      <t>支出</t>
    </r>
    <r>
      <rPr>
        <sz val="15.5"/>
        <color rgb="FF1E1E17"/>
        <rFont val="宋体"/>
        <charset val="134"/>
      </rPr>
      <t>0.50</t>
    </r>
    <r>
      <rPr>
        <sz val="15.5"/>
        <color rgb="FF1E1E17"/>
        <rFont val="仿宋_GB2312"/>
        <charset val="134"/>
      </rPr>
      <t>万元，主要用于共青团事务支出。</t>
    </r>
  </si>
  <si>
    <r>
      <rPr>
        <sz val="15.5"/>
        <color rgb="FF1E1E17"/>
        <rFont val="Times New Roman"/>
        <charset val="134"/>
      </rPr>
      <t>2013101</t>
    </r>
    <r>
      <rPr>
        <sz val="15.5"/>
        <color rgb="FF1E1E17"/>
        <rFont val="微软雅黑"/>
        <charset val="134"/>
      </rPr>
      <t>“</t>
    </r>
    <r>
      <rPr>
        <sz val="15.5"/>
        <color rgb="FF1E1E17"/>
        <rFont val="仿宋_GB2312"/>
        <charset val="134"/>
      </rPr>
      <t>党委办公厅（室）及相关机构事务</t>
    </r>
    <r>
      <rPr>
        <sz val="15.5"/>
        <color rgb="FF1E1E17"/>
        <rFont val="Times New Roman"/>
        <charset val="134"/>
      </rPr>
      <t>-</t>
    </r>
    <r>
      <rPr>
        <sz val="15.5"/>
        <color rgb="FF1E1E17"/>
        <rFont val="仿宋_GB2312"/>
        <charset val="134"/>
      </rPr>
      <t>行政运行</t>
    </r>
    <r>
      <rPr>
        <sz val="15.5"/>
        <color rgb="FF1E1E17"/>
        <rFont val="微软雅黑"/>
        <charset val="134"/>
      </rPr>
      <t>”</t>
    </r>
    <r>
      <rPr>
        <sz val="15.5"/>
        <color rgb="FF1E1E17"/>
        <rFont val="仿宋_GB2312"/>
        <charset val="134"/>
      </rPr>
      <t>支出</t>
    </r>
    <r>
      <rPr>
        <sz val="15.5"/>
        <color rgb="FF1E1E17"/>
        <rFont val="宋体"/>
        <charset val="134"/>
      </rPr>
      <t>59.59</t>
    </r>
    <r>
      <rPr>
        <sz val="15.5"/>
        <color rgb="FF1E1E17"/>
        <rFont val="仿宋_GB2312"/>
        <charset val="134"/>
      </rPr>
      <t>万元，主要用于党委办公厅（室）及相关机构事务基本支出。</t>
    </r>
  </si>
  <si>
    <r>
      <rPr>
        <sz val="15.5"/>
        <color rgb="FF1E1E17"/>
        <rFont val="Times New Roman"/>
        <charset val="134"/>
      </rPr>
      <t>2013199</t>
    </r>
    <r>
      <rPr>
        <sz val="15.5"/>
        <color rgb="FF1E1E17"/>
        <rFont val="微软雅黑"/>
        <charset val="134"/>
      </rPr>
      <t>“</t>
    </r>
    <r>
      <rPr>
        <sz val="15.5"/>
        <color rgb="FF1E1E17"/>
        <rFont val="仿宋_GB2312"/>
        <charset val="134"/>
      </rPr>
      <t>党委办公厅（室）及相关机构事务</t>
    </r>
    <r>
      <rPr>
        <sz val="15.5"/>
        <color rgb="FF1E1E17"/>
        <rFont val="Times New Roman"/>
        <charset val="134"/>
      </rPr>
      <t>-</t>
    </r>
    <r>
      <rPr>
        <sz val="15.5"/>
        <color rgb="FF1E1E17"/>
        <rFont val="仿宋_GB2312"/>
        <charset val="134"/>
      </rPr>
      <t>行政运行</t>
    </r>
    <r>
      <rPr>
        <sz val="15.5"/>
        <color rgb="FF1E1E17"/>
        <rFont val="微软雅黑"/>
        <charset val="134"/>
      </rPr>
      <t>”</t>
    </r>
    <r>
      <rPr>
        <sz val="15.5"/>
        <color rgb="FF1E1E17"/>
        <rFont val="仿宋_GB2312"/>
        <charset val="134"/>
      </rPr>
      <t>支出</t>
    </r>
    <r>
      <rPr>
        <sz val="15.5"/>
        <color rgb="FF1E1E17"/>
        <rFont val="Times New Roman"/>
        <charset val="134"/>
      </rPr>
      <t>8</t>
    </r>
    <r>
      <rPr>
        <sz val="15.5"/>
        <color rgb="FF1E1E17"/>
        <rFont val="Times New Roman"/>
        <charset val="134"/>
      </rPr>
      <t>.00</t>
    </r>
    <r>
      <rPr>
        <sz val="15.5"/>
        <color rgb="FF1E1E17"/>
        <rFont val="仿宋_GB2312"/>
        <charset val="134"/>
      </rPr>
      <t>万元，主要用于其他党委办公厅（室）及相关机构事务支出。</t>
    </r>
  </si>
  <si>
    <r>
      <rPr>
        <sz val="15.5"/>
        <color rgb="FF1E1E17"/>
        <rFont val="Times New Roman"/>
        <charset val="134"/>
      </rPr>
      <t>2080208</t>
    </r>
    <r>
      <rPr>
        <sz val="15.5"/>
        <color rgb="FF1E1E17"/>
        <rFont val="微软雅黑"/>
        <charset val="134"/>
      </rPr>
      <t>“</t>
    </r>
    <r>
      <rPr>
        <sz val="15.5"/>
        <color rgb="FF1E1E17"/>
        <rFont val="仿宋_GB2312"/>
        <charset val="134"/>
      </rPr>
      <t>社会保障和就业支出</t>
    </r>
    <r>
      <rPr>
        <sz val="15.5"/>
        <color rgb="FF1E1E17"/>
        <rFont val="Times New Roman"/>
        <charset val="134"/>
      </rPr>
      <t>-</t>
    </r>
    <r>
      <rPr>
        <sz val="15.5"/>
        <color rgb="FF1E1E17"/>
        <rFont val="仿宋_GB2312"/>
        <charset val="134"/>
      </rPr>
      <t>民政管理事务</t>
    </r>
    <r>
      <rPr>
        <sz val="15.5"/>
        <color rgb="FF1E1E17"/>
        <rFont val="Times New Roman"/>
        <charset val="134"/>
      </rPr>
      <t>-</t>
    </r>
    <r>
      <rPr>
        <sz val="15.5"/>
        <color rgb="FF1E1E17"/>
        <rFont val="仿宋_GB2312"/>
        <charset val="134"/>
      </rPr>
      <t>基层政权建设和社区治理</t>
    </r>
    <r>
      <rPr>
        <sz val="15.5"/>
        <color rgb="FF1E1E17"/>
        <rFont val="微软雅黑"/>
        <charset val="134"/>
      </rPr>
      <t>”</t>
    </r>
    <r>
      <rPr>
        <sz val="15.5"/>
        <color rgb="FF1E1E17"/>
        <rFont val="仿宋_GB2312"/>
        <charset val="134"/>
      </rPr>
      <t>支出</t>
    </r>
    <r>
      <rPr>
        <sz val="15.5"/>
        <color rgb="FF1E1E17"/>
        <rFont val="宋体"/>
        <charset val="134"/>
      </rPr>
      <t>158.04</t>
    </r>
    <r>
      <rPr>
        <sz val="15.5"/>
        <color rgb="FF1E1E17"/>
        <rFont val="仿宋_GB2312"/>
        <charset val="134"/>
      </rPr>
      <t>万元，主要用于村民自治、村务公开等基层政权和社区建设工作的支出。</t>
    </r>
  </si>
  <si>
    <r>
      <rPr>
        <sz val="15.5"/>
        <color rgb="FF1E1E17"/>
        <rFont val="Times New Roman"/>
        <charset val="134"/>
      </rPr>
      <t>2080501</t>
    </r>
    <r>
      <rPr>
        <sz val="15.5"/>
        <color rgb="FF1E1E17"/>
        <rFont val="微软雅黑"/>
        <charset val="134"/>
      </rPr>
      <t>“</t>
    </r>
    <r>
      <rPr>
        <sz val="15.5"/>
        <color rgb="FF1E1E17"/>
        <rFont val="仿宋_GB2312"/>
        <charset val="134"/>
      </rPr>
      <t>社会保障和就业支出</t>
    </r>
    <r>
      <rPr>
        <sz val="15.5"/>
        <color rgb="FF1E1E17"/>
        <rFont val="Times New Roman"/>
        <charset val="134"/>
      </rPr>
      <t>-</t>
    </r>
    <r>
      <rPr>
        <sz val="15.5"/>
        <color rgb="FF1E1E17"/>
        <rFont val="仿宋_GB2312"/>
        <charset val="134"/>
      </rPr>
      <t>行政事业单位养老支出</t>
    </r>
    <r>
      <rPr>
        <sz val="15.5"/>
        <color rgb="FF1E1E17"/>
        <rFont val="Times New Roman"/>
        <charset val="134"/>
      </rPr>
      <t>-</t>
    </r>
    <r>
      <rPr>
        <sz val="15.5"/>
        <color rgb="FF1E1E17"/>
        <rFont val="仿宋_GB2312"/>
        <charset val="134"/>
      </rPr>
      <t>行政单位离退休</t>
    </r>
    <r>
      <rPr>
        <sz val="15.5"/>
        <color rgb="FF1E1E17"/>
        <rFont val="微软雅黑"/>
        <charset val="134"/>
      </rPr>
      <t>”</t>
    </r>
    <r>
      <rPr>
        <sz val="15.5"/>
        <color rgb="FF1E1E17"/>
        <rFont val="仿宋_GB2312"/>
        <charset val="134"/>
      </rPr>
      <t>支出</t>
    </r>
    <r>
      <rPr>
        <sz val="15.5"/>
        <color rgb="FF1E1E17"/>
        <rFont val="Times New Roman"/>
        <charset val="134"/>
      </rPr>
      <t>1</t>
    </r>
    <r>
      <rPr>
        <sz val="15.5"/>
        <color rgb="FF1E1E17"/>
        <rFont val="宋体"/>
        <charset val="134"/>
      </rPr>
      <t>0.50</t>
    </r>
    <r>
      <rPr>
        <sz val="15.5"/>
        <color rgb="FF1E1E17"/>
        <rFont val="仿宋_GB2312"/>
        <charset val="134"/>
      </rPr>
      <t>万元，主要用于部门行政性开支的离退休公用经费。</t>
    </r>
  </si>
  <si>
    <r>
      <rPr>
        <sz val="15.5"/>
        <color rgb="FF1E1E17"/>
        <rFont val="Times New Roman"/>
        <charset val="134"/>
      </rPr>
      <t>2080502</t>
    </r>
    <r>
      <rPr>
        <sz val="15.5"/>
        <color rgb="FF1E1E17"/>
        <rFont val="微软雅黑"/>
        <charset val="134"/>
      </rPr>
      <t>“</t>
    </r>
    <r>
      <rPr>
        <sz val="15.5"/>
        <color rgb="FF1E1E17"/>
        <rFont val="仿宋_GB2312"/>
        <charset val="134"/>
      </rPr>
      <t>社会保障和就业支出</t>
    </r>
    <r>
      <rPr>
        <sz val="15.5"/>
        <color rgb="FF1E1E17"/>
        <rFont val="Times New Roman"/>
        <charset val="134"/>
      </rPr>
      <t>-</t>
    </r>
    <r>
      <rPr>
        <sz val="15.5"/>
        <color rgb="FF1E1E17"/>
        <rFont val="仿宋_GB2312"/>
        <charset val="134"/>
      </rPr>
      <t>行政事业单位养老支出</t>
    </r>
    <r>
      <rPr>
        <sz val="15.5"/>
        <color rgb="FF1E1E17"/>
        <rFont val="Times New Roman"/>
        <charset val="134"/>
      </rPr>
      <t>-</t>
    </r>
    <r>
      <rPr>
        <sz val="15.5"/>
        <color rgb="FF1E1E17"/>
        <rFont val="仿宋_GB2312"/>
        <charset val="134"/>
      </rPr>
      <t>事业单位离退休</t>
    </r>
    <r>
      <rPr>
        <sz val="15.5"/>
        <color rgb="FF1E1E17"/>
        <rFont val="微软雅黑"/>
        <charset val="134"/>
      </rPr>
      <t>”</t>
    </r>
    <r>
      <rPr>
        <sz val="15.5"/>
        <color rgb="FF1E1E17"/>
        <rFont val="仿宋_GB2312"/>
        <charset val="134"/>
      </rPr>
      <t>支出</t>
    </r>
    <r>
      <rPr>
        <sz val="15.5"/>
        <color rgb="FF1E1E17"/>
        <rFont val="Times New Roman"/>
        <charset val="134"/>
      </rPr>
      <t>1</t>
    </r>
    <r>
      <rPr>
        <sz val="15.5"/>
        <color rgb="FF1E1E17"/>
        <rFont val="宋体"/>
        <charset val="134"/>
      </rPr>
      <t>0.50</t>
    </r>
    <r>
      <rPr>
        <sz val="15.5"/>
        <color rgb="FF1E1E17"/>
        <rFont val="仿宋_GB2312"/>
        <charset val="134"/>
      </rPr>
      <t>万元，主要用于部门事业性开支的离退休公用经费。</t>
    </r>
  </si>
  <si>
    <r>
      <rPr>
        <sz val="15.5"/>
        <color rgb="FF1E1E17"/>
        <rFont val="Times New Roman"/>
        <charset val="134"/>
      </rPr>
      <t>2080</t>
    </r>
    <r>
      <rPr>
        <sz val="15.5"/>
        <color rgb="FF1E1E17"/>
        <rFont val="宋体"/>
        <charset val="134"/>
      </rPr>
      <t>5</t>
    </r>
    <r>
      <rPr>
        <sz val="15.5"/>
        <color rgb="FF1E1E17"/>
        <rFont val="Times New Roman"/>
        <charset val="134"/>
      </rPr>
      <t>0</t>
    </r>
    <r>
      <rPr>
        <sz val="15.5"/>
        <color rgb="FF1E1E17"/>
        <rFont val="宋体"/>
        <charset val="134"/>
      </rPr>
      <t>5</t>
    </r>
    <r>
      <rPr>
        <sz val="15.5"/>
        <color rgb="FF1E1E17"/>
        <rFont val="微软雅黑"/>
        <charset val="134"/>
      </rPr>
      <t>“</t>
    </r>
    <r>
      <rPr>
        <sz val="15.5"/>
        <color rgb="FF1E1E17"/>
        <rFont val="仿宋_GB2312"/>
        <charset val="134"/>
      </rPr>
      <t>社会保障和就业支出</t>
    </r>
    <r>
      <rPr>
        <sz val="15.5"/>
        <color rgb="FF1E1E17"/>
        <rFont val="Times New Roman"/>
        <charset val="134"/>
      </rPr>
      <t>--</t>
    </r>
    <r>
      <rPr>
        <sz val="15.5"/>
        <color rgb="FF1E1E17"/>
        <rFont val="仿宋_GB2312"/>
        <charset val="134"/>
      </rPr>
      <t>机关事业单位基本养老保险缴费支出</t>
    </r>
    <r>
      <rPr>
        <sz val="15.5"/>
        <color rgb="FF1E1E17"/>
        <rFont val="微软雅黑"/>
        <charset val="134"/>
      </rPr>
      <t>”</t>
    </r>
    <r>
      <rPr>
        <sz val="15.5"/>
        <color rgb="FF1E1E17"/>
        <rFont val="仿宋_GB2312"/>
        <charset val="134"/>
      </rPr>
      <t>支出</t>
    </r>
    <r>
      <rPr>
        <sz val="15.5"/>
        <color rgb="FF1E1E17"/>
        <rFont val="宋体"/>
        <charset val="134"/>
      </rPr>
      <t>81.59</t>
    </r>
    <r>
      <rPr>
        <sz val="15.5"/>
        <color rgb="FF1E1E17"/>
        <rFont val="仿宋_GB2312"/>
        <charset val="134"/>
      </rPr>
      <t>万元，主要用于单位职工基本养老保险缴费支出。</t>
    </r>
  </si>
  <si>
    <r>
      <rPr>
        <sz val="15.5"/>
        <color rgb="FF1E1E17"/>
        <rFont val="Times New Roman"/>
        <charset val="134"/>
      </rPr>
      <t>2080</t>
    </r>
    <r>
      <rPr>
        <sz val="15.5"/>
        <color rgb="FF1E1E17"/>
        <rFont val="宋体"/>
        <charset val="134"/>
      </rPr>
      <t>8</t>
    </r>
    <r>
      <rPr>
        <sz val="15.5"/>
        <color rgb="FF1E1E17"/>
        <rFont val="Times New Roman"/>
        <charset val="134"/>
      </rPr>
      <t>0</t>
    </r>
    <r>
      <rPr>
        <sz val="15.5"/>
        <color rgb="FF1E1E17"/>
        <rFont val="宋体"/>
        <charset val="134"/>
      </rPr>
      <t>1</t>
    </r>
    <r>
      <rPr>
        <sz val="15.5"/>
        <color rgb="FF1E1E17"/>
        <rFont val="微软雅黑"/>
        <charset val="134"/>
      </rPr>
      <t>“</t>
    </r>
    <r>
      <rPr>
        <sz val="15.5"/>
        <color rgb="FF1E1E17"/>
        <rFont val="仿宋_GB2312"/>
        <charset val="134"/>
      </rPr>
      <t>社会保障和就业支出</t>
    </r>
    <r>
      <rPr>
        <sz val="15.5"/>
        <color rgb="FF1E1E17"/>
        <rFont val="Times New Roman"/>
        <charset val="134"/>
      </rPr>
      <t>--</t>
    </r>
    <r>
      <rPr>
        <sz val="15.5"/>
        <color rgb="FF1E1E17"/>
        <rFont val="仿宋_GB2312"/>
        <charset val="134"/>
      </rPr>
      <t>死亡抚恤</t>
    </r>
    <r>
      <rPr>
        <sz val="15.5"/>
        <color rgb="FF1E1E17"/>
        <rFont val="微软雅黑"/>
        <charset val="134"/>
      </rPr>
      <t>”</t>
    </r>
    <r>
      <rPr>
        <sz val="15.5"/>
        <color rgb="FF1E1E17"/>
        <rFont val="仿宋_GB2312"/>
        <charset val="134"/>
      </rPr>
      <t>支出</t>
    </r>
    <r>
      <rPr>
        <sz val="15.5"/>
        <color rgb="FF1E1E17"/>
        <rFont val="宋体"/>
        <charset val="134"/>
      </rPr>
      <t>1.42</t>
    </r>
    <r>
      <rPr>
        <sz val="15.5"/>
        <color rgb="FF1E1E17"/>
        <rFont val="仿宋_GB2312"/>
        <charset val="134"/>
      </rPr>
      <t>万元，主要用于单位职工死亡抚恤支出。</t>
    </r>
  </si>
  <si>
    <r>
      <rPr>
        <sz val="15.5"/>
        <color rgb="FF1E1E17"/>
        <rFont val="Times New Roman"/>
        <charset val="134"/>
      </rPr>
      <t>2</t>
    </r>
    <r>
      <rPr>
        <sz val="15.5"/>
        <color rgb="FF1E1E17"/>
        <rFont val="宋体"/>
        <charset val="134"/>
      </rPr>
      <t>101101</t>
    </r>
    <r>
      <rPr>
        <sz val="15.5"/>
        <color rgb="FF1E1E17"/>
        <rFont val="微软雅黑"/>
        <charset val="134"/>
      </rPr>
      <t>“</t>
    </r>
    <r>
      <rPr>
        <sz val="15.5"/>
        <color rgb="FF1E1E17"/>
        <rFont val="仿宋_GB2312"/>
        <charset val="134"/>
      </rPr>
      <t>行政单位医疗</t>
    </r>
    <r>
      <rPr>
        <sz val="15.5"/>
        <color rgb="FF1E1E17"/>
        <rFont val="微软雅黑"/>
        <charset val="134"/>
      </rPr>
      <t>”</t>
    </r>
    <r>
      <rPr>
        <sz val="15.5"/>
        <color rgb="FF1E1E17"/>
        <rFont val="仿宋_GB2312"/>
        <charset val="134"/>
      </rPr>
      <t>支出</t>
    </r>
    <r>
      <rPr>
        <sz val="15.5"/>
        <color rgb="FF1E1E17"/>
        <rFont val="宋体"/>
        <charset val="134"/>
      </rPr>
      <t>23.29</t>
    </r>
    <r>
      <rPr>
        <sz val="15.5"/>
        <color rgb="FF1E1E17"/>
        <rFont val="仿宋_GB2312"/>
        <charset val="134"/>
      </rPr>
      <t>万元，主要用于单位职工行政单位医疗缴费支出。</t>
    </r>
  </si>
  <si>
    <r>
      <rPr>
        <sz val="15.5"/>
        <color rgb="FF1E1E17"/>
        <rFont val="Times New Roman"/>
        <charset val="134"/>
      </rPr>
      <t>2</t>
    </r>
    <r>
      <rPr>
        <sz val="15.5"/>
        <color rgb="FF1E1E17"/>
        <rFont val="宋体"/>
        <charset val="134"/>
      </rPr>
      <t>101102</t>
    </r>
    <r>
      <rPr>
        <sz val="15.5"/>
        <color rgb="FF1E1E17"/>
        <rFont val="微软雅黑"/>
        <charset val="134"/>
      </rPr>
      <t>“</t>
    </r>
    <r>
      <rPr>
        <sz val="15.5"/>
        <color rgb="FF1E1E17"/>
        <rFont val="仿宋_GB2312"/>
        <charset val="134"/>
      </rPr>
      <t>事业单位医疗</t>
    </r>
    <r>
      <rPr>
        <sz val="15.5"/>
        <color rgb="FF1E1E17"/>
        <rFont val="微软雅黑"/>
        <charset val="134"/>
      </rPr>
      <t>”</t>
    </r>
    <r>
      <rPr>
        <sz val="15.5"/>
        <color rgb="FF1E1E17"/>
        <rFont val="仿宋_GB2312"/>
        <charset val="134"/>
      </rPr>
      <t>支出</t>
    </r>
    <r>
      <rPr>
        <sz val="15.5"/>
        <color rgb="FF1E1E17"/>
        <rFont val="宋体"/>
        <charset val="134"/>
      </rPr>
      <t>18.63</t>
    </r>
    <r>
      <rPr>
        <sz val="15.5"/>
        <color rgb="FF1E1E17"/>
        <rFont val="仿宋_GB2312"/>
        <charset val="134"/>
      </rPr>
      <t>万元，主要用于单位职工事业单位医疗缴费支出。</t>
    </r>
  </si>
  <si>
    <r>
      <rPr>
        <sz val="15.5"/>
        <color rgb="FF1E1E17"/>
        <rFont val="Times New Roman"/>
        <charset val="134"/>
      </rPr>
      <t>2</t>
    </r>
    <r>
      <rPr>
        <sz val="15.5"/>
        <color rgb="FF1E1E17"/>
        <rFont val="宋体"/>
        <charset val="134"/>
      </rPr>
      <t>101103</t>
    </r>
    <r>
      <rPr>
        <sz val="15.5"/>
        <color rgb="FF1E1E17"/>
        <rFont val="微软雅黑"/>
        <charset val="134"/>
      </rPr>
      <t>“</t>
    </r>
    <r>
      <rPr>
        <sz val="15.5"/>
        <color rgb="FF1E1E17"/>
        <rFont val="仿宋_GB2312"/>
        <charset val="134"/>
      </rPr>
      <t>公务员医疗补助</t>
    </r>
    <r>
      <rPr>
        <sz val="15.5"/>
        <color rgb="FF1E1E17"/>
        <rFont val="微软雅黑"/>
        <charset val="134"/>
      </rPr>
      <t>”</t>
    </r>
    <r>
      <rPr>
        <sz val="15.5"/>
        <color rgb="FF1E1E17"/>
        <rFont val="仿宋_GB2312"/>
        <charset val="134"/>
      </rPr>
      <t>支出</t>
    </r>
    <r>
      <rPr>
        <sz val="15.5"/>
        <color rgb="FF1E1E17"/>
        <rFont val="宋体"/>
        <charset val="134"/>
      </rPr>
      <t>29.47</t>
    </r>
    <r>
      <rPr>
        <sz val="15.5"/>
        <color rgb="FF1E1E17"/>
        <rFont val="仿宋_GB2312"/>
        <charset val="134"/>
      </rPr>
      <t>万元，主要用于单位职工公务员医疗补助缴费支出。</t>
    </r>
  </si>
  <si>
    <r>
      <rPr>
        <sz val="15.5"/>
        <color rgb="FF1E1E17"/>
        <rFont val="Times New Roman"/>
        <charset val="134"/>
      </rPr>
      <t>2</t>
    </r>
    <r>
      <rPr>
        <sz val="15.5"/>
        <color rgb="FF1E1E17"/>
        <rFont val="宋体"/>
        <charset val="134"/>
      </rPr>
      <t>101199</t>
    </r>
    <r>
      <rPr>
        <sz val="15.5"/>
        <color rgb="FF1E1E17"/>
        <rFont val="微软雅黑"/>
        <charset val="134"/>
      </rPr>
      <t>“</t>
    </r>
    <r>
      <rPr>
        <sz val="15.5"/>
        <color rgb="FF1E1E17"/>
        <rFont val="仿宋_GB2312"/>
        <charset val="134"/>
      </rPr>
      <t>其他行政事业单位医疗支出</t>
    </r>
    <r>
      <rPr>
        <sz val="15.5"/>
        <color rgb="FF1E1E17"/>
        <rFont val="微软雅黑"/>
        <charset val="134"/>
      </rPr>
      <t>”</t>
    </r>
    <r>
      <rPr>
        <sz val="15.5"/>
        <color rgb="FF1E1E17"/>
        <rFont val="仿宋_GB2312"/>
        <charset val="134"/>
      </rPr>
      <t>支出</t>
    </r>
    <r>
      <rPr>
        <sz val="15.5"/>
        <color rgb="FF1E1E17"/>
        <rFont val="仿宋_GB2312"/>
        <charset val="134"/>
      </rPr>
      <t>0.</t>
    </r>
    <r>
      <rPr>
        <sz val="15.5"/>
        <color rgb="FF1E1E17"/>
        <rFont val="宋体"/>
        <charset val="134"/>
      </rPr>
      <t>81</t>
    </r>
    <r>
      <rPr>
        <sz val="15.5"/>
        <color rgb="FF1E1E17"/>
        <rFont val="仿宋_GB2312"/>
        <charset val="134"/>
      </rPr>
      <t>万元，主要用于单位职工其他行政事业单位医疗支出。</t>
    </r>
  </si>
  <si>
    <r>
      <rPr>
        <sz val="15.5"/>
        <color rgb="FF1E1E17"/>
        <rFont val="Times New Roman"/>
        <charset val="134"/>
      </rPr>
      <t>2110199</t>
    </r>
    <r>
      <rPr>
        <sz val="15.5"/>
        <color rgb="FF1E1E17"/>
        <rFont val="微软雅黑"/>
        <charset val="134"/>
      </rPr>
      <t>“</t>
    </r>
    <r>
      <rPr>
        <sz val="15.5"/>
        <color rgb="FF1E1E17"/>
        <rFont val="仿宋_GB2312"/>
        <charset val="134"/>
      </rPr>
      <t>节能环保支出</t>
    </r>
    <r>
      <rPr>
        <sz val="15.5"/>
        <color rgb="FF1E1E17"/>
        <rFont val="Times New Roman"/>
        <charset val="134"/>
      </rPr>
      <t>-</t>
    </r>
    <r>
      <rPr>
        <sz val="15.5"/>
        <color rgb="FF1E1E17"/>
        <rFont val="仿宋_GB2312"/>
        <charset val="134"/>
      </rPr>
      <t>环境保护管理事务</t>
    </r>
    <r>
      <rPr>
        <sz val="15.5"/>
        <color rgb="FF1E1E17"/>
        <rFont val="Times New Roman"/>
        <charset val="134"/>
      </rPr>
      <t>-</t>
    </r>
    <r>
      <rPr>
        <sz val="15.5"/>
        <color rgb="FF1E1E17"/>
        <rFont val="仿宋_GB2312"/>
        <charset val="134"/>
      </rPr>
      <t>其他环境保护管理事务支出</t>
    </r>
    <r>
      <rPr>
        <sz val="15.5"/>
        <color rgb="FF1E1E17"/>
        <rFont val="微软雅黑"/>
        <charset val="134"/>
      </rPr>
      <t>”</t>
    </r>
    <r>
      <rPr>
        <sz val="15.5"/>
        <color rgb="FF1E1E17"/>
        <rFont val="仿宋_GB2312"/>
        <charset val="134"/>
      </rPr>
      <t>支出</t>
    </r>
    <r>
      <rPr>
        <sz val="15.5"/>
        <color rgb="FF1E1E17"/>
        <rFont val="宋体"/>
        <charset val="134"/>
      </rPr>
      <t>81.76</t>
    </r>
    <r>
      <rPr>
        <sz val="15.5"/>
        <color rgb="FF1E1E17"/>
        <rFont val="仿宋_GB2312"/>
        <charset val="134"/>
      </rPr>
      <t>万元，主要用于部门其它环境保护管理事务支出。</t>
    </r>
  </si>
  <si>
    <r>
      <rPr>
        <sz val="15.5"/>
        <color rgb="FF1E1E17"/>
        <rFont val="Times New Roman"/>
        <charset val="134"/>
      </rPr>
      <t>2120811</t>
    </r>
    <r>
      <rPr>
        <sz val="15.5"/>
        <color rgb="FF1E1E17"/>
        <rFont val="微软雅黑"/>
        <charset val="134"/>
      </rPr>
      <t>“</t>
    </r>
    <r>
      <rPr>
        <sz val="15.5"/>
        <color rgb="FF1E1E17"/>
        <rFont val="仿宋_GB2312"/>
        <charset val="134"/>
      </rPr>
      <t>城乡社区支出</t>
    </r>
    <r>
      <rPr>
        <sz val="15.5"/>
        <color rgb="FF1E1E17"/>
        <rFont val="Times New Roman"/>
        <charset val="134"/>
      </rPr>
      <t>-</t>
    </r>
    <r>
      <rPr>
        <sz val="15.5"/>
        <color rgb="FF1E1E17"/>
        <rFont val="仿宋_GB2312"/>
        <charset val="134"/>
      </rPr>
      <t>国有土地使用权出让收入安排的支出</t>
    </r>
    <r>
      <rPr>
        <sz val="15.5"/>
        <color rgb="FF1E1E17"/>
        <rFont val="Times New Roman"/>
        <charset val="134"/>
      </rPr>
      <t>-</t>
    </r>
    <r>
      <rPr>
        <sz val="15.5"/>
        <color rgb="FF1E1E17"/>
        <rFont val="仿宋_GB2312"/>
        <charset val="134"/>
      </rPr>
      <t>公共租赁住房支出</t>
    </r>
    <r>
      <rPr>
        <sz val="15.5"/>
        <color rgb="FF1E1E17"/>
        <rFont val="微软雅黑"/>
        <charset val="134"/>
      </rPr>
      <t>”</t>
    </r>
    <r>
      <rPr>
        <sz val="15.5"/>
        <color rgb="FF1E1E17"/>
        <rFont val="仿宋_GB2312"/>
        <charset val="134"/>
      </rPr>
      <t>支出</t>
    </r>
    <r>
      <rPr>
        <sz val="15.5"/>
        <color rgb="FF1E1E17"/>
        <rFont val="Times New Roman"/>
        <charset val="134"/>
      </rPr>
      <t>10.98</t>
    </r>
    <r>
      <rPr>
        <sz val="15.5"/>
        <color rgb="FF1E1E17"/>
        <rFont val="仿宋_GB2312"/>
        <charset val="134"/>
      </rPr>
      <t>万元，主要用于公共租赁住房支出。</t>
    </r>
  </si>
  <si>
    <r>
      <rPr>
        <sz val="15.5"/>
        <color rgb="FF1E1E17"/>
        <rFont val="Times New Roman"/>
        <charset val="134"/>
      </rPr>
      <t>2130705</t>
    </r>
    <r>
      <rPr>
        <sz val="15.5"/>
        <color rgb="FF1E1E17"/>
        <rFont val="微软雅黑"/>
        <charset val="134"/>
      </rPr>
      <t>“</t>
    </r>
    <r>
      <rPr>
        <sz val="15.5"/>
        <color rgb="FF1E1E17"/>
        <rFont val="仿宋_GB2312"/>
        <charset val="134"/>
      </rPr>
      <t>农林水支出</t>
    </r>
    <r>
      <rPr>
        <sz val="15.5"/>
        <color rgb="FF1E1E17"/>
        <rFont val="Times New Roman"/>
        <charset val="134"/>
      </rPr>
      <t>-</t>
    </r>
    <r>
      <rPr>
        <sz val="15.5"/>
        <color rgb="FF1E1E17"/>
        <rFont val="仿宋_GB2312"/>
        <charset val="134"/>
      </rPr>
      <t>农村综合改革</t>
    </r>
    <r>
      <rPr>
        <sz val="15.5"/>
        <color rgb="FF1E1E17"/>
        <rFont val="Times New Roman"/>
        <charset val="134"/>
      </rPr>
      <t>-</t>
    </r>
    <r>
      <rPr>
        <sz val="15.5"/>
        <color rgb="FF1E1E17"/>
        <rFont val="仿宋_GB2312"/>
        <charset val="134"/>
      </rPr>
      <t>对村民委员会和村党支部的补助</t>
    </r>
    <r>
      <rPr>
        <sz val="15.5"/>
        <color rgb="FF1E1E17"/>
        <rFont val="微软雅黑"/>
        <charset val="134"/>
      </rPr>
      <t>”</t>
    </r>
    <r>
      <rPr>
        <sz val="15.5"/>
        <color rgb="FF1E1E17"/>
        <rFont val="仿宋_GB2312"/>
        <charset val="134"/>
      </rPr>
      <t>支出</t>
    </r>
    <r>
      <rPr>
        <sz val="15.5"/>
        <color rgb="FF1E1E17"/>
        <rFont val="宋体"/>
        <charset val="134"/>
      </rPr>
      <t>28.45</t>
    </r>
    <r>
      <rPr>
        <sz val="15.5"/>
        <color rgb="FF1E1E17"/>
        <rFont val="仿宋_GB2312"/>
        <charset val="134"/>
      </rPr>
      <t>万元，主要用于村委会公用经费、村党支部工作人员补贴以及支持建立镇级基本财力保障机制安排的村级组织运转奖补资金支出。</t>
    </r>
  </si>
  <si>
    <r>
      <rPr>
        <sz val="15.5"/>
        <color rgb="FF1E1E17"/>
        <rFont val="Times New Roman"/>
        <charset val="134"/>
      </rPr>
      <t>2130706</t>
    </r>
    <r>
      <rPr>
        <sz val="15.5"/>
        <color rgb="FF1E1E17"/>
        <rFont val="微软雅黑"/>
        <charset val="134"/>
      </rPr>
      <t>“</t>
    </r>
    <r>
      <rPr>
        <sz val="15.5"/>
        <color rgb="FF1E1E17"/>
        <rFont val="仿宋_GB2312"/>
        <charset val="134"/>
      </rPr>
      <t>农林水支出</t>
    </r>
    <r>
      <rPr>
        <sz val="15.5"/>
        <color rgb="FF1E1E17"/>
        <rFont val="Times New Roman"/>
        <charset val="134"/>
      </rPr>
      <t>-</t>
    </r>
    <r>
      <rPr>
        <sz val="15.5"/>
        <color rgb="FF1E1E17"/>
        <rFont val="仿宋_GB2312"/>
        <charset val="134"/>
      </rPr>
      <t>农村综合改革</t>
    </r>
    <r>
      <rPr>
        <sz val="15.5"/>
        <color rgb="FF1E1E17"/>
        <rFont val="Times New Roman"/>
        <charset val="134"/>
      </rPr>
      <t>-</t>
    </r>
    <r>
      <rPr>
        <sz val="15.5"/>
        <color rgb="FF1E1E17"/>
        <rFont val="仿宋_GB2312"/>
        <charset val="134"/>
      </rPr>
      <t>对村集体经济组织的补助</t>
    </r>
    <r>
      <rPr>
        <sz val="15.5"/>
        <color rgb="FF1E1E17"/>
        <rFont val="微软雅黑"/>
        <charset val="134"/>
      </rPr>
      <t>”</t>
    </r>
    <r>
      <rPr>
        <sz val="15.5"/>
        <color rgb="FF1E1E17"/>
        <rFont val="仿宋_GB2312"/>
        <charset val="134"/>
      </rPr>
      <t>支出</t>
    </r>
    <r>
      <rPr>
        <sz val="15.5"/>
        <color rgb="FF1E1E17"/>
        <rFont val="宋体"/>
        <charset val="134"/>
      </rPr>
      <t>3.41</t>
    </r>
    <r>
      <rPr>
        <sz val="15.5"/>
        <color rgb="FF1E1E17"/>
        <rFont val="仿宋_GB2312"/>
        <charset val="134"/>
      </rPr>
      <t>万元，主要用于农村税费改革后对村集体经济组织的补助支出。</t>
    </r>
  </si>
  <si>
    <r>
      <rPr>
        <sz val="15.5"/>
        <color rgb="FF1E1E17"/>
        <rFont val="Times New Roman"/>
        <charset val="134"/>
      </rPr>
      <t>22</t>
    </r>
    <r>
      <rPr>
        <sz val="15.5"/>
        <color rgb="FF1E1E17"/>
        <rFont val="宋体"/>
        <charset val="134"/>
      </rPr>
      <t>10201</t>
    </r>
    <r>
      <rPr>
        <sz val="15.5"/>
        <color rgb="FF1E1E17"/>
        <rFont val="微软雅黑"/>
        <charset val="134"/>
      </rPr>
      <t>“</t>
    </r>
    <r>
      <rPr>
        <sz val="15.5"/>
        <color rgb="FF1E1E17"/>
        <rFont val="仿宋_GB2312"/>
        <charset val="134"/>
      </rPr>
      <t>住房公积金</t>
    </r>
    <r>
      <rPr>
        <sz val="15.5"/>
        <color rgb="FF1E1E17"/>
        <rFont val="微软雅黑"/>
        <charset val="134"/>
      </rPr>
      <t>”</t>
    </r>
    <r>
      <rPr>
        <sz val="15.5"/>
        <color rgb="FF1E1E17"/>
        <rFont val="仿宋_GB2312"/>
        <charset val="134"/>
      </rPr>
      <t>支出</t>
    </r>
    <r>
      <rPr>
        <sz val="15.5"/>
        <color rgb="FF1E1E17"/>
        <rFont val="宋体"/>
        <charset val="134"/>
      </rPr>
      <t>64.14</t>
    </r>
    <r>
      <rPr>
        <sz val="15.5"/>
        <color rgb="FF1E1E17"/>
        <rFont val="仿宋_GB2312"/>
        <charset val="134"/>
      </rPr>
      <t>万元，主要用于住房公积金支出。</t>
    </r>
  </si>
  <si>
    <r>
      <rPr>
        <sz val="15.5"/>
        <color rgb="FF1E1E17"/>
        <rFont val="Times New Roman"/>
        <charset val="134"/>
      </rPr>
      <t>2240106</t>
    </r>
    <r>
      <rPr>
        <sz val="15.5"/>
        <color rgb="FF1E1E17"/>
        <rFont val="微软雅黑"/>
        <charset val="134"/>
      </rPr>
      <t>“</t>
    </r>
    <r>
      <rPr>
        <sz val="15.5"/>
        <color rgb="FF1E1E17"/>
        <rFont val="仿宋_GB2312"/>
        <charset val="134"/>
      </rPr>
      <t>灾害防治及应急管理支出</t>
    </r>
    <r>
      <rPr>
        <sz val="15.5"/>
        <color rgb="FF1E1E17"/>
        <rFont val="Times New Roman"/>
        <charset val="134"/>
      </rPr>
      <t>-</t>
    </r>
    <r>
      <rPr>
        <sz val="15.5"/>
        <color rgb="FF1E1E17"/>
        <rFont val="仿宋_GB2312"/>
        <charset val="134"/>
      </rPr>
      <t>应急管理事务</t>
    </r>
    <r>
      <rPr>
        <sz val="15.5"/>
        <color rgb="FF1E1E17"/>
        <rFont val="Times New Roman"/>
        <charset val="134"/>
      </rPr>
      <t>-</t>
    </r>
    <r>
      <rPr>
        <sz val="15.5"/>
        <color rgb="FF1E1E17"/>
        <rFont val="仿宋_GB2312"/>
        <charset val="134"/>
      </rPr>
      <t>安全监管</t>
    </r>
    <r>
      <rPr>
        <sz val="15.5"/>
        <color rgb="FF1E1E17"/>
        <rFont val="微软雅黑"/>
        <charset val="134"/>
      </rPr>
      <t>”</t>
    </r>
    <r>
      <rPr>
        <sz val="15.5"/>
        <color rgb="FF1E1E17"/>
        <rFont val="仿宋_GB2312"/>
        <charset val="134"/>
      </rPr>
      <t>支出</t>
    </r>
    <r>
      <rPr>
        <sz val="15.5"/>
        <color rgb="FF1E1E17"/>
        <rFont val="Times New Roman"/>
        <charset val="134"/>
      </rPr>
      <t>15</t>
    </r>
    <r>
      <rPr>
        <sz val="15.5"/>
        <color rgb="FF1E1E17"/>
        <rFont val="Times New Roman"/>
        <charset val="134"/>
      </rPr>
      <t>.00</t>
    </r>
    <r>
      <rPr>
        <sz val="15.5"/>
        <color rgb="FF1E1E17"/>
        <rFont val="仿宋_GB2312"/>
        <charset val="134"/>
      </rPr>
      <t>万元，主要用于安全生产监管方面的支出。</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</si>
</sst>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_ \¥* #,##0.00_ ;_ \¥* \-#,##0.00_ ;_ \¥* &quot;-&quot;??_ ;_ @_ "/>
  </numFmts>
  <fonts count="55">
    <font>
      <sz val="10"/>
      <name val="Arial"/>
      <charset val="134"/>
    </font>
    <font>
      <sz val="15.5"/>
      <color rgb="FF1E1E17"/>
      <name val="Times New Roman"/>
      <charset val="134"/>
    </font>
    <font>
      <sz val="10"/>
      <name val="宋体"/>
      <charset val="134"/>
    </font>
    <font>
      <sz val="9"/>
      <name val="宋体"/>
      <charset val="134"/>
    </font>
    <font>
      <b/>
      <sz val="21"/>
      <color rgb="FF000000"/>
      <name val="宋体"/>
      <charset val="134"/>
    </font>
    <font>
      <sz val="9"/>
      <color rgb="FF000000"/>
      <name val="宋体"/>
      <charset val="134"/>
    </font>
    <font>
      <sz val="11"/>
      <color rgb="FF000000"/>
      <name val="宋体"/>
      <charset val="134"/>
    </font>
    <font>
      <sz val="11"/>
      <name val="宋体"/>
      <charset val="134"/>
    </font>
    <font>
      <sz val="10"/>
      <color rgb="FF000000"/>
      <name val="宋体"/>
      <charset val="134"/>
    </font>
    <font>
      <sz val="11"/>
      <color indexed="8"/>
      <name val="宋体"/>
      <charset val="134"/>
    </font>
    <font>
      <sz val="12"/>
      <color indexed="8"/>
      <name val="宋体"/>
      <charset val="134"/>
    </font>
    <font>
      <sz val="20"/>
      <color indexed="8"/>
      <name val="宋体"/>
      <charset val="134"/>
    </font>
    <font>
      <sz val="9"/>
      <color indexed="8"/>
      <name val="宋体"/>
      <charset val="134"/>
    </font>
    <font>
      <b/>
      <sz val="9"/>
      <color indexed="8"/>
      <name val="宋体"/>
      <charset val="134"/>
    </font>
    <font>
      <b/>
      <sz val="11"/>
      <color indexed="8"/>
      <name val="宋体"/>
      <charset val="134"/>
    </font>
    <font>
      <sz val="10"/>
      <color indexed="8"/>
      <name val="宋体"/>
      <charset val="134"/>
    </font>
    <font>
      <b/>
      <sz val="23"/>
      <color indexed="8"/>
      <name val="宋体"/>
      <charset val="134"/>
    </font>
    <font>
      <sz val="11"/>
      <color theme="1"/>
      <name val="宋体"/>
      <charset val="134"/>
      <scheme val="minor"/>
    </font>
    <font>
      <b/>
      <sz val="22"/>
      <color rgb="FF000000"/>
      <name val="宋体"/>
      <charset val="134"/>
    </font>
    <font>
      <b/>
      <sz val="23"/>
      <color rgb="FF000000"/>
      <name val="宋体"/>
      <charset val="134"/>
    </font>
    <font>
      <sz val="10"/>
      <name val="仿宋_GB2312"/>
      <charset val="134"/>
    </font>
    <font>
      <sz val="20"/>
      <color rgb="FF000000"/>
      <name val="宋体"/>
      <charset val="134"/>
    </font>
    <font>
      <sz val="10"/>
      <color rgb="FFFFFFFF"/>
      <name val="宋体"/>
      <charset val="134"/>
    </font>
    <font>
      <sz val="12"/>
      <name val="宋体"/>
      <charset val="134"/>
    </font>
    <font>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5"/>
      <color rgb="FF1E1E17"/>
      <name val="Times New Roman"/>
      <charset val="134"/>
    </font>
    <font>
      <sz val="15.5"/>
      <color rgb="FF1E1E17"/>
      <name val="微软雅黑"/>
      <charset val="134"/>
    </font>
    <font>
      <sz val="15.5"/>
      <color rgb="FF1E1E17"/>
      <name val="仿宋_GB2312"/>
      <charset val="134"/>
    </font>
    <font>
      <sz val="15.5"/>
      <color rgb="FF1E1E17"/>
      <name val="宋体"/>
      <charset val="134"/>
    </font>
    <font>
      <sz val="11"/>
      <color rgb="FF000000"/>
      <name val="宋体"/>
      <charset val="134"/>
    </font>
    <font>
      <sz val="12"/>
      <color indexed="8"/>
      <name val="宋体"/>
      <charset val="134"/>
    </font>
  </fonts>
  <fills count="3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29" fillId="0" borderId="0" applyFont="0" applyFill="0" applyBorder="0" applyAlignment="0" applyProtection="0"/>
    <xf numFmtId="44" fontId="17" fillId="0" borderId="0" applyFont="0" applyFill="0" applyBorder="0" applyAlignment="0" applyProtection="0">
      <alignment vertical="center"/>
    </xf>
    <xf numFmtId="9" fontId="29" fillId="0" borderId="0" applyFont="0" applyFill="0" applyBorder="0" applyAlignment="0" applyProtection="0"/>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5" borderId="2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6" applyNumberFormat="0" applyFill="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8" fillId="6" borderId="28" applyNumberFormat="0" applyAlignment="0" applyProtection="0">
      <alignment vertical="center"/>
    </xf>
    <xf numFmtId="0" fontId="39" fillId="7" borderId="29" applyNumberFormat="0" applyAlignment="0" applyProtection="0">
      <alignment vertical="center"/>
    </xf>
    <xf numFmtId="0" fontId="40" fillId="7" borderId="28" applyNumberFormat="0" applyAlignment="0" applyProtection="0">
      <alignment vertical="center"/>
    </xf>
    <xf numFmtId="0" fontId="41" fillId="8" borderId="30" applyNumberFormat="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3" fillId="0" borderId="0">
      <alignment vertical="top"/>
      <protection locked="0"/>
    </xf>
    <xf numFmtId="0" fontId="29" fillId="0" borderId="0"/>
    <xf numFmtId="0" fontId="29" fillId="0" borderId="0"/>
    <xf numFmtId="0" fontId="23" fillId="0" borderId="0"/>
    <xf numFmtId="0" fontId="23" fillId="0" borderId="0"/>
    <xf numFmtId="0" fontId="2" fillId="0" borderId="0"/>
    <xf numFmtId="0" fontId="23" fillId="0" borderId="0">
      <alignment vertical="center"/>
    </xf>
    <xf numFmtId="0" fontId="23" fillId="0" borderId="0">
      <alignment vertical="center"/>
    </xf>
    <xf numFmtId="0" fontId="2" fillId="0" borderId="0"/>
    <xf numFmtId="0" fontId="2" fillId="0" borderId="0"/>
  </cellStyleXfs>
  <cellXfs count="346">
    <xf numFmtId="0" fontId="0" fillId="0" borderId="0" xfId="0"/>
    <xf numFmtId="0" fontId="1" fillId="0" borderId="0" xfId="0" applyFont="1" applyAlignment="1">
      <alignment horizontal="justify"/>
    </xf>
    <xf numFmtId="0" fontId="0" fillId="2" borderId="0" xfId="0" applyFill="1"/>
    <xf numFmtId="49" fontId="2" fillId="0" borderId="0" xfId="49" applyNumberFormat="1" applyFont="1" applyAlignment="1" applyProtection="1"/>
    <xf numFmtId="177" fontId="0" fillId="0" borderId="0" xfId="0" applyNumberFormat="1"/>
    <xf numFmtId="0" fontId="3" fillId="2" borderId="1" xfId="49" applyFill="1" applyBorder="1" applyAlignment="1" applyProtection="1">
      <alignment horizontal="left" vertical="center"/>
    </xf>
    <xf numFmtId="177" fontId="0" fillId="2" borderId="0" xfId="0" applyNumberFormat="1" applyFill="1"/>
    <xf numFmtId="0" fontId="3" fillId="0" borderId="1" xfId="49" applyBorder="1" applyAlignment="1" applyProtection="1">
      <alignment horizontal="left" vertical="center"/>
    </xf>
    <xf numFmtId="0" fontId="3" fillId="2" borderId="1" xfId="49" applyFill="1" applyBorder="1" applyAlignment="1" applyProtection="1">
      <alignment vertical="center" wrapText="1"/>
    </xf>
    <xf numFmtId="177" fontId="0" fillId="3" borderId="0" xfId="0" applyNumberFormat="1" applyFill="1"/>
    <xf numFmtId="0" fontId="3" fillId="0" borderId="1" xfId="49" applyBorder="1" applyAlignment="1" applyProtection="1">
      <alignment vertical="center" wrapText="1"/>
    </xf>
    <xf numFmtId="0" fontId="2" fillId="0" borderId="0" xfId="49" applyFont="1" applyAlignment="1" applyProtection="1">
      <alignment wrapText="1"/>
    </xf>
    <xf numFmtId="0" fontId="2" fillId="0" borderId="0" xfId="49" applyFont="1" applyAlignment="1" applyProtection="1"/>
    <xf numFmtId="177" fontId="2" fillId="0" borderId="0" xfId="49" applyNumberFormat="1" applyFont="1" applyAlignment="1" applyProtection="1"/>
    <xf numFmtId="0" fontId="4" fillId="0" borderId="0" xfId="49" applyFont="1" applyAlignment="1" applyProtection="1">
      <alignment horizontal="center" vertical="center"/>
    </xf>
    <xf numFmtId="0" fontId="5" fillId="0" borderId="0" xfId="49" applyFont="1" applyAlignment="1">
      <alignment horizontal="left" vertical="center"/>
      <protection locked="0"/>
    </xf>
    <xf numFmtId="49" fontId="6" fillId="0" borderId="2" xfId="49" applyNumberFormat="1" applyFont="1" applyBorder="1" applyAlignment="1" applyProtection="1">
      <alignment horizontal="center" vertical="center" wrapText="1"/>
    </xf>
    <xf numFmtId="49" fontId="6" fillId="0" borderId="2" xfId="49" applyNumberFormat="1" applyFont="1" applyBorder="1" applyAlignment="1" applyProtection="1">
      <alignment horizontal="center" vertical="center"/>
    </xf>
    <xf numFmtId="0" fontId="6" fillId="0" borderId="2" xfId="49" applyFont="1" applyBorder="1" applyAlignment="1" applyProtection="1">
      <alignment horizontal="center" vertical="center" wrapText="1"/>
    </xf>
    <xf numFmtId="0" fontId="6" fillId="0" borderId="2" xfId="49" applyFont="1" applyBorder="1" applyAlignment="1" applyProtection="1">
      <alignment horizontal="center" vertical="center"/>
    </xf>
    <xf numFmtId="0" fontId="7" fillId="0" borderId="3" xfId="49" applyFont="1" applyBorder="1" applyAlignment="1" applyProtection="1">
      <alignment horizontal="center" vertical="center" wrapText="1"/>
    </xf>
    <xf numFmtId="0" fontId="7" fillId="0" borderId="4" xfId="49" applyFont="1" applyBorder="1" applyAlignment="1" applyProtection="1">
      <alignment horizontal="center" vertical="center" wrapText="1"/>
    </xf>
    <xf numFmtId="4" fontId="5" fillId="0" borderId="1" xfId="49" applyNumberFormat="1" applyFont="1" applyBorder="1" applyAlignment="1">
      <alignment horizontal="right" vertical="center"/>
      <protection locked="0"/>
    </xf>
    <xf numFmtId="0" fontId="5" fillId="0" borderId="1" xfId="49" applyFont="1" applyBorder="1" applyAlignment="1">
      <alignment horizontal="right" vertical="center"/>
      <protection locked="0"/>
    </xf>
    <xf numFmtId="0" fontId="2" fillId="0" borderId="1" xfId="49" applyFont="1" applyBorder="1" applyAlignment="1" applyProtection="1"/>
    <xf numFmtId="0" fontId="8" fillId="0" borderId="0" xfId="49" applyFont="1" applyAlignment="1" applyProtection="1">
      <alignment horizontal="right" vertical="center" wrapText="1"/>
    </xf>
    <xf numFmtId="0" fontId="8" fillId="0" borderId="0" xfId="49" applyFont="1" applyAlignment="1" applyProtection="1">
      <alignment horizontal="right" wrapText="1"/>
    </xf>
    <xf numFmtId="177" fontId="2" fillId="0" borderId="0" xfId="49" applyNumberFormat="1" applyFont="1" applyAlignment="1" applyProtection="1">
      <alignment vertical="center"/>
    </xf>
    <xf numFmtId="0" fontId="3" fillId="0" borderId="5" xfId="49" applyBorder="1" applyAlignment="1" applyProtection="1">
      <alignment horizontal="center" vertical="center"/>
    </xf>
    <xf numFmtId="0" fontId="3" fillId="0" borderId="5" xfId="49" applyBorder="1" applyAlignment="1">
      <alignment horizontal="center" vertical="center"/>
      <protection locked="0"/>
    </xf>
    <xf numFmtId="0" fontId="3" fillId="0" borderId="6" xfId="49" applyBorder="1" applyAlignment="1">
      <alignment horizontal="center" vertical="center"/>
      <protection locked="0"/>
    </xf>
    <xf numFmtId="0" fontId="6" fillId="0" borderId="2" xfId="49" applyFont="1" applyBorder="1" applyAlignment="1">
      <alignment horizontal="center" vertical="center" wrapText="1"/>
      <protection locked="0"/>
    </xf>
    <xf numFmtId="0" fontId="8" fillId="0" borderId="2" xfId="49" applyFont="1" applyBorder="1" applyAlignment="1" applyProtection="1">
      <alignment horizontal="center" vertical="center"/>
    </xf>
    <xf numFmtId="0" fontId="2" fillId="0" borderId="7" xfId="49" applyFont="1" applyBorder="1" applyAlignment="1">
      <alignment horizontal="center" vertical="center" wrapText="1"/>
      <protection locked="0"/>
    </xf>
    <xf numFmtId="0" fontId="3" fillId="0" borderId="5" xfId="49" applyBorder="1" applyAlignment="1" applyProtection="1">
      <alignment horizontal="left" vertical="center"/>
    </xf>
    <xf numFmtId="0" fontId="5" fillId="0" borderId="6" xfId="49" applyFont="1" applyBorder="1" applyAlignment="1" applyProtection="1">
      <alignment horizontal="left" vertical="center"/>
    </xf>
    <xf numFmtId="0" fontId="7" fillId="0" borderId="2" xfId="49" applyFont="1" applyBorder="1" applyAlignment="1" applyProtection="1">
      <alignment horizontal="center" vertical="center" wrapText="1"/>
    </xf>
    <xf numFmtId="0" fontId="9" fillId="0" borderId="2" xfId="51" applyFont="1" applyBorder="1" applyAlignment="1" applyProtection="1">
      <alignment horizontal="center" vertical="center" wrapText="1" readingOrder="1"/>
      <protection locked="0"/>
    </xf>
    <xf numFmtId="4" fontId="5" fillId="2" borderId="1" xfId="49" applyNumberFormat="1" applyFont="1" applyFill="1" applyBorder="1" applyAlignment="1" applyProtection="1">
      <alignment horizontal="right" vertical="center"/>
    </xf>
    <xf numFmtId="4" fontId="5" fillId="0" borderId="1" xfId="49" applyNumberFormat="1" applyFont="1" applyBorder="1" applyAlignment="1" applyProtection="1">
      <alignment horizontal="right" vertical="center"/>
    </xf>
    <xf numFmtId="177" fontId="2" fillId="0" borderId="0" xfId="49" applyNumberFormat="1" applyFont="1" applyAlignment="1" applyProtection="1">
      <alignment wrapText="1"/>
    </xf>
    <xf numFmtId="0" fontId="10" fillId="0" borderId="0" xfId="54" applyFont="1" applyAlignment="1">
      <alignment horizontal="center" vertical="center"/>
    </xf>
    <xf numFmtId="0" fontId="9" fillId="0" borderId="0" xfId="54" applyFont="1" applyAlignment="1">
      <alignment vertical="center"/>
    </xf>
    <xf numFmtId="0" fontId="9" fillId="0" borderId="0" xfId="0" applyFont="1"/>
    <xf numFmtId="0" fontId="11" fillId="0" borderId="2" xfId="0" applyFont="1" applyBorder="1" applyAlignment="1">
      <alignment horizontal="center" vertical="center"/>
    </xf>
    <xf numFmtId="0" fontId="9" fillId="0" borderId="2" xfId="0" applyFont="1" applyBorder="1" applyAlignment="1">
      <alignment horizontal="center" vertical="center"/>
    </xf>
    <xf numFmtId="0" fontId="12" fillId="0" borderId="2" xfId="0" applyFont="1" applyBorder="1" applyAlignment="1">
      <alignment horizontal="left" vertical="center"/>
    </xf>
    <xf numFmtId="0" fontId="13" fillId="0" borderId="2" xfId="0" applyFont="1" applyBorder="1" applyAlignment="1">
      <alignment horizontal="left" vertical="center"/>
    </xf>
    <xf numFmtId="49" fontId="9" fillId="0" borderId="2" xfId="0" applyNumberFormat="1" applyFont="1" applyBorder="1" applyAlignment="1">
      <alignment horizontal="center" vertical="center" wrapText="1"/>
    </xf>
    <xf numFmtId="49" fontId="5" fillId="0" borderId="7" xfId="49" applyNumberFormat="1" applyFont="1" applyBorder="1" applyAlignment="1" applyProtection="1">
      <alignment horizontal="left" vertical="center" wrapText="1"/>
    </xf>
    <xf numFmtId="49" fontId="5" fillId="0" borderId="5" xfId="49" applyNumberFormat="1" applyFont="1" applyBorder="1" applyAlignment="1" applyProtection="1">
      <alignment horizontal="left" vertical="center" wrapText="1"/>
    </xf>
    <xf numFmtId="49" fontId="6"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5" fillId="0" borderId="7" xfId="49" applyFont="1" applyBorder="1" applyAlignment="1" applyProtection="1">
      <alignment horizontal="left" vertical="center" wrapText="1"/>
    </xf>
    <xf numFmtId="0" fontId="5" fillId="0" borderId="5" xfId="49" applyFont="1" applyBorder="1" applyAlignment="1" applyProtection="1">
      <alignment horizontal="left" vertical="center" wrapText="1"/>
    </xf>
    <xf numFmtId="0" fontId="14" fillId="0" borderId="2" xfId="0" applyFont="1" applyBorder="1" applyAlignment="1">
      <alignment horizontal="left" vertical="center"/>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5" fillId="0" borderId="6" xfId="49" applyNumberFormat="1" applyFont="1" applyBorder="1" applyAlignment="1" applyProtection="1">
      <alignment horizontal="left" vertical="center" wrapText="1"/>
    </xf>
    <xf numFmtId="0" fontId="6" fillId="0" borderId="6" xfId="49" applyFont="1" applyBorder="1" applyAlignment="1" applyProtection="1"/>
    <xf numFmtId="0" fontId="6" fillId="0" borderId="5" xfId="49" applyFont="1" applyBorder="1" applyAlignment="1" applyProtection="1"/>
    <xf numFmtId="0" fontId="14" fillId="0" borderId="3" xfId="0" applyFont="1" applyBorder="1" applyAlignment="1">
      <alignment horizontal="left" vertical="center"/>
    </xf>
    <xf numFmtId="0" fontId="14" fillId="0" borderId="2" xfId="0" applyFont="1" applyBorder="1" applyAlignment="1">
      <alignment horizontal="center" vertical="center"/>
    </xf>
    <xf numFmtId="49" fontId="10" fillId="0" borderId="2" xfId="54" applyNumberFormat="1" applyFont="1" applyBorder="1" applyAlignment="1">
      <alignment horizontal="center" vertical="center" wrapText="1"/>
    </xf>
    <xf numFmtId="49" fontId="10" fillId="0" borderId="2" xfId="54" applyNumberFormat="1" applyFont="1" applyBorder="1" applyAlignment="1">
      <alignment horizontal="center" vertical="center"/>
    </xf>
    <xf numFmtId="49" fontId="10" fillId="0" borderId="2" xfId="54" applyNumberFormat="1" applyFont="1" applyBorder="1" applyAlignment="1">
      <alignment vertical="center" wrapText="1"/>
    </xf>
    <xf numFmtId="0" fontId="5" fillId="0" borderId="1" xfId="49" applyFont="1" applyBorder="1" applyAlignment="1">
      <alignment horizontal="center" vertical="center" wrapText="1"/>
      <protection locked="0"/>
    </xf>
    <xf numFmtId="0" fontId="5" fillId="0" borderId="1" xfId="49" applyFont="1" applyBorder="1" applyAlignment="1">
      <alignment horizontal="left" vertical="center" wrapText="1"/>
      <protection locked="0"/>
    </xf>
    <xf numFmtId="0" fontId="5" fillId="0" borderId="15" xfId="49" applyFont="1" applyBorder="1" applyAlignment="1" applyProtection="1">
      <alignment horizontal="center" vertical="center" wrapText="1"/>
    </xf>
    <xf numFmtId="0" fontId="15" fillId="0" borderId="0" xfId="58" applyFont="1" applyAlignment="1">
      <alignment horizontal="right" vertical="center"/>
    </xf>
    <xf numFmtId="49" fontId="6" fillId="0" borderId="1" xfId="49" applyNumberFormat="1" applyFont="1" applyBorder="1" applyAlignment="1" applyProtection="1">
      <alignment vertical="center" wrapText="1"/>
    </xf>
    <xf numFmtId="0" fontId="5" fillId="0" borderId="6" xfId="49" applyFont="1" applyBorder="1" applyAlignment="1" applyProtection="1">
      <alignment horizontal="left" vertical="center" wrapText="1"/>
    </xf>
    <xf numFmtId="0" fontId="9" fillId="0" borderId="2" xfId="0" applyFont="1" applyBorder="1" applyAlignment="1">
      <alignment vertical="center" wrapText="1"/>
    </xf>
    <xf numFmtId="0" fontId="5" fillId="0" borderId="15" xfId="49" applyFont="1" applyBorder="1" applyAlignment="1" applyProtection="1">
      <alignment horizontal="left" vertical="center" wrapText="1"/>
    </xf>
    <xf numFmtId="0" fontId="2" fillId="0" borderId="0" xfId="58" applyAlignment="1">
      <alignment vertical="center"/>
    </xf>
    <xf numFmtId="0" fontId="16" fillId="0" borderId="0" xfId="58" applyFont="1" applyAlignment="1">
      <alignment horizontal="center" vertical="center"/>
    </xf>
    <xf numFmtId="0" fontId="9" fillId="0" borderId="0" xfId="58" applyFont="1" applyAlignment="1">
      <alignment horizontal="left" vertical="center"/>
    </xf>
    <xf numFmtId="0" fontId="2" fillId="0" borderId="0" xfId="58" applyAlignment="1">
      <alignment horizontal="right" vertical="center"/>
    </xf>
    <xf numFmtId="0" fontId="10" fillId="0" borderId="3" xfId="56" applyFont="1" applyBorder="1" applyAlignment="1">
      <alignment horizontal="center" vertical="center" wrapText="1"/>
    </xf>
    <xf numFmtId="0" fontId="10" fillId="0" borderId="13" xfId="56" applyFont="1" applyBorder="1" applyAlignment="1">
      <alignment horizontal="center" vertical="center" wrapText="1"/>
    </xf>
    <xf numFmtId="0" fontId="10" fillId="0" borderId="14" xfId="56" applyFont="1" applyBorder="1" applyAlignment="1">
      <alignment horizontal="center" vertical="center" wrapText="1"/>
    </xf>
    <xf numFmtId="0" fontId="10" fillId="0" borderId="4" xfId="56" applyFont="1" applyBorder="1" applyAlignment="1">
      <alignment horizontal="center" vertical="center" wrapText="1"/>
    </xf>
    <xf numFmtId="0" fontId="17" fillId="0" borderId="14" xfId="0" applyFont="1" applyBorder="1" applyAlignment="1">
      <alignment horizontal="center" vertical="center" wrapText="1"/>
    </xf>
    <xf numFmtId="0" fontId="17" fillId="0" borderId="2" xfId="0" applyFont="1" applyBorder="1" applyAlignment="1">
      <alignment horizontal="center" vertical="center" wrapText="1"/>
    </xf>
    <xf numFmtId="0" fontId="10" fillId="0" borderId="2" xfId="56" applyFont="1" applyBorder="1" applyAlignment="1">
      <alignment horizontal="center" vertical="center" wrapText="1"/>
    </xf>
    <xf numFmtId="0" fontId="3" fillId="0" borderId="1" xfId="49" applyBorder="1" applyAlignment="1">
      <alignment horizontal="left" vertical="center"/>
      <protection locked="0"/>
    </xf>
    <xf numFmtId="0" fontId="5" fillId="0" borderId="7" xfId="49" applyFont="1" applyBorder="1" applyAlignment="1">
      <alignment horizontal="left" vertical="center" wrapText="1"/>
      <protection locked="0"/>
    </xf>
    <xf numFmtId="177" fontId="3" fillId="0" borderId="2" xfId="49" applyNumberFormat="1" applyBorder="1" applyAlignment="1">
      <alignment vertical="center"/>
      <protection locked="0"/>
    </xf>
    <xf numFmtId="4" fontId="3" fillId="0" borderId="6" xfId="49" applyNumberFormat="1" applyBorder="1" applyAlignment="1">
      <alignment horizontal="right" vertical="center" wrapText="1"/>
      <protection locked="0"/>
    </xf>
    <xf numFmtId="4" fontId="3" fillId="0" borderId="1" xfId="49" applyNumberFormat="1" applyBorder="1" applyAlignment="1">
      <alignment horizontal="right" vertical="center" wrapText="1"/>
      <protection locked="0"/>
    </xf>
    <xf numFmtId="0" fontId="3" fillId="0" borderId="7" xfId="49" applyBorder="1" applyAlignment="1">
      <alignment horizontal="center" vertical="center" wrapText="1"/>
      <protection locked="0"/>
    </xf>
    <xf numFmtId="0" fontId="3" fillId="0" borderId="5" xfId="49" applyBorder="1" applyAlignment="1">
      <alignment horizontal="left" vertical="center" wrapText="1"/>
      <protection locked="0"/>
    </xf>
    <xf numFmtId="0" fontId="10" fillId="0" borderId="2" xfId="56" applyFont="1" applyBorder="1" applyAlignment="1">
      <alignment vertical="center" wrapText="1"/>
    </xf>
    <xf numFmtId="0" fontId="2" fillId="0" borderId="7" xfId="49" applyFont="1" applyBorder="1" applyAlignment="1" applyProtection="1"/>
    <xf numFmtId="176" fontId="3" fillId="0" borderId="2" xfId="1" applyFont="1" applyBorder="1" applyAlignment="1" applyProtection="1">
      <alignment vertical="center"/>
      <protection locked="0"/>
    </xf>
    <xf numFmtId="0" fontId="10" fillId="0" borderId="2" xfId="56" applyFont="1" applyBorder="1" applyAlignment="1">
      <alignment horizontal="left" vertical="center" wrapText="1" indent="1"/>
    </xf>
    <xf numFmtId="0" fontId="10" fillId="0" borderId="12" xfId="56" applyFont="1" applyBorder="1" applyAlignment="1">
      <alignment horizontal="center" vertical="center" wrapText="1"/>
    </xf>
    <xf numFmtId="4" fontId="3" fillId="0" borderId="6" xfId="49" applyNumberFormat="1" applyBorder="1" applyAlignment="1" applyProtection="1">
      <alignment horizontal="right" vertical="center" wrapText="1"/>
    </xf>
    <xf numFmtId="0" fontId="2" fillId="0" borderId="0" xfId="49" applyFont="1" applyAlignment="1" applyProtection="1">
      <alignment vertical="center"/>
    </xf>
    <xf numFmtId="0" fontId="3" fillId="0" borderId="0" xfId="49">
      <alignment vertical="top"/>
      <protection locked="0"/>
    </xf>
    <xf numFmtId="0" fontId="18" fillId="0" borderId="0" xfId="49" applyFont="1" applyAlignment="1" applyProtection="1">
      <alignment horizontal="center" vertical="center"/>
    </xf>
    <xf numFmtId="0" fontId="19" fillId="0" borderId="0" xfId="49" applyFont="1" applyAlignment="1" applyProtection="1">
      <alignment horizontal="center" vertical="center"/>
    </xf>
    <xf numFmtId="0" fontId="19" fillId="0" borderId="0" xfId="49" applyFont="1" applyAlignment="1">
      <alignment horizontal="center" vertical="center"/>
      <protection locked="0"/>
    </xf>
    <xf numFmtId="0" fontId="3" fillId="0" borderId="0" xfId="49" applyAlignment="1">
      <alignment horizontal="left" vertical="center"/>
      <protection locked="0"/>
    </xf>
    <xf numFmtId="0" fontId="6" fillId="0" borderId="1" xfId="49" applyFont="1" applyBorder="1" applyAlignment="1" applyProtection="1">
      <alignment horizontal="center" vertical="center" wrapText="1"/>
    </xf>
    <xf numFmtId="0" fontId="6" fillId="0" borderId="1" xfId="49" applyFont="1" applyBorder="1" applyAlignment="1">
      <alignment horizontal="center" vertical="center"/>
      <protection locked="0"/>
    </xf>
    <xf numFmtId="0" fontId="5" fillId="0" borderId="1" xfId="49" applyFont="1" applyBorder="1" applyAlignment="1" applyProtection="1">
      <alignment horizontal="left" vertical="center" wrapText="1"/>
    </xf>
    <xf numFmtId="0" fontId="5" fillId="0" borderId="1" xfId="49" applyFont="1" applyBorder="1" applyAlignment="1" applyProtection="1">
      <alignment vertical="center" wrapText="1"/>
    </xf>
    <xf numFmtId="0" fontId="5" fillId="0" borderId="1" xfId="49" applyFont="1" applyBorder="1" applyAlignment="1" applyProtection="1">
      <alignment horizontal="center" vertical="center" wrapText="1"/>
    </xf>
    <xf numFmtId="0" fontId="5" fillId="0" borderId="1" xfId="49" applyFont="1" applyBorder="1" applyAlignment="1">
      <alignment horizontal="center" vertical="center"/>
      <protection locked="0"/>
    </xf>
    <xf numFmtId="0" fontId="20" fillId="0" borderId="0" xfId="0" applyFont="1" applyAlignment="1">
      <alignment horizontal="center" vertical="top"/>
    </xf>
    <xf numFmtId="0" fontId="5" fillId="0" borderId="0" xfId="49" applyFont="1" applyAlignment="1">
      <alignment horizontal="right" vertical="center"/>
      <protection locked="0"/>
    </xf>
    <xf numFmtId="0" fontId="7" fillId="0" borderId="0" xfId="49" applyFont="1">
      <alignment vertical="top"/>
      <protection locked="0"/>
    </xf>
    <xf numFmtId="0" fontId="6" fillId="0" borderId="0" xfId="49" applyFont="1" applyAlignment="1" applyProtection="1"/>
    <xf numFmtId="0" fontId="8" fillId="0" borderId="0" xfId="49" applyFont="1" applyAlignment="1" applyProtection="1"/>
    <xf numFmtId="0" fontId="8" fillId="0" borderId="0" xfId="49" applyFont="1" applyAlignment="1" applyProtection="1">
      <alignment horizontal="right" vertical="center"/>
    </xf>
    <xf numFmtId="0" fontId="21" fillId="0" borderId="0" xfId="49" applyFont="1" applyAlignment="1" applyProtection="1">
      <alignment horizontal="center" vertical="center" wrapText="1"/>
    </xf>
    <xf numFmtId="0" fontId="21" fillId="0" borderId="0" xfId="49" applyFont="1" applyAlignment="1" applyProtection="1">
      <alignment horizontal="center" vertical="center"/>
    </xf>
    <xf numFmtId="0" fontId="5" fillId="0" borderId="0" xfId="49" applyFont="1" applyAlignment="1" applyProtection="1">
      <alignment horizontal="left" vertical="center" wrapText="1"/>
    </xf>
    <xf numFmtId="0" fontId="5" fillId="0" borderId="0" xfId="49" applyFont="1" applyAlignment="1" applyProtection="1">
      <alignment wrapText="1"/>
    </xf>
    <xf numFmtId="0" fontId="5" fillId="0" borderId="0" xfId="49" applyFont="1" applyAlignment="1" applyProtection="1">
      <alignment horizontal="right" wrapText="1"/>
    </xf>
    <xf numFmtId="0" fontId="3" fillId="0" borderId="0" xfId="49" applyAlignment="1" applyProtection="1">
      <alignment wrapText="1"/>
    </xf>
    <xf numFmtId="0" fontId="6" fillId="0" borderId="16" xfId="49" applyFont="1" applyBorder="1" applyAlignment="1" applyProtection="1">
      <alignment horizontal="center" vertical="center"/>
    </xf>
    <xf numFmtId="0" fontId="6" fillId="0" borderId="7" xfId="49" applyFont="1" applyBorder="1" applyAlignment="1" applyProtection="1">
      <alignment horizontal="center" vertical="center"/>
    </xf>
    <xf numFmtId="0" fontId="6" fillId="0" borderId="5" xfId="49" applyFont="1" applyBorder="1" applyAlignment="1" applyProtection="1">
      <alignment horizontal="center" vertical="center"/>
    </xf>
    <xf numFmtId="0" fontId="6" fillId="0" borderId="15" xfId="49" applyFont="1" applyBorder="1" applyAlignment="1" applyProtection="1">
      <alignment horizontal="center" vertical="center"/>
    </xf>
    <xf numFmtId="0" fontId="6" fillId="0" borderId="17" xfId="49" applyFont="1" applyBorder="1" applyAlignment="1" applyProtection="1">
      <alignment horizontal="center" vertical="center"/>
    </xf>
    <xf numFmtId="0" fontId="6" fillId="0" borderId="16" xfId="49" applyFont="1" applyBorder="1" applyAlignment="1" applyProtection="1">
      <alignment horizontal="center" vertical="center" wrapText="1"/>
    </xf>
    <xf numFmtId="0" fontId="6" fillId="0" borderId="18" xfId="49" applyFont="1" applyBorder="1" applyAlignment="1" applyProtection="1">
      <alignment horizontal="center" vertical="center" wrapText="1"/>
    </xf>
    <xf numFmtId="0" fontId="6" fillId="0" borderId="1" xfId="49" applyFont="1" applyBorder="1" applyAlignment="1" applyProtection="1">
      <alignment horizontal="center" vertical="center"/>
    </xf>
    <xf numFmtId="0" fontId="7" fillId="0" borderId="7" xfId="49" applyFont="1" applyBorder="1" applyAlignment="1" applyProtection="1">
      <alignment horizontal="center" vertical="center"/>
    </xf>
    <xf numFmtId="43" fontId="5" fillId="0" borderId="1" xfId="49" applyNumberFormat="1" applyFont="1" applyBorder="1" applyAlignment="1">
      <alignment horizontal="right" vertical="center"/>
      <protection locked="0"/>
    </xf>
    <xf numFmtId="43" fontId="3" fillId="0" borderId="7" xfId="49" applyNumberFormat="1" applyBorder="1" applyAlignment="1">
      <alignment horizontal="right" vertical="center"/>
      <protection locked="0"/>
    </xf>
    <xf numFmtId="0" fontId="3" fillId="0" borderId="0" xfId="49" applyAlignment="1" applyProtection="1"/>
    <xf numFmtId="0" fontId="7" fillId="0" borderId="0" xfId="49" applyFont="1" applyAlignment="1" applyProtection="1"/>
    <xf numFmtId="0" fontId="5" fillId="0" borderId="0" xfId="49" applyFont="1" applyAlignment="1">
      <alignment horizontal="right"/>
      <protection locked="0"/>
    </xf>
    <xf numFmtId="0" fontId="17" fillId="0" borderId="0" xfId="0" applyFont="1" applyAlignment="1">
      <alignment vertical="center"/>
    </xf>
    <xf numFmtId="0" fontId="8" fillId="0" borderId="0" xfId="49" applyFont="1" applyAlignment="1" applyProtection="1">
      <alignment wrapText="1"/>
    </xf>
    <xf numFmtId="0" fontId="18" fillId="0" borderId="0" xfId="49" applyFont="1" applyAlignment="1" applyProtection="1">
      <alignment horizontal="center" vertical="center" wrapText="1"/>
    </xf>
    <xf numFmtId="0" fontId="5" fillId="0" borderId="0" xfId="49" applyFont="1" applyAlignment="1" applyProtection="1">
      <alignment horizontal="left" vertical="center"/>
    </xf>
    <xf numFmtId="0" fontId="6" fillId="0" borderId="0" xfId="49" applyFont="1" applyAlignment="1" applyProtection="1">
      <alignment wrapText="1"/>
    </xf>
    <xf numFmtId="0" fontId="5" fillId="0" borderId="19" xfId="49" applyFont="1" applyBorder="1" applyAlignment="1">
      <alignment horizontal="left" vertical="center"/>
      <protection locked="0"/>
    </xf>
    <xf numFmtId="0" fontId="5" fillId="0" borderId="19" xfId="49" applyFont="1" applyBorder="1" applyAlignment="1" applyProtection="1">
      <alignment horizontal="left" vertical="center" wrapText="1"/>
    </xf>
    <xf numFmtId="0" fontId="5" fillId="0" borderId="20" xfId="49" applyFont="1" applyBorder="1" applyAlignment="1" applyProtection="1">
      <alignment horizontal="left" vertical="center" wrapText="1"/>
    </xf>
    <xf numFmtId="0" fontId="5" fillId="0" borderId="20" xfId="49" applyFont="1" applyBorder="1" applyAlignment="1">
      <alignment horizontal="center" vertical="center"/>
      <protection locked="0"/>
    </xf>
    <xf numFmtId="0" fontId="5" fillId="0" borderId="20" xfId="49" applyFont="1" applyBorder="1" applyAlignment="1" applyProtection="1">
      <alignment horizontal="center" vertical="center"/>
    </xf>
    <xf numFmtId="0" fontId="5" fillId="4" borderId="20" xfId="49" applyFont="1" applyFill="1" applyBorder="1" applyAlignment="1" applyProtection="1">
      <alignment horizontal="center" vertical="center"/>
    </xf>
    <xf numFmtId="0" fontId="3" fillId="0" borderId="0" xfId="49" applyAlignment="1">
      <alignment vertical="top" wrapText="1"/>
      <protection locked="0"/>
    </xf>
    <xf numFmtId="0" fontId="5" fillId="0" borderId="0" xfId="49" applyFont="1" applyAlignment="1">
      <alignment horizontal="right" vertical="center" wrapText="1"/>
      <protection locked="0"/>
    </xf>
    <xf numFmtId="0" fontId="5" fillId="0" borderId="0" xfId="49" applyFont="1" applyAlignment="1">
      <alignment horizontal="right" wrapText="1"/>
      <protection locked="0"/>
    </xf>
    <xf numFmtId="0" fontId="7" fillId="0" borderId="2" xfId="49" applyFont="1" applyBorder="1" applyAlignment="1">
      <alignment horizontal="center" vertical="center" wrapText="1"/>
      <protection locked="0"/>
    </xf>
    <xf numFmtId="4" fontId="3" fillId="0" borderId="19" xfId="49" applyNumberFormat="1" applyBorder="1" applyAlignment="1" applyProtection="1">
      <alignment horizontal="right" vertical="center"/>
    </xf>
    <xf numFmtId="4" fontId="5" fillId="0" borderId="19" xfId="49" applyNumberFormat="1" applyFont="1" applyBorder="1" applyAlignment="1">
      <alignment horizontal="right" vertical="center"/>
      <protection locked="0"/>
    </xf>
    <xf numFmtId="0" fontId="5" fillId="0" borderId="19" xfId="49" applyFont="1" applyBorder="1" applyAlignment="1">
      <alignment horizontal="right" vertical="center"/>
      <protection locked="0"/>
    </xf>
    <xf numFmtId="0" fontId="5" fillId="0" borderId="0" xfId="49" applyFont="1" applyAlignment="1" applyProtection="1">
      <alignment horizontal="right" vertical="center" wrapText="1"/>
    </xf>
    <xf numFmtId="0" fontId="6" fillId="0" borderId="21" xfId="49" applyFont="1" applyBorder="1" applyAlignment="1" applyProtection="1">
      <alignment horizontal="center" vertical="center" wrapText="1"/>
    </xf>
    <xf numFmtId="0" fontId="6" fillId="0" borderId="5" xfId="49" applyFont="1" applyBorder="1" applyAlignment="1" applyProtection="1">
      <alignment horizontal="center" vertical="center" wrapText="1"/>
    </xf>
    <xf numFmtId="0" fontId="6" fillId="0" borderId="22" xfId="49" applyFont="1" applyBorder="1" applyAlignment="1" applyProtection="1">
      <alignment horizontal="center" vertical="center" wrapText="1"/>
    </xf>
    <xf numFmtId="0" fontId="6" fillId="0" borderId="17" xfId="49" applyFont="1" applyBorder="1" applyAlignment="1" applyProtection="1">
      <alignment horizontal="center" vertical="center" wrapText="1"/>
    </xf>
    <xf numFmtId="0" fontId="6" fillId="0" borderId="23" xfId="49" applyFont="1" applyBorder="1" applyAlignment="1" applyProtection="1">
      <alignment horizontal="center" vertical="center" wrapText="1"/>
    </xf>
    <xf numFmtId="0" fontId="6" fillId="0" borderId="0" xfId="49" applyFont="1" applyAlignment="1" applyProtection="1">
      <alignment horizontal="center" vertical="center" wrapText="1"/>
    </xf>
    <xf numFmtId="0" fontId="6" fillId="0" borderId="15" xfId="49" applyFont="1" applyBorder="1" applyAlignment="1" applyProtection="1">
      <alignment horizontal="center" vertical="center" wrapText="1"/>
    </xf>
    <xf numFmtId="0" fontId="6" fillId="0" borderId="19" xfId="49" applyFont="1" applyBorder="1" applyAlignment="1" applyProtection="1">
      <alignment horizontal="center" vertical="center" wrapText="1"/>
    </xf>
    <xf numFmtId="0" fontId="6" fillId="0" borderId="20" xfId="49" applyFont="1" applyBorder="1" applyAlignment="1" applyProtection="1">
      <alignment horizontal="center" vertical="center" wrapText="1"/>
    </xf>
    <xf numFmtId="0" fontId="6" fillId="0" borderId="19" xfId="49" applyFont="1" applyBorder="1" applyAlignment="1" applyProtection="1">
      <alignment horizontal="center" vertical="center"/>
    </xf>
    <xf numFmtId="0" fontId="6" fillId="0" borderId="23" xfId="49" applyFont="1" applyBorder="1" applyAlignment="1" applyProtection="1">
      <alignment horizontal="center" vertical="center"/>
    </xf>
    <xf numFmtId="3" fontId="5" fillId="0" borderId="20" xfId="49" applyNumberFormat="1" applyFont="1" applyBorder="1" applyAlignment="1" applyProtection="1">
      <alignment horizontal="right" vertical="center"/>
    </xf>
    <xf numFmtId="0" fontId="6" fillId="0" borderId="5" xfId="49" applyFont="1" applyBorder="1" applyAlignment="1">
      <alignment horizontal="center" vertical="center" wrapText="1"/>
      <protection locked="0"/>
    </xf>
    <xf numFmtId="0" fontId="7" fillId="0" borderId="23" xfId="49" applyFont="1" applyBorder="1" applyAlignment="1">
      <alignment horizontal="center" vertical="center" wrapText="1"/>
      <protection locked="0"/>
    </xf>
    <xf numFmtId="0" fontId="7" fillId="0" borderId="20" xfId="49" applyFont="1" applyBorder="1" applyAlignment="1">
      <alignment horizontal="center" vertical="center" wrapText="1"/>
      <protection locked="0"/>
    </xf>
    <xf numFmtId="0" fontId="6" fillId="0" borderId="19" xfId="49" applyFont="1" applyBorder="1" applyAlignment="1">
      <alignment horizontal="center" vertical="center" wrapText="1"/>
      <protection locked="0"/>
    </xf>
    <xf numFmtId="176" fontId="3" fillId="0" borderId="0" xfId="1" applyFont="1" applyAlignment="1" applyProtection="1">
      <alignment vertical="top"/>
      <protection locked="0"/>
    </xf>
    <xf numFmtId="0" fontId="5" fillId="0" borderId="0" xfId="49" applyFont="1" applyAlignment="1" applyProtection="1">
      <alignment horizontal="right" vertical="center"/>
    </xf>
    <xf numFmtId="0" fontId="5" fillId="0" borderId="0" xfId="49" applyFont="1" applyAlignment="1" applyProtection="1">
      <alignment horizontal="right"/>
    </xf>
    <xf numFmtId="0" fontId="6" fillId="0" borderId="6" xfId="49" applyFont="1" applyBorder="1" applyAlignment="1" applyProtection="1">
      <alignment horizontal="center" vertical="center" wrapText="1"/>
    </xf>
    <xf numFmtId="49" fontId="22" fillId="0" borderId="0" xfId="49" applyNumberFormat="1" applyFont="1" applyAlignment="1" applyProtection="1"/>
    <xf numFmtId="0" fontId="22" fillId="0" borderId="0" xfId="49" applyFont="1" applyAlignment="1" applyProtection="1">
      <alignment horizontal="right"/>
    </xf>
    <xf numFmtId="0" fontId="8" fillId="0" borderId="0" xfId="49" applyFont="1" applyAlignment="1" applyProtection="1">
      <alignment horizontal="right"/>
    </xf>
    <xf numFmtId="0" fontId="4" fillId="0" borderId="0" xfId="49" applyFont="1" applyAlignment="1" applyProtection="1">
      <alignment horizontal="center" vertical="center" wrapText="1"/>
    </xf>
    <xf numFmtId="49" fontId="6" fillId="0" borderId="16" xfId="49" applyNumberFormat="1" applyFont="1" applyBorder="1" applyAlignment="1" applyProtection="1">
      <alignment horizontal="center" vertical="center" wrapText="1"/>
    </xf>
    <xf numFmtId="0" fontId="6" fillId="0" borderId="6" xfId="49" applyFont="1" applyBorder="1" applyAlignment="1" applyProtection="1">
      <alignment horizontal="center" vertical="center"/>
    </xf>
    <xf numFmtId="49" fontId="6" fillId="0" borderId="17" xfId="49" applyNumberFormat="1" applyFont="1" applyBorder="1" applyAlignment="1" applyProtection="1">
      <alignment horizontal="center" vertical="center" wrapText="1"/>
    </xf>
    <xf numFmtId="49" fontId="6" fillId="0" borderId="1" xfId="49" applyNumberFormat="1" applyFont="1" applyBorder="1" applyAlignment="1" applyProtection="1">
      <alignment horizontal="center" vertical="center"/>
    </xf>
    <xf numFmtId="49" fontId="6" fillId="0" borderId="16" xfId="49" applyNumberFormat="1" applyFont="1" applyBorder="1" applyAlignment="1" applyProtection="1">
      <alignment horizontal="center" vertical="center"/>
    </xf>
    <xf numFmtId="176" fontId="2" fillId="0" borderId="2" xfId="1" applyFont="1" applyBorder="1" applyAlignment="1" applyProtection="1"/>
    <xf numFmtId="0" fontId="2" fillId="0" borderId="5" xfId="49" applyFont="1" applyBorder="1" applyAlignment="1">
      <alignment horizontal="center" vertical="center"/>
      <protection locked="0"/>
    </xf>
    <xf numFmtId="176" fontId="2" fillId="0" borderId="0" xfId="1" applyFont="1" applyAlignment="1" applyProtection="1"/>
    <xf numFmtId="0" fontId="5" fillId="0" borderId="16" xfId="49" applyFont="1" applyBorder="1" applyAlignment="1">
      <alignment horizontal="left" vertical="center" wrapText="1"/>
      <protection locked="0"/>
    </xf>
    <xf numFmtId="0" fontId="2" fillId="0" borderId="17" xfId="49" applyFont="1" applyBorder="1" applyAlignment="1" applyProtection="1">
      <alignment vertical="center"/>
    </xf>
    <xf numFmtId="0" fontId="2" fillId="0" borderId="15" xfId="49" applyFont="1" applyBorder="1" applyAlignment="1" applyProtection="1">
      <alignment vertical="center"/>
    </xf>
    <xf numFmtId="49" fontId="8" fillId="0" borderId="0" xfId="49" applyNumberFormat="1" applyFont="1" applyAlignment="1" applyProtection="1"/>
    <xf numFmtId="0" fontId="6" fillId="0" borderId="0" xfId="49" applyFont="1" applyAlignment="1" applyProtection="1">
      <alignment horizontal="left" vertical="center"/>
    </xf>
    <xf numFmtId="0" fontId="3" fillId="0" borderId="7" xfId="49" applyBorder="1" applyAlignment="1" applyProtection="1">
      <alignment vertical="center" wrapText="1"/>
    </xf>
    <xf numFmtId="0" fontId="3" fillId="2" borderId="7" xfId="49" applyFill="1" applyBorder="1" applyAlignment="1" applyProtection="1">
      <alignment vertical="center" wrapText="1"/>
    </xf>
    <xf numFmtId="0" fontId="5" fillId="0" borderId="5" xfId="49" applyFont="1" applyBorder="1" applyAlignment="1" applyProtection="1">
      <alignment horizontal="left" vertical="center"/>
    </xf>
    <xf numFmtId="0" fontId="3" fillId="0" borderId="7" xfId="49" applyBorder="1" applyAlignment="1" applyProtection="1">
      <alignment horizontal="left" vertical="center"/>
    </xf>
    <xf numFmtId="4" fontId="5" fillId="0" borderId="6" xfId="49" applyNumberFormat="1" applyFont="1" applyBorder="1" applyAlignment="1">
      <alignment horizontal="right" vertical="center"/>
      <protection locked="0"/>
    </xf>
    <xf numFmtId="0" fontId="23" fillId="0" borderId="0" xfId="49" applyFont="1" applyAlignment="1" applyProtection="1">
      <alignment horizontal="center"/>
    </xf>
    <xf numFmtId="0" fontId="23" fillId="0" borderId="0" xfId="49" applyFont="1" applyAlignment="1" applyProtection="1">
      <alignment horizontal="center" wrapText="1"/>
    </xf>
    <xf numFmtId="0" fontId="23" fillId="0" borderId="0" xfId="49" applyFont="1" applyAlignment="1" applyProtection="1">
      <alignment wrapText="1"/>
    </xf>
    <xf numFmtId="0" fontId="23" fillId="0" borderId="0" xfId="49" applyFont="1" applyAlignment="1" applyProtection="1"/>
    <xf numFmtId="0" fontId="2" fillId="0" borderId="0" xfId="49" applyFont="1" applyAlignment="1" applyProtection="1">
      <alignment horizontal="center" wrapText="1"/>
    </xf>
    <xf numFmtId="0" fontId="2" fillId="0" borderId="0" xfId="49" applyFont="1" applyAlignment="1" applyProtection="1">
      <alignment horizontal="right" wrapText="1"/>
    </xf>
    <xf numFmtId="0" fontId="7" fillId="0" borderId="16" xfId="49" applyFont="1" applyBorder="1" applyAlignment="1" applyProtection="1">
      <alignment horizontal="center" vertical="center" wrapText="1"/>
    </xf>
    <xf numFmtId="0" fontId="23" fillId="0" borderId="1" xfId="49" applyFont="1" applyBorder="1" applyAlignment="1" applyProtection="1">
      <alignment horizontal="center" vertical="center" wrapText="1"/>
    </xf>
    <xf numFmtId="0" fontId="23" fillId="0" borderId="18" xfId="49" applyFont="1" applyBorder="1" applyAlignment="1" applyProtection="1">
      <alignment horizontal="center" vertical="center" wrapText="1"/>
    </xf>
    <xf numFmtId="0" fontId="23" fillId="0" borderId="16" xfId="49" applyFont="1" applyBorder="1" applyAlignment="1" applyProtection="1">
      <alignment horizontal="center" vertical="center" wrapText="1"/>
    </xf>
    <xf numFmtId="4" fontId="5" fillId="0" borderId="7" xfId="49" applyNumberFormat="1" applyFont="1" applyBorder="1" applyAlignment="1" applyProtection="1">
      <alignment horizontal="right" vertical="center"/>
    </xf>
    <xf numFmtId="177" fontId="23" fillId="0" borderId="0" xfId="49" applyNumberFormat="1" applyFont="1" applyAlignment="1" applyProtection="1">
      <alignment horizontal="right" wrapText="1"/>
    </xf>
    <xf numFmtId="177" fontId="23" fillId="0" borderId="0" xfId="49" applyNumberFormat="1" applyFont="1" applyAlignment="1" applyProtection="1">
      <alignment wrapText="1"/>
    </xf>
    <xf numFmtId="177" fontId="23" fillId="0" borderId="0" xfId="49" applyNumberFormat="1" applyFont="1" applyAlignment="1" applyProtection="1"/>
    <xf numFmtId="10" fontId="23" fillId="0" borderId="0" xfId="3" applyNumberFormat="1" applyFont="1" applyFill="1" applyBorder="1" applyAlignment="1" applyProtection="1">
      <alignment wrapText="1"/>
    </xf>
    <xf numFmtId="49" fontId="2" fillId="0" borderId="0" xfId="49" applyNumberFormat="1" applyFont="1" applyFill="1" applyAlignment="1" applyProtection="1"/>
    <xf numFmtId="0" fontId="2" fillId="0" borderId="0" xfId="49" applyFont="1" applyFill="1" applyAlignment="1" applyProtection="1"/>
    <xf numFmtId="0" fontId="2" fillId="0" borderId="0" xfId="49" applyFont="1" applyFill="1" applyProtection="1">
      <alignment vertical="top"/>
    </xf>
    <xf numFmtId="0" fontId="8" fillId="0" borderId="0" xfId="49" applyFont="1" applyFill="1" applyAlignment="1" applyProtection="1">
      <alignment horizontal="right" vertical="center"/>
    </xf>
    <xf numFmtId="0" fontId="4" fillId="0" borderId="0" xfId="49" applyFont="1" applyFill="1" applyAlignment="1" applyProtection="1">
      <alignment horizontal="center" vertical="center"/>
    </xf>
    <xf numFmtId="0" fontId="5" fillId="0" borderId="0" xfId="49" applyFont="1" applyFill="1" applyAlignment="1">
      <alignment horizontal="left" vertical="center"/>
      <protection locked="0"/>
    </xf>
    <xf numFmtId="0" fontId="8" fillId="0" borderId="0" xfId="49" applyFont="1" applyFill="1" applyAlignment="1" applyProtection="1">
      <alignment horizontal="right"/>
    </xf>
    <xf numFmtId="0" fontId="24" fillId="0" borderId="0" xfId="49" applyFont="1" applyFill="1" applyAlignment="1" applyProtection="1">
      <alignment horizontal="right"/>
    </xf>
    <xf numFmtId="49" fontId="6" fillId="0" borderId="7"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6" fillId="0" borderId="21" xfId="49" applyFont="1" applyFill="1" applyBorder="1" applyAlignment="1" applyProtection="1">
      <alignment horizontal="center" vertical="center"/>
    </xf>
    <xf numFmtId="49" fontId="6" fillId="0" borderId="1"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0" fontId="6" fillId="0" borderId="19" xfId="49" applyFont="1" applyFill="1" applyBorder="1" applyAlignment="1" applyProtection="1">
      <alignment horizontal="center" vertical="center"/>
    </xf>
    <xf numFmtId="49" fontId="6" fillId="0" borderId="17" xfId="49" applyNumberFormat="1" applyFont="1" applyFill="1" applyBorder="1" applyAlignment="1" applyProtection="1">
      <alignment horizontal="center" vertical="center"/>
    </xf>
    <xf numFmtId="49" fontId="6" fillId="0" borderId="16" xfId="49" applyNumberFormat="1"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7" xfId="49" applyFont="1" applyFill="1" applyBorder="1" applyAlignment="1" applyProtection="1">
      <alignment horizontal="left" vertical="center" wrapText="1"/>
    </xf>
    <xf numFmtId="176" fontId="2" fillId="0" borderId="2" xfId="1" applyFont="1" applyFill="1" applyBorder="1" applyAlignment="1" applyProtection="1"/>
    <xf numFmtId="0" fontId="2" fillId="0" borderId="7" xfId="49" applyFont="1" applyFill="1" applyBorder="1" applyAlignment="1" applyProtection="1">
      <alignment horizontal="center" vertical="center"/>
    </xf>
    <xf numFmtId="0" fontId="2" fillId="0" borderId="5" xfId="49" applyFont="1" applyFill="1" applyBorder="1" applyAlignment="1" applyProtection="1">
      <alignment horizontal="center" vertical="center"/>
    </xf>
    <xf numFmtId="0" fontId="2" fillId="0" borderId="0" xfId="49" applyFont="1" applyFill="1" applyBorder="1" applyAlignment="1" applyProtection="1">
      <alignment horizontal="center" vertical="center"/>
    </xf>
    <xf numFmtId="176" fontId="2" fillId="0" borderId="0" xfId="1" applyFont="1" applyFill="1" applyBorder="1" applyAlignment="1" applyProtection="1"/>
    <xf numFmtId="177" fontId="2" fillId="0" borderId="0" xfId="49" applyNumberFormat="1" applyFont="1" applyFill="1" applyAlignment="1" applyProtection="1"/>
    <xf numFmtId="176" fontId="2" fillId="0" borderId="0" xfId="1" applyFont="1" applyFill="1" applyAlignment="1" applyProtection="1"/>
    <xf numFmtId="178" fontId="2" fillId="0" borderId="0" xfId="49" applyNumberFormat="1" applyFont="1" applyFill="1" applyAlignment="1" applyProtection="1"/>
    <xf numFmtId="177" fontId="3" fillId="0" borderId="0" xfId="49" applyNumberFormat="1" applyFill="1">
      <alignment vertical="top"/>
      <protection locked="0"/>
    </xf>
    <xf numFmtId="0" fontId="3" fillId="0" borderId="0" xfId="49" applyFill="1">
      <alignment vertical="top"/>
      <protection locked="0"/>
    </xf>
    <xf numFmtId="177" fontId="3" fillId="0" borderId="0" xfId="49" applyNumberFormat="1">
      <alignment vertical="top"/>
      <protection locked="0"/>
    </xf>
    <xf numFmtId="0" fontId="8" fillId="0" borderId="0" xfId="49" applyFont="1" applyAlignment="1" applyProtection="1">
      <alignment vertical="center"/>
    </xf>
    <xf numFmtId="0" fontId="25" fillId="0" borderId="0" xfId="49" applyFont="1" applyAlignment="1" applyProtection="1">
      <alignment horizontal="center" vertical="center"/>
    </xf>
    <xf numFmtId="0" fontId="26" fillId="0" borderId="0" xfId="49" applyFont="1" applyAlignment="1" applyProtection="1">
      <alignment horizontal="center" vertical="center"/>
    </xf>
    <xf numFmtId="0" fontId="6" fillId="0" borderId="21" xfId="49" applyFont="1" applyBorder="1" applyAlignment="1" applyProtection="1">
      <alignment horizontal="center" vertical="center"/>
    </xf>
    <xf numFmtId="0" fontId="6" fillId="0" borderId="18" xfId="49" applyFont="1" applyBorder="1" applyAlignment="1" applyProtection="1">
      <alignment horizontal="center" vertical="center"/>
    </xf>
    <xf numFmtId="0" fontId="6" fillId="0" borderId="2" xfId="49" applyFont="1" applyBorder="1" applyAlignment="1">
      <alignment horizontal="center" vertical="center"/>
      <protection locked="0"/>
    </xf>
    <xf numFmtId="0" fontId="6" fillId="0" borderId="16" xfId="49" applyFont="1" applyBorder="1" applyAlignment="1">
      <alignment horizontal="center" vertical="center"/>
      <protection locked="0"/>
    </xf>
    <xf numFmtId="0" fontId="6" fillId="0" borderId="24" xfId="49" applyFont="1" applyBorder="1" applyAlignment="1" applyProtection="1">
      <alignment horizontal="center" vertical="center"/>
    </xf>
    <xf numFmtId="0" fontId="5" fillId="0" borderId="7" xfId="49" applyFont="1" applyBorder="1" applyAlignment="1" applyProtection="1">
      <alignment vertical="center"/>
    </xf>
    <xf numFmtId="176" fontId="2" fillId="0" borderId="2" xfId="1" applyFont="1" applyBorder="1" applyAlignment="1" applyProtection="1">
      <alignment vertical="center"/>
    </xf>
    <xf numFmtId="0" fontId="5" fillId="0" borderId="5" xfId="49" applyFont="1" applyBorder="1" applyAlignment="1">
      <alignment horizontal="left" vertical="center"/>
      <protection locked="0"/>
    </xf>
    <xf numFmtId="177" fontId="3" fillId="0" borderId="0" xfId="49" applyNumberFormat="1" applyFill="1">
      <alignment vertical="top"/>
      <protection locked="0"/>
    </xf>
    <xf numFmtId="0" fontId="5" fillId="0" borderId="7" xfId="49" applyFont="1" applyBorder="1" applyAlignment="1">
      <alignment vertical="center"/>
      <protection locked="0"/>
    </xf>
    <xf numFmtId="0" fontId="5" fillId="0" borderId="7" xfId="49" applyFont="1" applyBorder="1" applyAlignment="1" applyProtection="1">
      <alignment horizontal="left" vertical="center"/>
    </xf>
    <xf numFmtId="0" fontId="2" fillId="0" borderId="7" xfId="49" applyFont="1" applyBorder="1" applyAlignment="1" applyProtection="1">
      <alignment vertical="center"/>
    </xf>
    <xf numFmtId="0" fontId="27" fillId="0" borderId="7" xfId="49" applyFont="1" applyBorder="1" applyAlignment="1" applyProtection="1">
      <alignment horizontal="center" vertical="center"/>
    </xf>
    <xf numFmtId="0" fontId="27" fillId="0" borderId="7" xfId="49" applyFont="1" applyBorder="1" applyAlignment="1">
      <alignment horizontal="center" vertical="center"/>
      <protection locked="0"/>
    </xf>
    <xf numFmtId="0" fontId="27" fillId="0" borderId="5" xfId="49" applyFont="1" applyBorder="1" applyAlignment="1" applyProtection="1">
      <alignment horizontal="center" vertical="center"/>
    </xf>
    <xf numFmtId="0" fontId="27" fillId="0" borderId="0" xfId="49" applyFont="1" applyBorder="1" applyAlignment="1">
      <alignment horizontal="center" vertical="center"/>
      <protection locked="0"/>
    </xf>
    <xf numFmtId="176" fontId="2" fillId="0" borderId="0" xfId="1" applyFont="1" applyBorder="1" applyAlignment="1" applyProtection="1">
      <alignment vertical="center"/>
    </xf>
    <xf numFmtId="0" fontId="27" fillId="0" borderId="0" xfId="49" applyFont="1" applyBorder="1" applyAlignment="1" applyProtection="1">
      <alignment horizontal="center" vertical="center"/>
    </xf>
    <xf numFmtId="176" fontId="2" fillId="0" borderId="0" xfId="1" applyFont="1" applyAlignment="1" applyProtection="1">
      <alignment vertical="center"/>
    </xf>
    <xf numFmtId="0" fontId="2" fillId="0" borderId="0" xfId="49" applyFont="1" applyFill="1" applyAlignment="1" applyProtection="1"/>
    <xf numFmtId="177" fontId="2" fillId="0" borderId="0" xfId="49" applyNumberFormat="1" applyFont="1" applyFill="1" applyAlignment="1" applyProtection="1"/>
    <xf numFmtId="0" fontId="2" fillId="0" borderId="0" xfId="49" applyFont="1" applyFill="1" applyAlignment="1" applyProtection="1"/>
    <xf numFmtId="0" fontId="8" fillId="0" borderId="0" xfId="49" applyFont="1" applyFill="1" applyAlignment="1" applyProtection="1"/>
    <xf numFmtId="0" fontId="19" fillId="0" borderId="0" xfId="49" applyFont="1" applyFill="1" applyAlignment="1" applyProtection="1">
      <alignment horizontal="center" vertical="center"/>
    </xf>
    <xf numFmtId="0" fontId="5" fillId="0" borderId="0" xfId="49" applyFont="1" applyFill="1" applyAlignment="1">
      <alignment horizontal="left" vertical="center" wrapText="1"/>
      <protection locked="0"/>
    </xf>
    <xf numFmtId="0" fontId="6" fillId="0" borderId="0" xfId="49" applyFont="1" applyFill="1" applyAlignment="1" applyProtection="1">
      <alignment horizontal="left" vertical="center" wrapText="1"/>
    </xf>
    <xf numFmtId="0" fontId="6" fillId="0" borderId="0" xfId="49" applyFont="1" applyFill="1" applyAlignment="1" applyProtection="1">
      <alignment wrapText="1"/>
    </xf>
    <xf numFmtId="0" fontId="6" fillId="0" borderId="16" xfId="49" applyFont="1" applyFill="1" applyBorder="1" applyAlignment="1" applyProtection="1">
      <alignment horizontal="center" vertical="center" wrapText="1"/>
    </xf>
    <xf numFmtId="0" fontId="6" fillId="0" borderId="18" xfId="49" applyFont="1" applyFill="1" applyBorder="1" applyAlignment="1" applyProtection="1">
      <alignment horizontal="center" vertical="center" wrapText="1"/>
    </xf>
    <xf numFmtId="0" fontId="6" fillId="0" borderId="22" xfId="49" applyFont="1" applyFill="1" applyBorder="1" applyAlignment="1" applyProtection="1">
      <alignment horizontal="center" vertical="center" wrapText="1"/>
    </xf>
    <xf numFmtId="0" fontId="6" fillId="0" borderId="2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xf>
    <xf numFmtId="0" fontId="6" fillId="0" borderId="24"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18" xfId="49" applyFont="1" applyFill="1" applyBorder="1" applyAlignment="1" applyProtection="1">
      <alignment horizontal="center" vertical="center"/>
    </xf>
    <xf numFmtId="0" fontId="6" fillId="0" borderId="17" xfId="49"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7" xfId="49" applyFont="1" applyFill="1" applyBorder="1" applyAlignment="1" applyProtection="1">
      <alignment horizontal="left" vertical="center" wrapText="1"/>
    </xf>
    <xf numFmtId="177" fontId="2" fillId="0" borderId="2" xfId="49" applyNumberFormat="1" applyFont="1" applyFill="1" applyBorder="1" applyAlignment="1" applyProtection="1">
      <alignment vertical="center"/>
    </xf>
    <xf numFmtId="0" fontId="5" fillId="0" borderId="1" xfId="49" applyFont="1" applyFill="1" applyBorder="1" applyAlignment="1" applyProtection="1">
      <alignment horizontal="left" vertical="center" wrapText="1"/>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center" vertical="center" wrapText="1"/>
    </xf>
    <xf numFmtId="0" fontId="5" fillId="0" borderId="5" xfId="49" applyFont="1" applyFill="1" applyBorder="1" applyAlignment="1" applyProtection="1">
      <alignment horizontal="left" vertical="center"/>
    </xf>
    <xf numFmtId="0" fontId="5" fillId="0" borderId="0" xfId="49" applyFont="1" applyFill="1" applyAlignment="1" applyProtection="1">
      <alignment horizontal="center" vertical="center" wrapText="1"/>
    </xf>
    <xf numFmtId="0" fontId="5" fillId="0" borderId="0" xfId="49" applyFont="1" applyFill="1" applyAlignment="1" applyProtection="1">
      <alignment horizontal="left" vertical="center"/>
    </xf>
    <xf numFmtId="4" fontId="5" fillId="0" borderId="2" xfId="49" applyNumberFormat="1" applyFont="1" applyFill="1" applyBorder="1" applyAlignment="1">
      <alignment horizontal="right" vertical="center"/>
      <protection locked="0"/>
    </xf>
    <xf numFmtId="4" fontId="5" fillId="0" borderId="2" xfId="49" applyNumberFormat="1" applyFont="1" applyFill="1" applyBorder="1" applyAlignment="1">
      <alignment horizontal="right" vertical="center"/>
      <protection locked="0"/>
    </xf>
    <xf numFmtId="4" fontId="5" fillId="0" borderId="0" xfId="49" applyNumberFormat="1" applyFont="1" applyFill="1" applyAlignment="1">
      <alignment horizontal="right" vertical="center"/>
      <protection locked="0"/>
    </xf>
    <xf numFmtId="4" fontId="5" fillId="0" borderId="0" xfId="49" applyNumberFormat="1" applyFont="1" applyFill="1" applyAlignment="1">
      <alignment horizontal="right" vertical="center"/>
      <protection locked="0"/>
    </xf>
    <xf numFmtId="177" fontId="5" fillId="0" borderId="1" xfId="49" applyNumberFormat="1" applyFont="1" applyFill="1" applyBorder="1" applyAlignment="1" applyProtection="1">
      <alignment horizontal="left" vertical="center" wrapText="1"/>
    </xf>
    <xf numFmtId="177" fontId="2" fillId="0" borderId="0" xfId="49" applyNumberFormat="1" applyFont="1" applyFill="1" applyAlignment="1" applyProtection="1"/>
    <xf numFmtId="0" fontId="8" fillId="0" borderId="0" xfId="49" applyFont="1" applyFill="1" applyAlignment="1" applyProtection="1">
      <alignment horizontal="right" vertical="center"/>
    </xf>
    <xf numFmtId="0" fontId="6" fillId="0" borderId="0" xfId="49" applyFont="1" applyFill="1" applyAlignment="1" applyProtection="1"/>
    <xf numFmtId="0" fontId="8" fillId="0" borderId="0" xfId="49" applyFont="1" applyFill="1" applyAlignment="1" applyProtection="1">
      <alignment horizontal="right"/>
    </xf>
    <xf numFmtId="0" fontId="6" fillId="0" borderId="16" xfId="49" applyFont="1" applyFill="1" applyBorder="1" applyAlignment="1" applyProtection="1">
      <alignment horizontal="center" vertical="center"/>
    </xf>
    <xf numFmtId="177" fontId="2" fillId="0" borderId="0" xfId="49" applyNumberFormat="1" applyFont="1" applyFill="1" applyAlignment="1" applyProtection="1">
      <alignment vertical="center"/>
    </xf>
    <xf numFmtId="0" fontId="18" fillId="0" borderId="0" xfId="49" applyFont="1" applyAlignment="1">
      <alignment horizontal="center" vertical="center"/>
      <protection locked="0"/>
    </xf>
    <xf numFmtId="0" fontId="2" fillId="0" borderId="16" xfId="49" applyFont="1" applyBorder="1" applyAlignment="1">
      <alignment horizontal="center" vertical="center" wrapText="1"/>
      <protection locked="0"/>
    </xf>
    <xf numFmtId="0" fontId="2" fillId="0" borderId="21" xfId="49" applyFont="1" applyBorder="1" applyAlignment="1">
      <alignment horizontal="center" vertical="center" wrapText="1"/>
      <protection locked="0"/>
    </xf>
    <xf numFmtId="0" fontId="2" fillId="0" borderId="5" xfId="49" applyFont="1" applyBorder="1" applyAlignment="1">
      <alignment horizontal="center" vertical="center" wrapText="1"/>
      <protection locked="0"/>
    </xf>
    <xf numFmtId="0" fontId="2" fillId="0" borderId="5" xfId="49" applyFont="1" applyBorder="1" applyAlignment="1" applyProtection="1">
      <alignment horizontal="center" vertical="center" wrapText="1"/>
    </xf>
    <xf numFmtId="0" fontId="2" fillId="0" borderId="17" xfId="49" applyFont="1" applyBorder="1" applyAlignment="1">
      <alignment horizontal="center" vertical="center" wrapText="1"/>
      <protection locked="0"/>
    </xf>
    <xf numFmtId="0" fontId="2" fillId="0" borderId="23" xfId="49" applyFont="1" applyBorder="1" applyAlignment="1">
      <alignment horizontal="center" vertical="center" wrapText="1"/>
      <protection locked="0"/>
    </xf>
    <xf numFmtId="0" fontId="2" fillId="0" borderId="16" xfId="49" applyFont="1" applyBorder="1" applyAlignment="1" applyProtection="1">
      <alignment horizontal="center" vertical="center" wrapText="1"/>
    </xf>
    <xf numFmtId="0" fontId="2" fillId="0" borderId="15" xfId="49" applyFont="1" applyBorder="1" applyAlignment="1" applyProtection="1">
      <alignment horizontal="center" vertical="center" wrapText="1"/>
    </xf>
    <xf numFmtId="0" fontId="2" fillId="0" borderId="19" xfId="49" applyFont="1" applyBorder="1" applyAlignment="1" applyProtection="1">
      <alignment horizontal="center" vertical="center" wrapText="1"/>
    </xf>
    <xf numFmtId="0" fontId="8" fillId="0" borderId="7" xfId="49" applyFont="1" applyBorder="1" applyAlignment="1" applyProtection="1">
      <alignment horizontal="center" vertical="center"/>
    </xf>
    <xf numFmtId="0" fontId="8" fillId="0" borderId="1" xfId="49" applyFont="1" applyBorder="1" applyAlignment="1" applyProtection="1">
      <alignment horizontal="center" vertical="center"/>
    </xf>
    <xf numFmtId="0" fontId="8" fillId="0" borderId="16" xfId="49" applyFont="1" applyBorder="1" applyAlignment="1" applyProtection="1">
      <alignment horizontal="center" vertical="center"/>
    </xf>
    <xf numFmtId="0" fontId="8" fillId="0" borderId="18" xfId="49" applyFont="1" applyBorder="1" applyAlignment="1" applyProtection="1">
      <alignment horizontal="center" vertical="center"/>
    </xf>
    <xf numFmtId="0" fontId="8" fillId="0" borderId="7" xfId="49" applyFont="1" applyBorder="1" applyAlignment="1">
      <alignment horizontal="center" vertical="center" wrapText="1"/>
      <protection locked="0"/>
    </xf>
    <xf numFmtId="0" fontId="0" fillId="0" borderId="5" xfId="49" applyFont="1" applyBorder="1" applyAlignment="1">
      <alignment vertical="top" wrapText="1"/>
      <protection locked="0"/>
    </xf>
    <xf numFmtId="0" fontId="8" fillId="0" borderId="0" xfId="49" applyFont="1" applyAlignment="1">
      <protection locked="0"/>
    </xf>
    <xf numFmtId="0" fontId="6" fillId="0" borderId="0" xfId="49" applyFont="1" applyAlignment="1">
      <protection locked="0"/>
    </xf>
    <xf numFmtId="0" fontId="2" fillId="0" borderId="6" xfId="49" applyFont="1" applyBorder="1" applyAlignment="1" applyProtection="1">
      <alignment horizontal="center" vertical="center" wrapText="1"/>
    </xf>
    <xf numFmtId="0" fontId="2" fillId="0" borderId="7" xfId="49" applyFont="1" applyBorder="1" applyAlignment="1" applyProtection="1">
      <alignment horizontal="center" vertical="center" wrapText="1"/>
    </xf>
    <xf numFmtId="0" fontId="2" fillId="0" borderId="15" xfId="49" applyFont="1" applyBorder="1" applyAlignment="1">
      <alignment horizontal="center" vertical="center" wrapText="1"/>
      <protection locked="0"/>
    </xf>
    <xf numFmtId="0" fontId="8" fillId="0" borderId="0" xfId="49" applyFont="1" applyAlignment="1">
      <alignment horizontal="right" vertical="center"/>
      <protection locked="0"/>
    </xf>
    <xf numFmtId="0" fontId="8" fillId="0" borderId="0" xfId="49" applyFont="1" applyAlignment="1">
      <alignment horizontal="right"/>
      <protection locked="0"/>
    </xf>
    <xf numFmtId="0" fontId="2" fillId="0" borderId="6" xfId="49" applyFont="1" applyBorder="1" applyAlignment="1">
      <alignment horizontal="center" vertical="center" wrapText="1"/>
      <protection locked="0"/>
    </xf>
    <xf numFmtId="177" fontId="3" fillId="0" borderId="0" xfId="49" applyNumberFormat="1" applyFill="1" applyAlignment="1">
      <alignment vertical="center"/>
      <protection locked="0"/>
    </xf>
    <xf numFmtId="177" fontId="3" fillId="0" borderId="0" xfId="49" applyNumberFormat="1" applyAlignment="1">
      <alignment vertical="center"/>
      <protection locked="0"/>
    </xf>
    <xf numFmtId="0" fontId="28" fillId="0" borderId="0" xfId="49" applyFont="1" applyAlignment="1" applyProtection="1"/>
    <xf numFmtId="0" fontId="19" fillId="0" borderId="0" xfId="49" applyFont="1" applyAlignment="1" applyProtection="1">
      <alignment horizontal="center" vertical="top"/>
    </xf>
    <xf numFmtId="177" fontId="3" fillId="0" borderId="0" xfId="49" applyNumberFormat="1" applyFill="1" applyAlignment="1">
      <alignment vertical="center"/>
      <protection locked="0"/>
    </xf>
    <xf numFmtId="0" fontId="5" fillId="0" borderId="24" xfId="49" applyFont="1" applyBorder="1" applyAlignment="1" applyProtection="1">
      <alignment horizontal="left" vertical="center"/>
    </xf>
    <xf numFmtId="0" fontId="2" fillId="0" borderId="24" xfId="49" applyFont="1" applyBorder="1" applyAlignment="1" applyProtection="1"/>
    <xf numFmtId="0" fontId="27" fillId="0" borderId="24" xfId="49" applyFont="1" applyBorder="1" applyAlignment="1" applyProtection="1">
      <alignment horizontal="center" vertical="center"/>
    </xf>
    <xf numFmtId="0" fontId="5" fillId="0" borderId="20" xfId="49" applyFont="1" applyBorder="1" applyAlignment="1" applyProtection="1">
      <alignment horizontal="left" vertical="center"/>
    </xf>
    <xf numFmtId="0" fontId="27" fillId="0" borderId="24" xfId="49" applyFont="1" applyBorder="1" applyAlignment="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1" xfId="50"/>
    <cellStyle name="常规 2" xfId="51"/>
    <cellStyle name="常规 2 11" xfId="52"/>
    <cellStyle name="常规 2 2" xfId="53"/>
    <cellStyle name="常规 3" xfId="54"/>
    <cellStyle name="常规 3 2" xfId="55"/>
    <cellStyle name="常规 3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tabSelected="1" workbookViewId="0">
      <pane xSplit="1" ySplit="6" topLeftCell="B34" activePane="bottomRight" state="frozen"/>
      <selection/>
      <selection pane="topRight"/>
      <selection pane="bottomLeft"/>
      <selection pane="bottomRight" activeCell="D48" sqref="D48"/>
    </sheetView>
  </sheetViews>
  <sheetFormatPr defaultColWidth="8" defaultRowHeight="12"/>
  <cols>
    <col min="1" max="1" width="39.552380952381" style="12" customWidth="1"/>
    <col min="2" max="2" width="43.1047619047619" style="12" customWidth="1"/>
    <col min="3" max="3" width="40.4380952380952" style="12" customWidth="1"/>
    <col min="4" max="4" width="46.1047619047619" style="12" customWidth="1"/>
    <col min="5" max="5" width="8" style="104" customWidth="1"/>
    <col min="6" max="6" width="16.6666666666667" style="336" customWidth="1"/>
    <col min="7" max="7" width="14" style="336"/>
    <col min="8" max="8" width="8" style="337"/>
    <col min="9" max="9" width="9.33333333333333" style="337"/>
    <col min="10" max="10" width="9.33333333333333" style="104"/>
    <col min="11" max="16384" width="8" style="104"/>
  </cols>
  <sheetData>
    <row r="1" ht="16.95" customHeight="1" spans="1:4">
      <c r="A1" s="338"/>
      <c r="B1" s="119"/>
      <c r="C1" s="119"/>
      <c r="D1" s="178" t="s">
        <v>0</v>
      </c>
    </row>
    <row r="2" ht="36" customHeight="1" spans="1:4">
      <c r="A2" s="105" t="s">
        <v>1</v>
      </c>
      <c r="B2" s="339"/>
      <c r="C2" s="339"/>
      <c r="D2" s="339"/>
    </row>
    <row r="3" ht="21" customHeight="1" spans="1:4">
      <c r="A3" s="144" t="s">
        <v>2</v>
      </c>
      <c r="B3" s="252"/>
      <c r="C3" s="252"/>
      <c r="D3" s="177" t="s">
        <v>3</v>
      </c>
    </row>
    <row r="4" ht="19.5" customHeight="1" spans="1:4">
      <c r="A4" s="128" t="s">
        <v>4</v>
      </c>
      <c r="B4" s="185"/>
      <c r="C4" s="128" t="s">
        <v>5</v>
      </c>
      <c r="D4" s="185"/>
    </row>
    <row r="5" ht="19.5" customHeight="1" spans="1:4">
      <c r="A5" s="127" t="s">
        <v>6</v>
      </c>
      <c r="B5" s="127" t="s">
        <v>7</v>
      </c>
      <c r="C5" s="127" t="s">
        <v>8</v>
      </c>
      <c r="D5" s="127" t="s">
        <v>7</v>
      </c>
    </row>
    <row r="6" spans="1:4">
      <c r="A6" s="130"/>
      <c r="B6" s="131"/>
      <c r="C6" s="130"/>
      <c r="D6" s="131"/>
    </row>
    <row r="7" ht="20.25" customHeight="1" spans="1:10">
      <c r="A7" s="263" t="s">
        <v>9</v>
      </c>
      <c r="B7" s="92">
        <v>1252.153966</v>
      </c>
      <c r="C7" s="199" t="s">
        <v>10</v>
      </c>
      <c r="D7" s="92">
        <v>673.740821</v>
      </c>
      <c r="F7" s="340"/>
      <c r="G7" s="336"/>
      <c r="J7" s="337"/>
    </row>
    <row r="8" ht="20.25" customHeight="1" spans="1:10">
      <c r="A8" s="263" t="s">
        <v>11</v>
      </c>
      <c r="B8" s="92">
        <v>10.98</v>
      </c>
      <c r="C8" s="199" t="s">
        <v>12</v>
      </c>
      <c r="D8" s="92">
        <v>0</v>
      </c>
      <c r="J8" s="337"/>
    </row>
    <row r="9" ht="20.25" customHeight="1" spans="1:10">
      <c r="A9" s="263" t="s">
        <v>13</v>
      </c>
      <c r="B9" s="92">
        <v>0</v>
      </c>
      <c r="C9" s="199" t="s">
        <v>14</v>
      </c>
      <c r="D9" s="92">
        <v>0</v>
      </c>
      <c r="J9" s="337"/>
    </row>
    <row r="10" ht="20.25" customHeight="1" spans="1:10">
      <c r="A10" s="263" t="s">
        <v>15</v>
      </c>
      <c r="B10" s="92">
        <v>0</v>
      </c>
      <c r="C10" s="199" t="s">
        <v>16</v>
      </c>
      <c r="D10" s="92">
        <v>0</v>
      </c>
      <c r="J10" s="337"/>
    </row>
    <row r="11" ht="20.25" customHeight="1" spans="1:10">
      <c r="A11" s="263" t="s">
        <v>17</v>
      </c>
      <c r="B11" s="92">
        <v>0.1</v>
      </c>
      <c r="C11" s="199" t="s">
        <v>18</v>
      </c>
      <c r="D11" s="92">
        <v>0</v>
      </c>
      <c r="J11" s="337"/>
    </row>
    <row r="12" ht="20.25" customHeight="1" spans="1:10">
      <c r="A12" s="263" t="s">
        <v>19</v>
      </c>
      <c r="B12" s="92">
        <v>0</v>
      </c>
      <c r="C12" s="199" t="s">
        <v>20</v>
      </c>
      <c r="D12" s="92">
        <v>0</v>
      </c>
      <c r="J12" s="337"/>
    </row>
    <row r="13" ht="20.25" customHeight="1" spans="1:10">
      <c r="A13" s="263" t="s">
        <v>21</v>
      </c>
      <c r="B13" s="92">
        <v>0</v>
      </c>
      <c r="C13" s="199" t="s">
        <v>22</v>
      </c>
      <c r="D13" s="92">
        <v>0</v>
      </c>
      <c r="J13" s="337"/>
    </row>
    <row r="14" ht="20.25" customHeight="1" spans="1:10">
      <c r="A14" s="263" t="s">
        <v>23</v>
      </c>
      <c r="B14" s="92">
        <v>0</v>
      </c>
      <c r="C14" s="199" t="s">
        <v>24</v>
      </c>
      <c r="D14" s="92">
        <v>299.245174</v>
      </c>
      <c r="G14" s="340"/>
      <c r="J14" s="337"/>
    </row>
    <row r="15" ht="20.25" customHeight="1" spans="1:10">
      <c r="A15" s="341" t="s">
        <v>25</v>
      </c>
      <c r="B15" s="92">
        <v>0</v>
      </c>
      <c r="C15" s="199" t="s">
        <v>26</v>
      </c>
      <c r="D15" s="92">
        <v>72.201613</v>
      </c>
      <c r="J15" s="337"/>
    </row>
    <row r="16" ht="20.25" customHeight="1" spans="1:10">
      <c r="A16" s="341" t="s">
        <v>27</v>
      </c>
      <c r="B16" s="92">
        <v>0.1</v>
      </c>
      <c r="C16" s="199" t="s">
        <v>28</v>
      </c>
      <c r="D16" s="92">
        <v>81.76452</v>
      </c>
      <c r="J16" s="337"/>
    </row>
    <row r="17" ht="20.25" customHeight="1" spans="1:10">
      <c r="A17" s="98"/>
      <c r="B17" s="92">
        <v>0</v>
      </c>
      <c r="C17" s="199" t="s">
        <v>29</v>
      </c>
      <c r="D17" s="92">
        <v>10.98</v>
      </c>
      <c r="J17" s="337"/>
    </row>
    <row r="18" ht="20.25" customHeight="1" spans="1:10">
      <c r="A18" s="98"/>
      <c r="B18" s="92">
        <v>0</v>
      </c>
      <c r="C18" s="199" t="s">
        <v>30</v>
      </c>
      <c r="D18" s="92">
        <v>46.060202</v>
      </c>
      <c r="G18" s="340"/>
      <c r="J18" s="337"/>
    </row>
    <row r="19" ht="20.25" customHeight="1" spans="1:10">
      <c r="A19" s="98"/>
      <c r="B19" s="92">
        <v>0</v>
      </c>
      <c r="C19" s="199" t="s">
        <v>31</v>
      </c>
      <c r="D19" s="92">
        <v>0</v>
      </c>
      <c r="J19" s="337"/>
    </row>
    <row r="20" ht="20.25" customHeight="1" spans="1:10">
      <c r="A20" s="98"/>
      <c r="B20" s="92">
        <v>0</v>
      </c>
      <c r="C20" s="199" t="s">
        <v>32</v>
      </c>
      <c r="D20" s="92">
        <v>0</v>
      </c>
      <c r="J20" s="337"/>
    </row>
    <row r="21" ht="20.25" customHeight="1" spans="1:10">
      <c r="A21" s="98"/>
      <c r="B21" s="92">
        <v>0</v>
      </c>
      <c r="C21" s="199" t="s">
        <v>33</v>
      </c>
      <c r="D21" s="92">
        <v>0</v>
      </c>
      <c r="J21" s="337"/>
    </row>
    <row r="22" ht="20.25" customHeight="1" spans="1:10">
      <c r="A22" s="98"/>
      <c r="B22" s="92">
        <v>0</v>
      </c>
      <c r="C22" s="199" t="s">
        <v>34</v>
      </c>
      <c r="D22" s="92">
        <v>0.1</v>
      </c>
      <c r="J22" s="337"/>
    </row>
    <row r="23" ht="20.25" customHeight="1" spans="1:10">
      <c r="A23" s="98"/>
      <c r="B23" s="92">
        <v>0</v>
      </c>
      <c r="C23" s="199" t="s">
        <v>35</v>
      </c>
      <c r="D23" s="92">
        <v>0</v>
      </c>
      <c r="J23" s="337"/>
    </row>
    <row r="24" ht="20.25" customHeight="1" spans="1:10">
      <c r="A24" s="98"/>
      <c r="B24" s="92">
        <v>0</v>
      </c>
      <c r="C24" s="199" t="s">
        <v>36</v>
      </c>
      <c r="D24" s="92">
        <v>0</v>
      </c>
      <c r="J24" s="337"/>
    </row>
    <row r="25" ht="20.25" customHeight="1" spans="1:10">
      <c r="A25" s="98"/>
      <c r="B25" s="92">
        <v>0</v>
      </c>
      <c r="C25" s="199" t="s">
        <v>37</v>
      </c>
      <c r="D25" s="92">
        <v>64.141636</v>
      </c>
      <c r="J25" s="337"/>
    </row>
    <row r="26" ht="20.25" customHeight="1" spans="1:10">
      <c r="A26" s="98"/>
      <c r="B26" s="92">
        <v>0</v>
      </c>
      <c r="C26" s="199" t="s">
        <v>38</v>
      </c>
      <c r="D26" s="92">
        <v>0</v>
      </c>
      <c r="J26" s="337"/>
    </row>
    <row r="27" ht="20.25" customHeight="1" spans="1:10">
      <c r="A27" s="98"/>
      <c r="B27" s="92">
        <v>0</v>
      </c>
      <c r="C27" s="199" t="s">
        <v>39</v>
      </c>
      <c r="D27" s="92">
        <v>0</v>
      </c>
      <c r="J27" s="337"/>
    </row>
    <row r="28" ht="20.25" customHeight="1" spans="1:10">
      <c r="A28" s="98"/>
      <c r="B28" s="92">
        <v>0</v>
      </c>
      <c r="C28" s="199" t="s">
        <v>40</v>
      </c>
      <c r="D28" s="92">
        <v>15</v>
      </c>
      <c r="J28" s="337"/>
    </row>
    <row r="29" ht="20.25" customHeight="1" spans="2:10">
      <c r="B29" s="92">
        <v>0</v>
      </c>
      <c r="C29" s="199" t="s">
        <v>41</v>
      </c>
      <c r="D29" s="92">
        <v>0</v>
      </c>
      <c r="J29" s="337"/>
    </row>
    <row r="30" ht="20.25" customHeight="1" spans="1:10">
      <c r="A30" s="98"/>
      <c r="B30" s="92">
        <v>0</v>
      </c>
      <c r="C30" s="199" t="s">
        <v>42</v>
      </c>
      <c r="D30" s="92">
        <v>0</v>
      </c>
      <c r="J30" s="337"/>
    </row>
    <row r="31" ht="20.25" customHeight="1" spans="1:10">
      <c r="A31" s="342"/>
      <c r="B31" s="92">
        <v>0</v>
      </c>
      <c r="C31" s="199" t="s">
        <v>43</v>
      </c>
      <c r="D31" s="92">
        <v>0</v>
      </c>
      <c r="J31" s="337"/>
    </row>
    <row r="32" ht="20.25" customHeight="1" spans="1:10">
      <c r="A32" s="342"/>
      <c r="B32" s="92">
        <v>0</v>
      </c>
      <c r="C32" s="199" t="s">
        <v>44</v>
      </c>
      <c r="D32" s="92">
        <v>0</v>
      </c>
      <c r="J32" s="337"/>
    </row>
    <row r="33" ht="20.25" customHeight="1" spans="1:10">
      <c r="A33" s="343" t="s">
        <v>45</v>
      </c>
      <c r="B33" s="92">
        <v>1263.233966</v>
      </c>
      <c r="C33" s="267" t="s">
        <v>46</v>
      </c>
      <c r="D33" s="92">
        <v>1263.233966</v>
      </c>
      <c r="F33" s="340"/>
      <c r="G33" s="340"/>
      <c r="J33" s="337"/>
    </row>
    <row r="34" ht="20.25" customHeight="1" spans="1:10">
      <c r="A34" s="341" t="s">
        <v>47</v>
      </c>
      <c r="B34" s="92" t="s">
        <v>48</v>
      </c>
      <c r="C34" s="199" t="s">
        <v>49</v>
      </c>
      <c r="D34" s="92" t="s">
        <v>50</v>
      </c>
      <c r="J34" s="337"/>
    </row>
    <row r="35" ht="20.25" customHeight="1" spans="1:10">
      <c r="A35" s="341" t="s">
        <v>51</v>
      </c>
      <c r="B35" s="92">
        <v>0</v>
      </c>
      <c r="C35" s="344" t="s">
        <v>51</v>
      </c>
      <c r="D35" s="92">
        <v>0</v>
      </c>
      <c r="J35" s="337"/>
    </row>
    <row r="36" ht="20.25" customHeight="1" spans="1:10">
      <c r="A36" s="341" t="s">
        <v>52</v>
      </c>
      <c r="B36" s="92">
        <v>0</v>
      </c>
      <c r="C36" s="344" t="s">
        <v>53</v>
      </c>
      <c r="D36" s="92">
        <v>0</v>
      </c>
      <c r="J36" s="337"/>
    </row>
    <row r="37" ht="20.25" customHeight="1" spans="1:10">
      <c r="A37" s="345" t="s">
        <v>54</v>
      </c>
      <c r="B37" s="92">
        <v>1263.233966</v>
      </c>
      <c r="C37" s="267" t="s">
        <v>55</v>
      </c>
      <c r="D37" s="92">
        <v>1263.233966</v>
      </c>
      <c r="F37" s="340"/>
      <c r="G37" s="340"/>
      <c r="J37" s="337"/>
    </row>
    <row r="44" spans="2:2">
      <c r="B44" s="13"/>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selection activeCell="I35" sqref="I35"/>
    </sheetView>
  </sheetViews>
  <sheetFormatPr defaultColWidth="9.1047619047619" defaultRowHeight="14.25" customHeight="1" outlineLevelCol="5"/>
  <cols>
    <col min="1" max="2" width="21.1047619047619" style="3" customWidth="1"/>
    <col min="3" max="3" width="31.552380952381" style="12" customWidth="1"/>
    <col min="4" max="4" width="27.6666666666667" style="12" customWidth="1"/>
    <col min="5" max="6" width="36.6666666666667" style="12" customWidth="1"/>
    <col min="7" max="7" width="9.1047619047619" style="12" customWidth="1"/>
    <col min="8" max="16384" width="9.1047619047619" style="12"/>
  </cols>
  <sheetData>
    <row r="1" ht="12" customHeight="1" spans="1:6">
      <c r="A1" s="180">
        <v>0</v>
      </c>
      <c r="B1" s="180">
        <v>0</v>
      </c>
      <c r="C1" s="181">
        <v>1</v>
      </c>
      <c r="D1" s="182"/>
      <c r="E1" s="182"/>
      <c r="F1" s="182" t="s">
        <v>608</v>
      </c>
    </row>
    <row r="2" ht="26.25" customHeight="1" spans="1:6">
      <c r="A2" s="183" t="s">
        <v>609</v>
      </c>
      <c r="B2" s="183"/>
      <c r="C2" s="14"/>
      <c r="D2" s="14"/>
      <c r="E2" s="14"/>
      <c r="F2" s="14"/>
    </row>
    <row r="3" ht="13.5" customHeight="1" spans="1:6">
      <c r="A3" s="15" t="s">
        <v>2</v>
      </c>
      <c r="B3" s="15"/>
      <c r="C3" s="181"/>
      <c r="D3" s="182"/>
      <c r="E3" s="182"/>
      <c r="F3" s="182" t="s">
        <v>3</v>
      </c>
    </row>
    <row r="4" ht="19.5" customHeight="1" spans="1:6">
      <c r="A4" s="127" t="s">
        <v>245</v>
      </c>
      <c r="B4" s="184" t="s">
        <v>80</v>
      </c>
      <c r="C4" s="127" t="s">
        <v>81</v>
      </c>
      <c r="D4" s="128" t="s">
        <v>610</v>
      </c>
      <c r="E4" s="129"/>
      <c r="F4" s="185"/>
    </row>
    <row r="5" ht="18.75" customHeight="1" spans="1:6">
      <c r="A5" s="130"/>
      <c r="B5" s="186"/>
      <c r="C5" s="131"/>
      <c r="D5" s="127" t="s">
        <v>60</v>
      </c>
      <c r="E5" s="128" t="s">
        <v>83</v>
      </c>
      <c r="F5" s="127" t="s">
        <v>84</v>
      </c>
    </row>
    <row r="6" ht="18.75" customHeight="1" spans="1:6">
      <c r="A6" s="187">
        <v>1</v>
      </c>
      <c r="B6" s="187" t="s">
        <v>228</v>
      </c>
      <c r="C6" s="134">
        <v>3</v>
      </c>
      <c r="D6" s="188" t="s">
        <v>230</v>
      </c>
      <c r="E6" s="188" t="s">
        <v>231</v>
      </c>
      <c r="F6" s="127">
        <v>6</v>
      </c>
    </row>
    <row r="7" ht="18.75" customHeight="1" spans="1:6">
      <c r="A7" s="72" t="s">
        <v>75</v>
      </c>
      <c r="B7" s="72"/>
      <c r="C7" s="91"/>
      <c r="D7" s="189">
        <v>10.98</v>
      </c>
      <c r="E7" s="189">
        <v>0</v>
      </c>
      <c r="F7" s="189">
        <v>10.98</v>
      </c>
    </row>
    <row r="8" ht="18.75" customHeight="1" spans="1:6">
      <c r="A8" s="72"/>
      <c r="B8" s="72" t="s">
        <v>154</v>
      </c>
      <c r="C8" s="91" t="s">
        <v>611</v>
      </c>
      <c r="D8" s="189">
        <v>10.98</v>
      </c>
      <c r="E8" s="189">
        <v>0</v>
      </c>
      <c r="F8" s="189">
        <v>10.98</v>
      </c>
    </row>
    <row r="9" customHeight="1" spans="1:6">
      <c r="A9" s="24"/>
      <c r="B9" s="72" t="s">
        <v>156</v>
      </c>
      <c r="C9" s="91" t="s">
        <v>612</v>
      </c>
      <c r="D9" s="189">
        <v>10.98</v>
      </c>
      <c r="E9" s="189">
        <v>0</v>
      </c>
      <c r="F9" s="189">
        <v>10.98</v>
      </c>
    </row>
    <row r="10" customHeight="1" spans="1:6">
      <c r="A10" s="24"/>
      <c r="B10" s="72" t="s">
        <v>158</v>
      </c>
      <c r="C10" s="91" t="s">
        <v>613</v>
      </c>
      <c r="D10" s="189">
        <v>10.98</v>
      </c>
      <c r="E10" s="189">
        <v>0</v>
      </c>
      <c r="F10" s="189">
        <v>10.98</v>
      </c>
    </row>
    <row r="11" customHeight="1" spans="1:6">
      <c r="A11" s="190" t="s">
        <v>234</v>
      </c>
      <c r="B11" s="190"/>
      <c r="C11" s="190" t="s">
        <v>234</v>
      </c>
      <c r="D11" s="189">
        <v>10.98</v>
      </c>
      <c r="E11" s="189">
        <v>0</v>
      </c>
      <c r="F11" s="189">
        <v>10.98</v>
      </c>
    </row>
    <row r="39" customHeight="1" spans="6:6">
      <c r="F39" s="191">
        <v>10000</v>
      </c>
    </row>
  </sheetData>
  <mergeCells count="7">
    <mergeCell ref="A2:F2"/>
    <mergeCell ref="A3:D3"/>
    <mergeCell ref="D4:F4"/>
    <mergeCell ref="A11:C11"/>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8"/>
  <sheetViews>
    <sheetView topLeftCell="B1" workbookViewId="0">
      <selection activeCell="R21" sqref="R21"/>
    </sheetView>
  </sheetViews>
  <sheetFormatPr defaultColWidth="9.1047619047619" defaultRowHeight="14.25" customHeight="1"/>
  <cols>
    <col min="1" max="1" width="20.6666666666667" style="12" customWidth="1"/>
    <col min="2" max="2" width="26.4380952380952" style="12" customWidth="1"/>
    <col min="3" max="3" width="20.6666666666667" style="12" customWidth="1"/>
    <col min="4" max="10" width="10.6666666666667" style="12" customWidth="1"/>
    <col min="11" max="11" width="10.6666666666667" style="104" customWidth="1"/>
    <col min="12" max="15" width="10.6666666666667" style="12" customWidth="1"/>
    <col min="16" max="16" width="10.6666666666667" style="104" customWidth="1"/>
    <col min="17" max="17" width="10.6666666666667" style="12" customWidth="1"/>
    <col min="18" max="18" width="9.1047619047619" style="104" customWidth="1"/>
    <col min="19" max="16384" width="9.1047619047619" style="104"/>
  </cols>
  <sheetData>
    <row r="1" ht="13.5" customHeight="1" spans="1:17">
      <c r="A1" s="119"/>
      <c r="B1" s="119"/>
      <c r="C1" s="119"/>
      <c r="D1" s="119"/>
      <c r="E1" s="119"/>
      <c r="F1" s="119"/>
      <c r="G1" s="119"/>
      <c r="H1" s="119"/>
      <c r="I1" s="119"/>
      <c r="J1" s="119"/>
      <c r="P1" s="116"/>
      <c r="Q1" s="177" t="s">
        <v>614</v>
      </c>
    </row>
    <row r="2" ht="27.75" customHeight="1" spans="1:17">
      <c r="A2" s="143" t="s">
        <v>615</v>
      </c>
      <c r="B2" s="106"/>
      <c r="C2" s="106"/>
      <c r="D2" s="106"/>
      <c r="E2" s="106"/>
      <c r="F2" s="106"/>
      <c r="G2" s="106"/>
      <c r="H2" s="106"/>
      <c r="I2" s="106"/>
      <c r="J2" s="106"/>
      <c r="K2" s="107"/>
      <c r="L2" s="106"/>
      <c r="M2" s="106"/>
      <c r="N2" s="106"/>
      <c r="O2" s="106"/>
      <c r="P2" s="107"/>
      <c r="Q2" s="106"/>
    </row>
    <row r="3" ht="18.75" customHeight="1" spans="1:17">
      <c r="A3" s="144" t="s">
        <v>2</v>
      </c>
      <c r="B3" s="118"/>
      <c r="C3" s="118"/>
      <c r="D3" s="118"/>
      <c r="E3" s="118"/>
      <c r="F3" s="118"/>
      <c r="G3" s="118"/>
      <c r="H3" s="118"/>
      <c r="I3" s="118"/>
      <c r="J3" s="118"/>
      <c r="P3" s="140"/>
      <c r="Q3" s="178" t="s">
        <v>3</v>
      </c>
    </row>
    <row r="4" ht="15.75" customHeight="1" spans="1:17">
      <c r="A4" s="132" t="s">
        <v>616</v>
      </c>
      <c r="B4" s="160" t="s">
        <v>617</v>
      </c>
      <c r="C4" s="160" t="s">
        <v>618</v>
      </c>
      <c r="D4" s="160" t="s">
        <v>619</v>
      </c>
      <c r="E4" s="160" t="s">
        <v>620</v>
      </c>
      <c r="F4" s="160" t="s">
        <v>621</v>
      </c>
      <c r="G4" s="161" t="s">
        <v>252</v>
      </c>
      <c r="H4" s="162"/>
      <c r="I4" s="162"/>
      <c r="J4" s="161"/>
      <c r="K4" s="172"/>
      <c r="L4" s="161"/>
      <c r="M4" s="161"/>
      <c r="N4" s="161"/>
      <c r="O4" s="161"/>
      <c r="P4" s="172"/>
      <c r="Q4" s="179"/>
    </row>
    <row r="5" ht="17.25" customHeight="1" spans="1:17">
      <c r="A5" s="163"/>
      <c r="B5" s="164"/>
      <c r="C5" s="164"/>
      <c r="D5" s="164"/>
      <c r="E5" s="164"/>
      <c r="F5" s="164"/>
      <c r="G5" s="165" t="s">
        <v>60</v>
      </c>
      <c r="H5" s="18" t="s">
        <v>63</v>
      </c>
      <c r="I5" s="18" t="s">
        <v>622</v>
      </c>
      <c r="J5" s="164" t="s">
        <v>623</v>
      </c>
      <c r="K5" s="173" t="s">
        <v>624</v>
      </c>
      <c r="L5" s="168" t="s">
        <v>67</v>
      </c>
      <c r="M5" s="168"/>
      <c r="N5" s="168"/>
      <c r="O5" s="168"/>
      <c r="P5" s="174"/>
      <c r="Q5" s="167"/>
    </row>
    <row r="6" ht="54" customHeight="1" spans="1:17">
      <c r="A6" s="166"/>
      <c r="B6" s="167"/>
      <c r="C6" s="167"/>
      <c r="D6" s="167"/>
      <c r="E6" s="167"/>
      <c r="F6" s="167"/>
      <c r="G6" s="168"/>
      <c r="H6" s="18"/>
      <c r="I6" s="18"/>
      <c r="J6" s="167"/>
      <c r="K6" s="175"/>
      <c r="L6" s="167" t="s">
        <v>62</v>
      </c>
      <c r="M6" s="167" t="s">
        <v>69</v>
      </c>
      <c r="N6" s="167" t="s">
        <v>385</v>
      </c>
      <c r="O6" s="167" t="s">
        <v>71</v>
      </c>
      <c r="P6" s="175" t="s">
        <v>72</v>
      </c>
      <c r="Q6" s="167" t="s">
        <v>73</v>
      </c>
    </row>
    <row r="7" ht="19.95" customHeight="1" spans="1:17">
      <c r="A7" s="130">
        <v>1</v>
      </c>
      <c r="B7" s="169">
        <v>2</v>
      </c>
      <c r="C7" s="169">
        <v>3</v>
      </c>
      <c r="D7" s="130">
        <v>4</v>
      </c>
      <c r="E7" s="169">
        <v>5</v>
      </c>
      <c r="F7" s="170">
        <v>6</v>
      </c>
      <c r="G7" s="131">
        <v>7</v>
      </c>
      <c r="H7" s="170">
        <v>8</v>
      </c>
      <c r="I7" s="169">
        <v>9</v>
      </c>
      <c r="J7" s="130">
        <v>10</v>
      </c>
      <c r="K7" s="169">
        <v>11</v>
      </c>
      <c r="L7" s="169">
        <v>12</v>
      </c>
      <c r="M7" s="130">
        <v>13</v>
      </c>
      <c r="N7" s="169">
        <v>14</v>
      </c>
      <c r="O7" s="169">
        <v>15</v>
      </c>
      <c r="P7" s="130">
        <v>16</v>
      </c>
      <c r="Q7" s="169">
        <v>17</v>
      </c>
    </row>
    <row r="8" ht="21" customHeight="1" spans="1:17">
      <c r="A8" s="146" t="s">
        <v>288</v>
      </c>
      <c r="B8" s="147" t="s">
        <v>625</v>
      </c>
      <c r="C8" s="147" t="s">
        <v>626</v>
      </c>
      <c r="D8" s="147" t="s">
        <v>627</v>
      </c>
      <c r="E8" s="171">
        <v>7</v>
      </c>
      <c r="F8" s="99">
        <v>8.4</v>
      </c>
      <c r="G8" s="99">
        <v>8.4</v>
      </c>
      <c r="H8" s="99">
        <v>8.4</v>
      </c>
      <c r="I8" s="156"/>
      <c r="J8" s="156"/>
      <c r="K8" s="157"/>
      <c r="L8" s="156"/>
      <c r="M8" s="156"/>
      <c r="N8" s="157"/>
      <c r="O8" s="157"/>
      <c r="P8" s="157"/>
      <c r="Q8" s="157"/>
    </row>
    <row r="9" ht="21" customHeight="1" spans="1:17">
      <c r="A9" s="146" t="s">
        <v>288</v>
      </c>
      <c r="B9" s="147" t="s">
        <v>628</v>
      </c>
      <c r="C9" s="147" t="s">
        <v>629</v>
      </c>
      <c r="D9" s="147" t="s">
        <v>627</v>
      </c>
      <c r="E9" s="171">
        <v>1</v>
      </c>
      <c r="F9" s="99">
        <v>1.5</v>
      </c>
      <c r="G9" s="99">
        <v>1.5</v>
      </c>
      <c r="H9" s="99">
        <v>1.5</v>
      </c>
      <c r="I9" s="156"/>
      <c r="J9" s="156"/>
      <c r="K9" s="157"/>
      <c r="L9" s="156"/>
      <c r="M9" s="156"/>
      <c r="N9" s="157"/>
      <c r="O9" s="157"/>
      <c r="P9" s="157"/>
      <c r="Q9" s="157"/>
    </row>
    <row r="10" ht="21" customHeight="1" spans="1:17">
      <c r="A10" s="146" t="s">
        <v>288</v>
      </c>
      <c r="B10" s="147" t="s">
        <v>630</v>
      </c>
      <c r="C10" s="147" t="s">
        <v>631</v>
      </c>
      <c r="D10" s="147" t="s">
        <v>627</v>
      </c>
      <c r="E10" s="171">
        <v>1</v>
      </c>
      <c r="F10" s="99">
        <v>0.51</v>
      </c>
      <c r="G10" s="99">
        <v>0.51</v>
      </c>
      <c r="H10" s="99">
        <v>0.51</v>
      </c>
      <c r="I10" s="156"/>
      <c r="J10" s="156"/>
      <c r="K10" s="157"/>
      <c r="L10" s="156"/>
      <c r="M10" s="156"/>
      <c r="N10" s="157"/>
      <c r="O10" s="157"/>
      <c r="P10" s="157"/>
      <c r="Q10" s="157"/>
    </row>
    <row r="11" customHeight="1" spans="1:17">
      <c r="A11" s="149" t="s">
        <v>60</v>
      </c>
      <c r="B11" s="150"/>
      <c r="C11" s="150"/>
      <c r="D11" s="150"/>
      <c r="E11" s="151"/>
      <c r="F11" s="99">
        <v>10.41</v>
      </c>
      <c r="G11" s="99">
        <v>10.41</v>
      </c>
      <c r="H11" s="99">
        <v>10.41</v>
      </c>
      <c r="I11" s="157"/>
      <c r="J11" s="157"/>
      <c r="K11" s="157"/>
      <c r="L11" s="157"/>
      <c r="M11" s="157"/>
      <c r="N11" s="157"/>
      <c r="O11" s="157"/>
      <c r="P11" s="157"/>
      <c r="Q11" s="157"/>
    </row>
    <row r="38" customHeight="1" spans="11:11">
      <c r="K38" s="176">
        <v>10000</v>
      </c>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workbookViewId="0">
      <selection activeCell="O26" sqref="O26"/>
    </sheetView>
  </sheetViews>
  <sheetFormatPr defaultColWidth="8.66666666666667" defaultRowHeight="14.25" customHeight="1"/>
  <cols>
    <col min="1" max="1" width="16" style="141" customWidth="1"/>
    <col min="2" max="2" width="27.552380952381" style="141" customWidth="1"/>
    <col min="3" max="3" width="28.552380952381" style="141" customWidth="1"/>
    <col min="4" max="4" width="19.8857142857143" style="141" customWidth="1"/>
    <col min="5" max="5" width="14.4380952380952" style="141" customWidth="1"/>
    <col min="6" max="6" width="10.6666666666667" style="141" customWidth="1"/>
    <col min="7" max="10" width="10.6666666666667" style="12" customWidth="1"/>
    <col min="11" max="11" width="10.6666666666667" style="104" customWidth="1"/>
    <col min="12" max="15" width="10.6666666666667" style="12" customWidth="1"/>
    <col min="16" max="16" width="10.6666666666667" style="104" customWidth="1"/>
    <col min="17" max="17" width="10.6666666666667" style="12" customWidth="1"/>
    <col min="18" max="18" width="9.1047619047619" style="104" customWidth="1"/>
    <col min="19" max="246" width="9.1047619047619" style="104"/>
    <col min="247" max="16384" width="8.66666666666667" style="104"/>
  </cols>
  <sheetData>
    <row r="1" ht="13.5" customHeight="1" spans="1:17">
      <c r="A1" s="119"/>
      <c r="B1" s="119"/>
      <c r="C1" s="119"/>
      <c r="D1" s="119"/>
      <c r="E1" s="119"/>
      <c r="F1" s="119"/>
      <c r="G1" s="142"/>
      <c r="H1" s="142"/>
      <c r="I1" s="142"/>
      <c r="J1" s="142"/>
      <c r="K1" s="152"/>
      <c r="L1" s="11"/>
      <c r="M1" s="11"/>
      <c r="N1" s="11"/>
      <c r="O1" s="11"/>
      <c r="P1" s="153"/>
      <c r="Q1" s="159" t="s">
        <v>632</v>
      </c>
    </row>
    <row r="2" ht="27.75" customHeight="1" spans="1:17">
      <c r="A2" s="143" t="s">
        <v>633</v>
      </c>
      <c r="B2" s="143"/>
      <c r="C2" s="143"/>
      <c r="D2" s="143"/>
      <c r="E2" s="143"/>
      <c r="F2" s="143"/>
      <c r="G2" s="143"/>
      <c r="H2" s="143"/>
      <c r="I2" s="143"/>
      <c r="J2" s="143"/>
      <c r="K2" s="143"/>
      <c r="L2" s="143"/>
      <c r="M2" s="143"/>
      <c r="N2" s="143"/>
      <c r="O2" s="143"/>
      <c r="P2" s="143"/>
      <c r="Q2" s="143"/>
    </row>
    <row r="3" ht="26.1" customHeight="1" spans="1:17">
      <c r="A3" s="144" t="s">
        <v>2</v>
      </c>
      <c r="B3" s="118"/>
      <c r="C3" s="118"/>
      <c r="D3" s="118"/>
      <c r="E3" s="118"/>
      <c r="F3" s="118"/>
      <c r="G3" s="145"/>
      <c r="H3" s="145"/>
      <c r="I3" s="145"/>
      <c r="J3" s="145"/>
      <c r="K3" s="152"/>
      <c r="L3" s="11"/>
      <c r="M3" s="11"/>
      <c r="N3" s="11"/>
      <c r="O3" s="11"/>
      <c r="P3" s="154"/>
      <c r="Q3" s="125" t="s">
        <v>3</v>
      </c>
    </row>
    <row r="4" ht="15.75" customHeight="1" spans="1:17">
      <c r="A4" s="18" t="s">
        <v>616</v>
      </c>
      <c r="B4" s="18" t="s">
        <v>634</v>
      </c>
      <c r="C4" s="18" t="s">
        <v>635</v>
      </c>
      <c r="D4" s="18" t="s">
        <v>636</v>
      </c>
      <c r="E4" s="18" t="s">
        <v>637</v>
      </c>
      <c r="F4" s="18" t="s">
        <v>638</v>
      </c>
      <c r="G4" s="18" t="s">
        <v>252</v>
      </c>
      <c r="H4" s="18"/>
      <c r="I4" s="18"/>
      <c r="J4" s="18"/>
      <c r="K4" s="31"/>
      <c r="L4" s="18"/>
      <c r="M4" s="18"/>
      <c r="N4" s="18"/>
      <c r="O4" s="18"/>
      <c r="P4" s="31"/>
      <c r="Q4" s="18"/>
    </row>
    <row r="5" ht="17.25" customHeight="1" spans="1:17">
      <c r="A5" s="18"/>
      <c r="B5" s="18"/>
      <c r="C5" s="18"/>
      <c r="D5" s="18"/>
      <c r="E5" s="18"/>
      <c r="F5" s="18"/>
      <c r="G5" s="18" t="s">
        <v>60</v>
      </c>
      <c r="H5" s="18" t="s">
        <v>63</v>
      </c>
      <c r="I5" s="18" t="s">
        <v>622</v>
      </c>
      <c r="J5" s="18" t="s">
        <v>623</v>
      </c>
      <c r="K5" s="155" t="s">
        <v>624</v>
      </c>
      <c r="L5" s="18" t="s">
        <v>67</v>
      </c>
      <c r="M5" s="18"/>
      <c r="N5" s="18"/>
      <c r="O5" s="18"/>
      <c r="P5" s="155"/>
      <c r="Q5" s="18"/>
    </row>
    <row r="6" ht="54" customHeight="1" spans="1:17">
      <c r="A6" s="18"/>
      <c r="B6" s="18"/>
      <c r="C6" s="18"/>
      <c r="D6" s="18"/>
      <c r="E6" s="18"/>
      <c r="F6" s="18"/>
      <c r="G6" s="18"/>
      <c r="H6" s="18"/>
      <c r="I6" s="18"/>
      <c r="J6" s="18"/>
      <c r="K6" s="31"/>
      <c r="L6" s="18" t="s">
        <v>62</v>
      </c>
      <c r="M6" s="18" t="s">
        <v>69</v>
      </c>
      <c r="N6" s="18" t="s">
        <v>385</v>
      </c>
      <c r="O6" s="18" t="s">
        <v>71</v>
      </c>
      <c r="P6" s="31" t="s">
        <v>72</v>
      </c>
      <c r="Q6" s="18" t="s">
        <v>73</v>
      </c>
    </row>
    <row r="7" ht="19.95" customHeight="1" spans="1:17">
      <c r="A7" s="18">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19.95" customHeight="1" spans="1:17">
      <c r="A8" s="146" t="s">
        <v>288</v>
      </c>
      <c r="B8" s="146" t="s">
        <v>639</v>
      </c>
      <c r="C8" s="146" t="s">
        <v>640</v>
      </c>
      <c r="D8" s="146" t="s">
        <v>641</v>
      </c>
      <c r="E8" s="147" t="s">
        <v>91</v>
      </c>
      <c r="F8" s="148" t="s">
        <v>642</v>
      </c>
      <c r="G8" s="99">
        <v>0.51</v>
      </c>
      <c r="H8" s="99">
        <v>0.51</v>
      </c>
      <c r="I8" s="156"/>
      <c r="J8" s="156"/>
      <c r="K8" s="157"/>
      <c r="L8" s="156"/>
      <c r="M8" s="156"/>
      <c r="N8" s="157"/>
      <c r="O8" s="158" t="s">
        <v>643</v>
      </c>
      <c r="P8" s="157"/>
      <c r="Q8" s="157"/>
    </row>
    <row r="9" ht="19.95" customHeight="1" spans="1:17">
      <c r="A9" s="146" t="s">
        <v>288</v>
      </c>
      <c r="B9" s="146" t="s">
        <v>644</v>
      </c>
      <c r="C9" s="146" t="s">
        <v>640</v>
      </c>
      <c r="D9" s="146" t="s">
        <v>641</v>
      </c>
      <c r="E9" s="147" t="s">
        <v>91</v>
      </c>
      <c r="F9" s="148" t="s">
        <v>642</v>
      </c>
      <c r="G9" s="99">
        <v>8.4</v>
      </c>
      <c r="H9" s="99">
        <v>8.4</v>
      </c>
      <c r="I9" s="156"/>
      <c r="J9" s="156"/>
      <c r="K9" s="157"/>
      <c r="L9" s="156"/>
      <c r="M9" s="156"/>
      <c r="N9" s="157"/>
      <c r="O9" s="158" t="s">
        <v>643</v>
      </c>
      <c r="P9" s="157"/>
      <c r="Q9" s="157"/>
    </row>
    <row r="10" ht="19.95" customHeight="1" spans="1:17">
      <c r="A10" s="146" t="s">
        <v>288</v>
      </c>
      <c r="B10" s="146" t="s">
        <v>645</v>
      </c>
      <c r="C10" s="146" t="s">
        <v>640</v>
      </c>
      <c r="D10" s="146" t="s">
        <v>641</v>
      </c>
      <c r="E10" s="147" t="s">
        <v>91</v>
      </c>
      <c r="F10" s="148" t="s">
        <v>642</v>
      </c>
      <c r="G10" s="99">
        <v>1.5</v>
      </c>
      <c r="H10" s="99">
        <v>1.5</v>
      </c>
      <c r="I10" s="156"/>
      <c r="J10" s="156"/>
      <c r="K10" s="157"/>
      <c r="L10" s="156"/>
      <c r="M10" s="156"/>
      <c r="N10" s="157"/>
      <c r="O10" s="158" t="s">
        <v>643</v>
      </c>
      <c r="P10" s="157"/>
      <c r="Q10" s="157"/>
    </row>
    <row r="11" ht="19.95" customHeight="1" spans="1:17">
      <c r="A11" s="149" t="s">
        <v>60</v>
      </c>
      <c r="B11" s="149"/>
      <c r="C11" s="149"/>
      <c r="D11" s="149"/>
      <c r="E11" s="150"/>
      <c r="F11" s="151"/>
      <c r="G11" s="99">
        <v>10.41</v>
      </c>
      <c r="H11" s="99">
        <v>10.41</v>
      </c>
      <c r="I11" s="157"/>
      <c r="J11" s="157"/>
      <c r="K11" s="157"/>
      <c r="L11" s="157"/>
      <c r="M11" s="157"/>
      <c r="N11" s="157"/>
      <c r="O11" s="158" t="s">
        <v>643</v>
      </c>
      <c r="P11" s="157"/>
      <c r="Q11" s="157"/>
    </row>
  </sheetData>
  <mergeCells count="16">
    <mergeCell ref="A2:Q2"/>
    <mergeCell ref="A3:C3"/>
    <mergeCell ref="G4:Q4"/>
    <mergeCell ref="L5:Q5"/>
    <mergeCell ref="A11:F11"/>
    <mergeCell ref="A4:A6"/>
    <mergeCell ref="B4:B6"/>
    <mergeCell ref="C4:C6"/>
    <mergeCell ref="D4:D6"/>
    <mergeCell ref="E4:E6"/>
    <mergeCell ref="F4:F6"/>
    <mergeCell ref="G5:G6"/>
    <mergeCell ref="H5:H6"/>
    <mergeCell ref="I5:I6"/>
    <mergeCell ref="J5:J6"/>
    <mergeCell ref="K5:K6"/>
  </mergeCells>
  <pageMargins left="0.708333333333333" right="0.708333333333333" top="0.747916666666667" bottom="0.747916666666667" header="0.314583333333333" footer="0.314583333333333"/>
  <pageSetup paperSize="9" scale="75"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workbookViewId="0">
      <selection activeCell="K27" sqref="K27"/>
    </sheetView>
  </sheetViews>
  <sheetFormatPr defaultColWidth="8.88571428571429" defaultRowHeight="14.25" customHeight="1"/>
  <cols>
    <col min="1" max="1" width="37.6666666666667" style="12" customWidth="1"/>
    <col min="2" max="4" width="13.4380952380952" style="12" customWidth="1"/>
    <col min="5" max="13" width="10.3333333333333" style="12" customWidth="1"/>
    <col min="14" max="14" width="9.1047619047619" style="104" customWidth="1"/>
    <col min="15" max="247" width="9.1047619047619" style="104"/>
    <col min="248" max="16384" width="8.88571428571429" style="104"/>
  </cols>
  <sheetData>
    <row r="1" ht="13.5" customHeight="1" spans="1:13">
      <c r="A1" s="118"/>
      <c r="B1" s="119"/>
      <c r="C1" s="119"/>
      <c r="D1" s="120"/>
      <c r="M1" s="116" t="s">
        <v>646</v>
      </c>
    </row>
    <row r="2" ht="34.95" customHeight="1" spans="1:13">
      <c r="A2" s="121" t="s">
        <v>647</v>
      </c>
      <c r="B2" s="122"/>
      <c r="C2" s="122"/>
      <c r="D2" s="122"/>
      <c r="E2" s="122"/>
      <c r="F2" s="122"/>
      <c r="G2" s="122"/>
      <c r="H2" s="122"/>
      <c r="I2" s="122"/>
      <c r="J2" s="122"/>
      <c r="K2" s="122"/>
      <c r="L2" s="122"/>
      <c r="M2" s="122"/>
    </row>
    <row r="3" s="117" customFormat="1" ht="24" customHeight="1" spans="1:13">
      <c r="A3" s="123" t="s">
        <v>2</v>
      </c>
      <c r="B3" s="124"/>
      <c r="C3" s="124"/>
      <c r="D3" s="125"/>
      <c r="E3" s="126"/>
      <c r="F3" s="126"/>
      <c r="G3" s="126"/>
      <c r="H3" s="126"/>
      <c r="I3" s="126"/>
      <c r="J3" s="139"/>
      <c r="K3" s="139"/>
      <c r="L3" s="139"/>
      <c r="M3" s="140" t="s">
        <v>3</v>
      </c>
    </row>
    <row r="4" ht="19.5" customHeight="1" spans="1:13">
      <c r="A4" s="127" t="s">
        <v>648</v>
      </c>
      <c r="B4" s="128" t="s">
        <v>252</v>
      </c>
      <c r="C4" s="129"/>
      <c r="D4" s="129"/>
      <c r="E4" s="19" t="s">
        <v>649</v>
      </c>
      <c r="F4" s="19"/>
      <c r="G4" s="19"/>
      <c r="H4" s="19"/>
      <c r="I4" s="19"/>
      <c r="J4" s="19"/>
      <c r="K4" s="19"/>
      <c r="L4" s="19"/>
      <c r="M4" s="19"/>
    </row>
    <row r="5" ht="40.5" customHeight="1" spans="1:13">
      <c r="A5" s="130"/>
      <c r="B5" s="131" t="s">
        <v>60</v>
      </c>
      <c r="C5" s="132" t="s">
        <v>63</v>
      </c>
      <c r="D5" s="133" t="s">
        <v>650</v>
      </c>
      <c r="E5" s="130"/>
      <c r="F5" s="130"/>
      <c r="G5" s="130"/>
      <c r="H5" s="130"/>
      <c r="I5" s="130"/>
      <c r="J5" s="130"/>
      <c r="K5" s="130"/>
      <c r="L5" s="130"/>
      <c r="M5" s="130"/>
    </row>
    <row r="6" ht="24" customHeight="1" spans="1:13">
      <c r="A6" s="134">
        <v>1</v>
      </c>
      <c r="B6" s="134">
        <v>2</v>
      </c>
      <c r="C6" s="134">
        <v>3</v>
      </c>
      <c r="D6" s="135">
        <v>4</v>
      </c>
      <c r="E6" s="134">
        <v>5</v>
      </c>
      <c r="F6" s="134">
        <v>6</v>
      </c>
      <c r="G6" s="134">
        <v>7</v>
      </c>
      <c r="H6" s="135">
        <v>8</v>
      </c>
      <c r="I6" s="134">
        <v>9</v>
      </c>
      <c r="J6" s="134">
        <v>10</v>
      </c>
      <c r="K6" s="134">
        <v>11</v>
      </c>
      <c r="L6" s="134">
        <v>12</v>
      </c>
      <c r="M6" s="134">
        <v>13</v>
      </c>
    </row>
    <row r="7" ht="24" customHeight="1" spans="1:13">
      <c r="A7" s="111" t="s">
        <v>48</v>
      </c>
      <c r="B7" s="136">
        <f>SUM(C7:D7)</f>
        <v>0</v>
      </c>
      <c r="C7" s="136" t="s">
        <v>48</v>
      </c>
      <c r="D7" s="137" t="s">
        <v>48</v>
      </c>
      <c r="E7" s="136" t="s">
        <v>48</v>
      </c>
      <c r="F7" s="136" t="s">
        <v>48</v>
      </c>
      <c r="G7" s="136" t="s">
        <v>48</v>
      </c>
      <c r="H7" s="136" t="s">
        <v>48</v>
      </c>
      <c r="I7" s="136" t="s">
        <v>48</v>
      </c>
      <c r="J7" s="136" t="s">
        <v>48</v>
      </c>
      <c r="K7" s="136" t="s">
        <v>48</v>
      </c>
      <c r="L7" s="136" t="s">
        <v>48</v>
      </c>
      <c r="M7" s="136" t="s">
        <v>48</v>
      </c>
    </row>
    <row r="8" ht="24" customHeight="1" spans="1:13">
      <c r="A8" s="112" t="s">
        <v>48</v>
      </c>
      <c r="B8" s="136">
        <f>SUM(C8:D8)</f>
        <v>0</v>
      </c>
      <c r="C8" s="136" t="s">
        <v>48</v>
      </c>
      <c r="D8" s="137" t="s">
        <v>48</v>
      </c>
      <c r="E8" s="136" t="s">
        <v>48</v>
      </c>
      <c r="F8" s="136" t="s">
        <v>48</v>
      </c>
      <c r="G8" s="136" t="s">
        <v>48</v>
      </c>
      <c r="H8" s="136" t="s">
        <v>48</v>
      </c>
      <c r="I8" s="136" t="s">
        <v>48</v>
      </c>
      <c r="J8" s="136" t="s">
        <v>48</v>
      </c>
      <c r="K8" s="136" t="s">
        <v>48</v>
      </c>
      <c r="L8" s="136" t="s">
        <v>48</v>
      </c>
      <c r="M8" s="136" t="s">
        <v>48</v>
      </c>
    </row>
    <row r="9" customHeight="1" spans="1:13">
      <c r="A9" s="138" t="s">
        <v>651</v>
      </c>
      <c r="B9" s="138"/>
      <c r="C9" s="138"/>
      <c r="D9" s="138"/>
      <c r="E9" s="138"/>
      <c r="F9" s="138"/>
      <c r="G9" s="138"/>
      <c r="H9" s="138"/>
      <c r="I9" s="138"/>
      <c r="J9" s="138"/>
      <c r="K9" s="138"/>
      <c r="L9" s="138"/>
      <c r="M9" s="138"/>
    </row>
    <row r="10" customHeight="1" spans="1:13">
      <c r="A10" s="138"/>
      <c r="B10" s="138"/>
      <c r="C10" s="138"/>
      <c r="D10" s="138"/>
      <c r="E10" s="138"/>
      <c r="F10" s="138"/>
      <c r="G10" s="138"/>
      <c r="H10" s="138"/>
      <c r="I10" s="138"/>
      <c r="J10" s="138"/>
      <c r="K10" s="138"/>
      <c r="L10" s="138"/>
      <c r="M10" s="138"/>
    </row>
    <row r="11" customHeight="1" spans="1:13">
      <c r="A11" s="138"/>
      <c r="B11" s="138"/>
      <c r="C11" s="138"/>
      <c r="D11" s="138"/>
      <c r="E11" s="138"/>
      <c r="F11" s="138"/>
      <c r="G11" s="138"/>
      <c r="H11" s="138"/>
      <c r="I11" s="138"/>
      <c r="J11" s="138"/>
      <c r="K11" s="138"/>
      <c r="L11" s="138"/>
      <c r="M11" s="138"/>
    </row>
    <row r="12" customHeight="1" spans="1:13">
      <c r="A12" s="138"/>
      <c r="B12" s="138"/>
      <c r="C12" s="138"/>
      <c r="D12" s="138"/>
      <c r="E12" s="138"/>
      <c r="F12" s="138"/>
      <c r="G12" s="138"/>
      <c r="H12" s="138"/>
      <c r="I12" s="138"/>
      <c r="J12" s="138"/>
      <c r="K12" s="138"/>
      <c r="L12" s="138"/>
      <c r="M12" s="138"/>
    </row>
    <row r="13" customHeight="1" spans="1:13">
      <c r="A13" s="138"/>
      <c r="B13" s="138"/>
      <c r="C13" s="138"/>
      <c r="D13" s="138"/>
      <c r="E13" s="138"/>
      <c r="F13" s="138"/>
      <c r="G13" s="138"/>
      <c r="H13" s="138"/>
      <c r="I13" s="138"/>
      <c r="J13" s="138"/>
      <c r="K13" s="138"/>
      <c r="L13" s="138"/>
      <c r="M13" s="138"/>
    </row>
    <row r="14" customHeight="1" spans="1:13">
      <c r="A14" s="138"/>
      <c r="B14" s="138"/>
      <c r="C14" s="138"/>
      <c r="D14" s="138"/>
      <c r="E14" s="138"/>
      <c r="F14" s="138"/>
      <c r="G14" s="138"/>
      <c r="H14" s="138"/>
      <c r="I14" s="138"/>
      <c r="J14" s="138"/>
      <c r="K14" s="138"/>
      <c r="L14" s="138"/>
      <c r="M14" s="138"/>
    </row>
    <row r="15" customHeight="1" spans="1:13">
      <c r="A15" s="138"/>
      <c r="B15" s="138"/>
      <c r="C15" s="138"/>
      <c r="D15" s="138"/>
      <c r="E15" s="138"/>
      <c r="F15" s="138"/>
      <c r="G15" s="138"/>
      <c r="H15" s="138"/>
      <c r="I15" s="138"/>
      <c r="J15" s="138"/>
      <c r="K15" s="138"/>
      <c r="L15" s="138"/>
      <c r="M15" s="138"/>
    </row>
    <row r="16" customHeight="1" spans="1:13">
      <c r="A16" s="138"/>
      <c r="B16" s="138"/>
      <c r="C16" s="138"/>
      <c r="D16" s="138"/>
      <c r="E16" s="138"/>
      <c r="F16" s="138"/>
      <c r="G16" s="138"/>
      <c r="H16" s="138"/>
      <c r="I16" s="138"/>
      <c r="J16" s="138"/>
      <c r="K16" s="138"/>
      <c r="L16" s="138"/>
      <c r="M16" s="138"/>
    </row>
    <row r="17" customHeight="1" spans="1:13">
      <c r="A17" s="138"/>
      <c r="B17" s="138"/>
      <c r="C17" s="138"/>
      <c r="D17" s="138"/>
      <c r="E17" s="138"/>
      <c r="F17" s="138"/>
      <c r="G17" s="138"/>
      <c r="H17" s="138"/>
      <c r="I17" s="138"/>
      <c r="J17" s="138"/>
      <c r="K17" s="138"/>
      <c r="L17" s="138"/>
      <c r="M17" s="138"/>
    </row>
    <row r="18" customHeight="1" spans="1:13">
      <c r="A18" s="138"/>
      <c r="B18" s="138"/>
      <c r="C18" s="138"/>
      <c r="D18" s="138"/>
      <c r="E18" s="138"/>
      <c r="F18" s="138"/>
      <c r="G18" s="138"/>
      <c r="H18" s="138"/>
      <c r="I18" s="138"/>
      <c r="J18" s="138"/>
      <c r="K18" s="138"/>
      <c r="L18" s="138"/>
      <c r="M18" s="138"/>
    </row>
    <row r="19" customHeight="1" spans="1:13">
      <c r="A19" s="138"/>
      <c r="B19" s="138"/>
      <c r="C19" s="138"/>
      <c r="D19" s="138"/>
      <c r="E19" s="138"/>
      <c r="F19" s="138"/>
      <c r="G19" s="138"/>
      <c r="H19" s="138"/>
      <c r="I19" s="138"/>
      <c r="J19" s="138"/>
      <c r="K19" s="138"/>
      <c r="L19" s="138"/>
      <c r="M19" s="138"/>
    </row>
  </sheetData>
  <mergeCells count="5">
    <mergeCell ref="A2:M2"/>
    <mergeCell ref="A3:I3"/>
    <mergeCell ref="B4:D4"/>
    <mergeCell ref="E4:M4"/>
    <mergeCell ref="A4:A5"/>
  </mergeCells>
  <printOptions horizontalCentered="1"/>
  <pageMargins left="0.393055555555556" right="0.393055555555556" top="0.511805555555556" bottom="0.511805555555556" header="0.314583333333333" footer="0.314583333333333"/>
  <pageSetup paperSize="9" scale="51" orientation="landscape"/>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I31" sqref="I31"/>
    </sheetView>
  </sheetViews>
  <sheetFormatPr defaultColWidth="9.1047619047619" defaultRowHeight="12" outlineLevelRow="7"/>
  <cols>
    <col min="1" max="5" width="20.6666666666667" style="103" customWidth="1"/>
    <col min="6" max="6" width="20.6666666666667" style="104" customWidth="1"/>
    <col min="7" max="7" width="20.6666666666667" style="103" customWidth="1"/>
    <col min="8" max="9" width="20.6666666666667" style="104" customWidth="1"/>
    <col min="10" max="10" width="20.6666666666667" style="103" customWidth="1"/>
    <col min="11" max="11" width="9.1047619047619" style="104" customWidth="1"/>
    <col min="12" max="16384" width="9.1047619047619" style="104"/>
  </cols>
  <sheetData>
    <row r="1" customHeight="1" spans="10:10">
      <c r="J1" s="116" t="s">
        <v>652</v>
      </c>
    </row>
    <row r="2" ht="28.5" customHeight="1" spans="1:10">
      <c r="A2" s="105" t="s">
        <v>653</v>
      </c>
      <c r="B2" s="106"/>
      <c r="C2" s="106"/>
      <c r="D2" s="106"/>
      <c r="E2" s="106"/>
      <c r="F2" s="107"/>
      <c r="G2" s="106"/>
      <c r="H2" s="107"/>
      <c r="I2" s="107"/>
      <c r="J2" s="106"/>
    </row>
    <row r="3" ht="17.25" customHeight="1" spans="1:1">
      <c r="A3" s="108" t="s">
        <v>2</v>
      </c>
    </row>
    <row r="4" ht="44.25" customHeight="1" spans="1:10">
      <c r="A4" s="109" t="s">
        <v>419</v>
      </c>
      <c r="B4" s="109" t="s">
        <v>420</v>
      </c>
      <c r="C4" s="109" t="s">
        <v>421</v>
      </c>
      <c r="D4" s="109" t="s">
        <v>422</v>
      </c>
      <c r="E4" s="109" t="s">
        <v>423</v>
      </c>
      <c r="F4" s="110" t="s">
        <v>424</v>
      </c>
      <c r="G4" s="109" t="s">
        <v>425</v>
      </c>
      <c r="H4" s="110" t="s">
        <v>426</v>
      </c>
      <c r="I4" s="110" t="s">
        <v>427</v>
      </c>
      <c r="J4" s="109" t="s">
        <v>428</v>
      </c>
    </row>
    <row r="5" ht="14.25" customHeight="1" spans="1:10">
      <c r="A5" s="109">
        <v>1</v>
      </c>
      <c r="B5" s="109">
        <v>2</v>
      </c>
      <c r="C5" s="109">
        <v>3</v>
      </c>
      <c r="D5" s="109">
        <v>4</v>
      </c>
      <c r="E5" s="109">
        <v>5</v>
      </c>
      <c r="F5" s="110">
        <v>6</v>
      </c>
      <c r="G5" s="109">
        <v>7</v>
      </c>
      <c r="H5" s="110">
        <v>8</v>
      </c>
      <c r="I5" s="110">
        <v>9</v>
      </c>
      <c r="J5" s="109">
        <v>10</v>
      </c>
    </row>
    <row r="6" ht="42" customHeight="1" spans="1:10">
      <c r="A6" s="111" t="s">
        <v>48</v>
      </c>
      <c r="B6" s="112"/>
      <c r="C6" s="112"/>
      <c r="D6" s="112"/>
      <c r="E6" s="113"/>
      <c r="F6" s="114"/>
      <c r="G6" s="113"/>
      <c r="H6" s="114"/>
      <c r="I6" s="114"/>
      <c r="J6" s="113"/>
    </row>
    <row r="7" ht="42.75" customHeight="1" spans="1:10">
      <c r="A7" s="72" t="s">
        <v>48</v>
      </c>
      <c r="B7" s="72" t="s">
        <v>48</v>
      </c>
      <c r="C7" s="72" t="s">
        <v>48</v>
      </c>
      <c r="D7" s="72" t="s">
        <v>48</v>
      </c>
      <c r="E7" s="111" t="s">
        <v>48</v>
      </c>
      <c r="F7" s="72" t="s">
        <v>48</v>
      </c>
      <c r="G7" s="111" t="s">
        <v>48</v>
      </c>
      <c r="H7" s="72" t="s">
        <v>48</v>
      </c>
      <c r="I7" s="72" t="s">
        <v>48</v>
      </c>
      <c r="J7" s="111" t="s">
        <v>48</v>
      </c>
    </row>
    <row r="8" spans="1:4">
      <c r="A8" s="115" t="s">
        <v>651</v>
      </c>
      <c r="B8" s="115"/>
      <c r="C8" s="115"/>
      <c r="D8" s="115"/>
    </row>
  </sheetData>
  <mergeCells count="3">
    <mergeCell ref="A2:J2"/>
    <mergeCell ref="A3:H3"/>
    <mergeCell ref="A8:D8"/>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G37" sqref="G37"/>
    </sheetView>
  </sheetViews>
  <sheetFormatPr defaultColWidth="9.1047619047619" defaultRowHeight="12" outlineLevelCol="7"/>
  <cols>
    <col min="1" max="1" width="29" style="79"/>
    <col min="2" max="2" width="18.6666666666667" style="79" customWidth="1"/>
    <col min="3" max="3" width="24.8857142857143" style="79" customWidth="1"/>
    <col min="4" max="6" width="23.552380952381" style="79" customWidth="1"/>
    <col min="7" max="7" width="25.1047619047619" style="79" customWidth="1"/>
    <col min="8" max="8" width="18.8857142857143" style="79" customWidth="1"/>
    <col min="9" max="16384" width="9.1047619047619" style="79"/>
  </cols>
  <sheetData>
    <row r="1" spans="8:8">
      <c r="H1" s="74" t="s">
        <v>654</v>
      </c>
    </row>
    <row r="2" ht="28.5" spans="1:8">
      <c r="A2" s="80" t="s">
        <v>655</v>
      </c>
      <c r="B2" s="80"/>
      <c r="C2" s="80"/>
      <c r="D2" s="80"/>
      <c r="E2" s="80"/>
      <c r="F2" s="80"/>
      <c r="G2" s="80"/>
      <c r="H2" s="80"/>
    </row>
    <row r="3" ht="13.5" spans="1:2">
      <c r="A3" s="81" t="s">
        <v>2</v>
      </c>
      <c r="B3" s="81"/>
    </row>
    <row r="4" ht="18" customHeight="1" spans="1:8">
      <c r="A4" s="83" t="s">
        <v>245</v>
      </c>
      <c r="B4" s="83" t="s">
        <v>656</v>
      </c>
      <c r="C4" s="83" t="s">
        <v>657</v>
      </c>
      <c r="D4" s="83" t="s">
        <v>658</v>
      </c>
      <c r="E4" s="83" t="s">
        <v>659</v>
      </c>
      <c r="F4" s="101" t="s">
        <v>660</v>
      </c>
      <c r="G4" s="84"/>
      <c r="H4" s="85"/>
    </row>
    <row r="5" ht="18" customHeight="1" spans="1:8">
      <c r="A5" s="86"/>
      <c r="B5" s="86"/>
      <c r="C5" s="86"/>
      <c r="D5" s="86"/>
      <c r="E5" s="86"/>
      <c r="F5" s="88" t="s">
        <v>620</v>
      </c>
      <c r="G5" s="88" t="s">
        <v>661</v>
      </c>
      <c r="H5" s="88" t="s">
        <v>662</v>
      </c>
    </row>
    <row r="6" ht="21" customHeight="1" spans="1:8">
      <c r="A6" s="89">
        <v>1</v>
      </c>
      <c r="B6" s="89">
        <v>2</v>
      </c>
      <c r="C6" s="89">
        <v>3</v>
      </c>
      <c r="D6" s="89">
        <v>4</v>
      </c>
      <c r="E6" s="89">
        <v>5</v>
      </c>
      <c r="F6" s="89">
        <v>6</v>
      </c>
      <c r="G6" s="89">
        <v>7</v>
      </c>
      <c r="H6" s="89">
        <v>8</v>
      </c>
    </row>
    <row r="7" ht="33" customHeight="1" spans="1:8">
      <c r="A7" s="97" t="s">
        <v>663</v>
      </c>
      <c r="B7" s="97"/>
      <c r="C7" s="97"/>
      <c r="D7" s="97"/>
      <c r="E7" s="97"/>
      <c r="F7" s="89"/>
      <c r="G7" s="89"/>
      <c r="H7" s="89"/>
    </row>
    <row r="8" ht="24" customHeight="1" spans="1:8">
      <c r="A8" s="100" t="s">
        <v>664</v>
      </c>
      <c r="B8" s="100"/>
      <c r="C8" s="100"/>
      <c r="D8" s="100"/>
      <c r="E8" s="100"/>
      <c r="F8" s="89"/>
      <c r="G8" s="89"/>
      <c r="H8" s="89"/>
    </row>
    <row r="9" ht="24" customHeight="1" spans="1:8">
      <c r="A9" s="100" t="s">
        <v>665</v>
      </c>
      <c r="B9" s="100"/>
      <c r="C9" s="100"/>
      <c r="D9" s="100"/>
      <c r="E9" s="100"/>
      <c r="F9" s="89"/>
      <c r="G9" s="89"/>
      <c r="H9" s="89"/>
    </row>
    <row r="10" spans="1:1">
      <c r="A10" s="79" t="s">
        <v>666</v>
      </c>
    </row>
  </sheetData>
  <mergeCells count="7">
    <mergeCell ref="A2:H2"/>
    <mergeCell ref="F4:H4"/>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opLeftCell="D1" workbookViewId="0">
      <selection activeCell="K35" sqref="K35"/>
    </sheetView>
  </sheetViews>
  <sheetFormatPr defaultColWidth="9.1047619047619" defaultRowHeight="12.75"/>
  <cols>
    <col min="1" max="1" width="29"/>
    <col min="2" max="2" width="18.6666666666667" customWidth="1"/>
    <col min="3" max="3" width="24.8857142857143" customWidth="1"/>
    <col min="4" max="9" width="23.552380952381" customWidth="1"/>
    <col min="10" max="10" width="25.1047619047619" customWidth="1"/>
    <col min="11" max="11" width="18.8857142857143" customWidth="1"/>
  </cols>
  <sheetData>
    <row r="1" spans="1:11">
      <c r="A1" s="79"/>
      <c r="B1" s="79"/>
      <c r="C1" s="79"/>
      <c r="D1" s="79"/>
      <c r="E1" s="79"/>
      <c r="F1" s="79"/>
      <c r="G1" s="79"/>
      <c r="H1" s="79"/>
      <c r="I1" s="79"/>
      <c r="J1" s="79"/>
      <c r="K1" s="74" t="s">
        <v>667</v>
      </c>
    </row>
    <row r="2" ht="28.5" spans="1:11">
      <c r="A2" s="80" t="s">
        <v>668</v>
      </c>
      <c r="B2" s="80"/>
      <c r="C2" s="80"/>
      <c r="D2" s="80"/>
      <c r="E2" s="80"/>
      <c r="F2" s="80"/>
      <c r="G2" s="80"/>
      <c r="H2" s="80"/>
      <c r="I2" s="80"/>
      <c r="J2" s="80"/>
      <c r="K2" s="80"/>
    </row>
    <row r="3" ht="13.5" spans="1:11">
      <c r="A3" s="81" t="s">
        <v>2</v>
      </c>
      <c r="B3" s="81"/>
      <c r="C3" s="79"/>
      <c r="D3" s="79"/>
      <c r="E3" s="79"/>
      <c r="F3" s="79"/>
      <c r="G3" s="79"/>
      <c r="H3" s="79"/>
      <c r="I3" s="79"/>
      <c r="J3" s="79"/>
      <c r="K3" s="82" t="s">
        <v>3</v>
      </c>
    </row>
    <row r="4" ht="14.25" spans="1:11">
      <c r="A4" s="83" t="s">
        <v>380</v>
      </c>
      <c r="B4" s="83" t="s">
        <v>247</v>
      </c>
      <c r="C4" s="83" t="s">
        <v>381</v>
      </c>
      <c r="D4" s="83" t="s">
        <v>248</v>
      </c>
      <c r="E4" s="83" t="s">
        <v>249</v>
      </c>
      <c r="F4" s="89" t="s">
        <v>382</v>
      </c>
      <c r="G4" s="89" t="s">
        <v>383</v>
      </c>
      <c r="H4" s="89" t="s">
        <v>60</v>
      </c>
      <c r="I4" s="84" t="s">
        <v>669</v>
      </c>
      <c r="J4" s="84"/>
      <c r="K4" s="85"/>
    </row>
    <row r="5" ht="13.5" spans="1:11">
      <c r="A5" s="86"/>
      <c r="B5" s="86"/>
      <c r="C5" s="86"/>
      <c r="D5" s="86"/>
      <c r="E5" s="86"/>
      <c r="F5" s="89"/>
      <c r="G5" s="89"/>
      <c r="H5" s="89"/>
      <c r="I5" s="87" t="s">
        <v>63</v>
      </c>
      <c r="J5" s="88" t="s">
        <v>64</v>
      </c>
      <c r="K5" s="88" t="s">
        <v>65</v>
      </c>
    </row>
    <row r="6" ht="14.25" spans="1:11">
      <c r="A6" s="89">
        <v>1</v>
      </c>
      <c r="B6" s="89">
        <v>2</v>
      </c>
      <c r="C6" s="89">
        <v>3</v>
      </c>
      <c r="D6" s="89">
        <v>4</v>
      </c>
      <c r="E6" s="89">
        <v>5</v>
      </c>
      <c r="F6" s="89">
        <v>6</v>
      </c>
      <c r="G6" s="89">
        <v>7</v>
      </c>
      <c r="H6" s="89">
        <v>8</v>
      </c>
      <c r="I6" s="89">
        <v>9</v>
      </c>
      <c r="J6" s="89">
        <v>10</v>
      </c>
      <c r="K6" s="89">
        <v>11</v>
      </c>
    </row>
    <row r="7" ht="14.25" spans="1:11">
      <c r="A7" s="97"/>
      <c r="B7" s="97"/>
      <c r="C7" s="24"/>
      <c r="D7" s="24"/>
      <c r="E7" s="24"/>
      <c r="F7" s="24"/>
      <c r="G7" s="98"/>
      <c r="H7" s="99">
        <v>34.388</v>
      </c>
      <c r="I7" s="99">
        <v>34.388</v>
      </c>
      <c r="J7" s="102"/>
      <c r="K7" s="94"/>
    </row>
    <row r="8" ht="14.25" spans="1:11">
      <c r="A8" s="100"/>
      <c r="B8" s="100"/>
      <c r="C8" s="72" t="s">
        <v>75</v>
      </c>
      <c r="D8" s="72" t="s">
        <v>670</v>
      </c>
      <c r="E8" s="72" t="s">
        <v>671</v>
      </c>
      <c r="F8" s="72" t="s">
        <v>672</v>
      </c>
      <c r="G8" s="91" t="s">
        <v>673</v>
      </c>
      <c r="H8" s="99">
        <v>34.388</v>
      </c>
      <c r="I8" s="99">
        <v>34.388</v>
      </c>
      <c r="J8" s="93"/>
      <c r="K8" s="94"/>
    </row>
    <row r="9" ht="14.25" spans="1:11">
      <c r="A9" s="101" t="s">
        <v>60</v>
      </c>
      <c r="B9" s="84"/>
      <c r="C9" s="84"/>
      <c r="D9" s="84"/>
      <c r="E9" s="84"/>
      <c r="F9" s="84"/>
      <c r="G9" s="84"/>
      <c r="H9" s="99">
        <v>34.388</v>
      </c>
      <c r="I9" s="99">
        <v>34.388</v>
      </c>
      <c r="J9" s="93"/>
      <c r="K9" s="94"/>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H28" sqref="H28"/>
    </sheetView>
  </sheetViews>
  <sheetFormatPr defaultColWidth="9.1047619047619" defaultRowHeight="12.75" outlineLevelCol="6"/>
  <cols>
    <col min="1" max="1" width="29"/>
    <col min="2" max="2" width="18.6666666666667" customWidth="1"/>
    <col min="3" max="3" width="24.8857142857143" customWidth="1"/>
    <col min="4" max="5" width="23.552380952381" customWidth="1"/>
    <col min="6" max="6" width="25.1047619047619" customWidth="1"/>
    <col min="7" max="7" width="18.8857142857143" customWidth="1"/>
  </cols>
  <sheetData>
    <row r="1" spans="1:7">
      <c r="A1" s="79"/>
      <c r="B1" s="79"/>
      <c r="C1" s="79"/>
      <c r="D1" s="79"/>
      <c r="E1" s="79"/>
      <c r="F1" s="79"/>
      <c r="G1" s="74" t="s">
        <v>674</v>
      </c>
    </row>
    <row r="2" ht="28.5" spans="1:7">
      <c r="A2" s="80" t="s">
        <v>675</v>
      </c>
      <c r="B2" s="80"/>
      <c r="C2" s="80"/>
      <c r="D2" s="80"/>
      <c r="E2" s="80"/>
      <c r="F2" s="80"/>
      <c r="G2" s="80"/>
    </row>
    <row r="3" ht="13.5" spans="1:7">
      <c r="A3" s="81" t="s">
        <v>2</v>
      </c>
      <c r="B3" s="81"/>
      <c r="C3" s="79"/>
      <c r="D3" s="79"/>
      <c r="E3" s="79"/>
      <c r="F3" s="79"/>
      <c r="G3" s="82" t="s">
        <v>3</v>
      </c>
    </row>
    <row r="4" ht="14.25" spans="1:7">
      <c r="A4" s="83" t="s">
        <v>381</v>
      </c>
      <c r="B4" s="83" t="s">
        <v>380</v>
      </c>
      <c r="C4" s="83" t="s">
        <v>247</v>
      </c>
      <c r="D4" s="83" t="s">
        <v>676</v>
      </c>
      <c r="E4" s="84" t="s">
        <v>63</v>
      </c>
      <c r="F4" s="84"/>
      <c r="G4" s="85"/>
    </row>
    <row r="5" ht="13.5" spans="1:7">
      <c r="A5" s="86"/>
      <c r="B5" s="86"/>
      <c r="C5" s="86"/>
      <c r="D5" s="86"/>
      <c r="E5" s="87" t="s">
        <v>677</v>
      </c>
      <c r="F5" s="88" t="s">
        <v>678</v>
      </c>
      <c r="G5" s="88" t="s">
        <v>679</v>
      </c>
    </row>
    <row r="6" ht="14.25" spans="1:7">
      <c r="A6" s="89">
        <v>1</v>
      </c>
      <c r="B6" s="89">
        <v>2</v>
      </c>
      <c r="C6" s="89">
        <v>3</v>
      </c>
      <c r="D6" s="89">
        <v>4</v>
      </c>
      <c r="E6" s="89">
        <v>5</v>
      </c>
      <c r="F6" s="89">
        <v>6</v>
      </c>
      <c r="G6" s="89">
        <v>7</v>
      </c>
    </row>
    <row r="7" spans="1:7">
      <c r="A7" s="72" t="s">
        <v>75</v>
      </c>
      <c r="B7" s="90"/>
      <c r="C7" s="90"/>
      <c r="D7" s="91"/>
      <c r="E7" s="92">
        <v>125.5</v>
      </c>
      <c r="F7" s="93"/>
      <c r="G7" s="94"/>
    </row>
    <row r="8" spans="1:7">
      <c r="A8" s="72"/>
      <c r="B8" s="72" t="s">
        <v>680</v>
      </c>
      <c r="C8" s="72" t="s">
        <v>389</v>
      </c>
      <c r="D8" s="91" t="s">
        <v>681</v>
      </c>
      <c r="E8" s="92">
        <v>0</v>
      </c>
      <c r="F8" s="93"/>
      <c r="G8" s="94"/>
    </row>
    <row r="9" spans="1:7">
      <c r="A9" s="24"/>
      <c r="B9" s="72" t="s">
        <v>680</v>
      </c>
      <c r="C9" s="72" t="s">
        <v>392</v>
      </c>
      <c r="D9" s="91" t="s">
        <v>681</v>
      </c>
      <c r="E9" s="92">
        <v>68</v>
      </c>
      <c r="F9" s="93"/>
      <c r="G9" s="94"/>
    </row>
    <row r="10" spans="1:7">
      <c r="A10" s="24"/>
      <c r="B10" s="72" t="s">
        <v>680</v>
      </c>
      <c r="C10" s="72" t="s">
        <v>394</v>
      </c>
      <c r="D10" s="91" t="s">
        <v>681</v>
      </c>
      <c r="E10" s="92">
        <v>5</v>
      </c>
      <c r="F10" s="93"/>
      <c r="G10" s="94"/>
    </row>
    <row r="11" spans="1:7">
      <c r="A11" s="24"/>
      <c r="B11" s="72" t="s">
        <v>680</v>
      </c>
      <c r="C11" s="72" t="s">
        <v>397</v>
      </c>
      <c r="D11" s="91" t="s">
        <v>681</v>
      </c>
      <c r="E11" s="92">
        <v>14</v>
      </c>
      <c r="F11" s="93"/>
      <c r="G11" s="94"/>
    </row>
    <row r="12" spans="1:7">
      <c r="A12" s="24"/>
      <c r="B12" s="72" t="s">
        <v>680</v>
      </c>
      <c r="C12" s="72" t="s">
        <v>401</v>
      </c>
      <c r="D12" s="91" t="s">
        <v>681</v>
      </c>
      <c r="E12" s="92">
        <v>10</v>
      </c>
      <c r="F12" s="93"/>
      <c r="G12" s="94"/>
    </row>
    <row r="13" spans="1:7">
      <c r="A13" s="24"/>
      <c r="B13" s="72" t="s">
        <v>680</v>
      </c>
      <c r="C13" s="72" t="s">
        <v>405</v>
      </c>
      <c r="D13" s="91" t="s">
        <v>681</v>
      </c>
      <c r="E13" s="92">
        <v>5</v>
      </c>
      <c r="F13" s="93"/>
      <c r="G13" s="94"/>
    </row>
    <row r="14" spans="1:7">
      <c r="A14" s="24"/>
      <c r="B14" s="72" t="s">
        <v>680</v>
      </c>
      <c r="C14" s="72" t="s">
        <v>407</v>
      </c>
      <c r="D14" s="91" t="s">
        <v>681</v>
      </c>
      <c r="E14" s="92">
        <v>15</v>
      </c>
      <c r="F14" s="93"/>
      <c r="G14" s="94"/>
    </row>
    <row r="15" spans="1:7">
      <c r="A15" s="24"/>
      <c r="B15" s="72" t="s">
        <v>680</v>
      </c>
      <c r="C15" s="72" t="s">
        <v>410</v>
      </c>
      <c r="D15" s="91" t="s">
        <v>681</v>
      </c>
      <c r="E15" s="92">
        <v>8.5</v>
      </c>
      <c r="F15" s="93"/>
      <c r="G15" s="94"/>
    </row>
    <row r="16" spans="1:7">
      <c r="A16" s="95" t="s">
        <v>60</v>
      </c>
      <c r="B16" s="96"/>
      <c r="C16" s="96"/>
      <c r="D16" s="96"/>
      <c r="E16" s="92">
        <v>125.5</v>
      </c>
      <c r="F16" s="93"/>
      <c r="G16" s="94"/>
    </row>
  </sheetData>
  <mergeCells count="7">
    <mergeCell ref="A2:G2"/>
    <mergeCell ref="E4:G4"/>
    <mergeCell ref="A16:D16"/>
    <mergeCell ref="A4:A5"/>
    <mergeCell ref="B4:B5"/>
    <mergeCell ref="C4:C5"/>
    <mergeCell ref="D4:D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5" workbookViewId="0">
      <selection activeCell="L24" sqref="L24"/>
    </sheetView>
  </sheetViews>
  <sheetFormatPr defaultColWidth="10.1047619047619" defaultRowHeight="13.5"/>
  <cols>
    <col min="1" max="1" width="17.3333333333333" style="43" customWidth="1"/>
    <col min="2" max="2" width="19.3333333333333" style="43" customWidth="1"/>
    <col min="3" max="3" width="17.4380952380952" style="43" customWidth="1"/>
    <col min="4" max="4" width="16.4380952380952" style="43" customWidth="1"/>
    <col min="5" max="5" width="18.1047619047619" style="43" customWidth="1"/>
    <col min="6" max="6" width="10.4380952380952" style="43" customWidth="1"/>
    <col min="7" max="7" width="10.3333333333333" style="43" customWidth="1"/>
    <col min="8" max="9" width="17.6666666666667" style="43" customWidth="1"/>
    <col min="10" max="10" width="26.3333333333333" style="43" customWidth="1"/>
    <col min="11" max="16384" width="10.1047619047619" style="43"/>
  </cols>
  <sheetData>
    <row r="1" spans="10:10">
      <c r="J1" s="74" t="s">
        <v>682</v>
      </c>
    </row>
    <row r="2" ht="34.95" customHeight="1" spans="1:10">
      <c r="A2" s="44" t="s">
        <v>683</v>
      </c>
      <c r="B2" s="44"/>
      <c r="C2" s="44"/>
      <c r="D2" s="44"/>
      <c r="E2" s="44"/>
      <c r="F2" s="44"/>
      <c r="G2" s="44"/>
      <c r="H2" s="44"/>
      <c r="I2" s="44"/>
      <c r="J2" s="44"/>
    </row>
    <row r="3" ht="30" customHeight="1" spans="1:10">
      <c r="A3" s="45" t="s">
        <v>684</v>
      </c>
      <c r="B3" s="46" t="s">
        <v>75</v>
      </c>
      <c r="C3" s="47"/>
      <c r="D3" s="47"/>
      <c r="E3" s="47"/>
      <c r="F3" s="47"/>
      <c r="G3" s="47"/>
      <c r="H3" s="47"/>
      <c r="I3" s="47"/>
      <c r="J3" s="47"/>
    </row>
    <row r="4" ht="32.1" customHeight="1" spans="1:10">
      <c r="A4" s="45" t="s">
        <v>685</v>
      </c>
      <c r="B4" s="45"/>
      <c r="C4" s="45"/>
      <c r="D4" s="45"/>
      <c r="E4" s="45"/>
      <c r="F4" s="45"/>
      <c r="G4" s="45"/>
      <c r="H4" s="45"/>
      <c r="I4" s="45"/>
      <c r="J4" s="45" t="s">
        <v>686</v>
      </c>
    </row>
    <row r="5" ht="48" customHeight="1" spans="1:10">
      <c r="A5" s="45" t="s">
        <v>687</v>
      </c>
      <c r="B5" s="48" t="s">
        <v>688</v>
      </c>
      <c r="C5" s="49" t="s">
        <v>689</v>
      </c>
      <c r="D5" s="50"/>
      <c r="E5" s="50"/>
      <c r="F5" s="50"/>
      <c r="G5" s="50"/>
      <c r="H5" s="50"/>
      <c r="I5" s="63"/>
      <c r="J5" s="75" t="s">
        <v>690</v>
      </c>
    </row>
    <row r="6" ht="46.05" customHeight="1" spans="1:10">
      <c r="A6" s="45"/>
      <c r="B6" s="51" t="s">
        <v>691</v>
      </c>
      <c r="C6" s="49" t="s">
        <v>692</v>
      </c>
      <c r="D6" s="50"/>
      <c r="E6" s="50"/>
      <c r="F6" s="50"/>
      <c r="G6" s="50"/>
      <c r="H6" s="50"/>
      <c r="I6" s="63"/>
      <c r="J6" s="75" t="s">
        <v>693</v>
      </c>
    </row>
    <row r="7" ht="76.05" customHeight="1" spans="1:10">
      <c r="A7" s="48" t="s">
        <v>694</v>
      </c>
      <c r="B7" s="52" t="s">
        <v>695</v>
      </c>
      <c r="C7" s="53" t="s">
        <v>696</v>
      </c>
      <c r="D7" s="54"/>
      <c r="E7" s="54"/>
      <c r="F7" s="54"/>
      <c r="G7" s="54"/>
      <c r="H7" s="54"/>
      <c r="I7" s="76"/>
      <c r="J7" s="77" t="s">
        <v>697</v>
      </c>
    </row>
    <row r="8" ht="24" customHeight="1" spans="1:10">
      <c r="A8" s="55" t="s">
        <v>698</v>
      </c>
      <c r="B8" s="55"/>
      <c r="C8" s="55"/>
      <c r="D8" s="55"/>
      <c r="E8" s="55"/>
      <c r="F8" s="55"/>
      <c r="G8" s="55"/>
      <c r="H8" s="55"/>
      <c r="I8" s="55"/>
      <c r="J8" s="55"/>
    </row>
    <row r="9" ht="32.1" customHeight="1" spans="1:10">
      <c r="A9" s="56" t="s">
        <v>699</v>
      </c>
      <c r="B9" s="57"/>
      <c r="C9" s="45" t="s">
        <v>700</v>
      </c>
      <c r="D9" s="45"/>
      <c r="E9" s="45"/>
      <c r="F9" s="45" t="s">
        <v>701</v>
      </c>
      <c r="G9" s="45"/>
      <c r="H9" s="45" t="s">
        <v>702</v>
      </c>
      <c r="I9" s="45"/>
      <c r="J9" s="45"/>
    </row>
    <row r="10" ht="22.95" customHeight="1" spans="1:10">
      <c r="A10" s="58"/>
      <c r="B10" s="59"/>
      <c r="C10" s="45"/>
      <c r="D10" s="45"/>
      <c r="E10" s="45"/>
      <c r="F10" s="45"/>
      <c r="G10" s="45"/>
      <c r="H10" s="48" t="s">
        <v>703</v>
      </c>
      <c r="I10" s="48" t="s">
        <v>704</v>
      </c>
      <c r="J10" s="48" t="s">
        <v>705</v>
      </c>
    </row>
    <row r="11" ht="22.95" customHeight="1" spans="1:10">
      <c r="A11" s="60" t="s">
        <v>60</v>
      </c>
      <c r="B11" s="61"/>
      <c r="C11" s="61"/>
      <c r="D11" s="61"/>
      <c r="E11" s="61"/>
      <c r="F11" s="61"/>
      <c r="G11" s="62"/>
      <c r="H11" s="22">
        <v>12632339.66</v>
      </c>
      <c r="I11" s="22">
        <v>12521539.66</v>
      </c>
      <c r="J11" s="22">
        <v>110800</v>
      </c>
    </row>
    <row r="12" ht="27" customHeight="1" spans="1:10">
      <c r="A12" s="49" t="s">
        <v>83</v>
      </c>
      <c r="B12" s="63"/>
      <c r="C12" s="49" t="s">
        <v>706</v>
      </c>
      <c r="D12" s="50"/>
      <c r="E12" s="50"/>
      <c r="F12" s="50"/>
      <c r="G12" s="63"/>
      <c r="H12" s="39">
        <v>11266539.66</v>
      </c>
      <c r="I12" s="39">
        <v>11266539.66</v>
      </c>
      <c r="J12" s="39"/>
    </row>
    <row r="13" ht="27" customHeight="1" spans="1:10">
      <c r="A13" s="49" t="s">
        <v>84</v>
      </c>
      <c r="B13" s="64"/>
      <c r="C13" s="49" t="s">
        <v>707</v>
      </c>
      <c r="D13" s="65"/>
      <c r="E13" s="65"/>
      <c r="F13" s="65"/>
      <c r="G13" s="64"/>
      <c r="H13" s="39">
        <v>1365800</v>
      </c>
      <c r="I13" s="39">
        <v>1255000</v>
      </c>
      <c r="J13" s="39">
        <v>110800</v>
      </c>
    </row>
    <row r="14" ht="27" customHeight="1" spans="1:10">
      <c r="A14" s="66" t="s">
        <v>708</v>
      </c>
      <c r="B14" s="66"/>
      <c r="C14" s="66"/>
      <c r="D14" s="66"/>
      <c r="E14" s="66"/>
      <c r="F14" s="66"/>
      <c r="G14" s="66"/>
      <c r="H14" s="66"/>
      <c r="I14" s="66"/>
      <c r="J14" s="66"/>
    </row>
    <row r="15" ht="32.1" customHeight="1" spans="1:10">
      <c r="A15" s="67" t="s">
        <v>709</v>
      </c>
      <c r="B15" s="67"/>
      <c r="C15" s="67"/>
      <c r="D15" s="67"/>
      <c r="E15" s="67"/>
      <c r="F15" s="67"/>
      <c r="G15" s="67"/>
      <c r="H15" s="68" t="s">
        <v>710</v>
      </c>
      <c r="I15" s="69" t="s">
        <v>428</v>
      </c>
      <c r="J15" s="68" t="s">
        <v>711</v>
      </c>
    </row>
    <row r="16" s="41" customFormat="1" ht="32.1" customHeight="1" spans="1:10">
      <c r="A16" s="69" t="s">
        <v>421</v>
      </c>
      <c r="B16" s="69" t="s">
        <v>712</v>
      </c>
      <c r="C16" s="68" t="s">
        <v>423</v>
      </c>
      <c r="D16" s="68" t="s">
        <v>424</v>
      </c>
      <c r="E16" s="68" t="s">
        <v>425</v>
      </c>
      <c r="F16" s="70" t="s">
        <v>426</v>
      </c>
      <c r="G16" s="70" t="s">
        <v>427</v>
      </c>
      <c r="H16" s="68"/>
      <c r="I16" s="69"/>
      <c r="J16" s="68"/>
    </row>
    <row r="17" s="42" customFormat="1" ht="32.1" customHeight="1" spans="1:10">
      <c r="A17" s="71" t="s">
        <v>713</v>
      </c>
      <c r="B17" s="71" t="s">
        <v>48</v>
      </c>
      <c r="C17" s="72" t="s">
        <v>48</v>
      </c>
      <c r="D17" s="71" t="s">
        <v>48</v>
      </c>
      <c r="E17" s="71" t="s">
        <v>48</v>
      </c>
      <c r="F17" s="71" t="s">
        <v>48</v>
      </c>
      <c r="G17" s="71" t="s">
        <v>48</v>
      </c>
      <c r="H17" s="73" t="s">
        <v>48</v>
      </c>
      <c r="I17" s="78" t="s">
        <v>48</v>
      </c>
      <c r="J17" s="73" t="s">
        <v>48</v>
      </c>
    </row>
    <row r="18" ht="12.75" spans="1:10">
      <c r="A18" s="71" t="s">
        <v>48</v>
      </c>
      <c r="B18" s="71" t="s">
        <v>454</v>
      </c>
      <c r="C18" s="72" t="s">
        <v>48</v>
      </c>
      <c r="D18" s="71" t="s">
        <v>48</v>
      </c>
      <c r="E18" s="71" t="s">
        <v>48</v>
      </c>
      <c r="F18" s="71" t="s">
        <v>48</v>
      </c>
      <c r="G18" s="71" t="s">
        <v>48</v>
      </c>
      <c r="H18" s="73" t="s">
        <v>48</v>
      </c>
      <c r="I18" s="78" t="s">
        <v>48</v>
      </c>
      <c r="J18" s="73" t="s">
        <v>48</v>
      </c>
    </row>
    <row r="19" ht="56.25" spans="1:10">
      <c r="A19" s="71" t="s">
        <v>48</v>
      </c>
      <c r="B19" s="71" t="s">
        <v>48</v>
      </c>
      <c r="C19" s="72" t="s">
        <v>714</v>
      </c>
      <c r="D19" s="71" t="s">
        <v>434</v>
      </c>
      <c r="E19" s="71" t="s">
        <v>715</v>
      </c>
      <c r="F19" s="71" t="s">
        <v>527</v>
      </c>
      <c r="G19" s="71" t="s">
        <v>437</v>
      </c>
      <c r="H19" s="73" t="s">
        <v>716</v>
      </c>
      <c r="I19" s="78" t="s">
        <v>717</v>
      </c>
      <c r="J19" s="73" t="s">
        <v>718</v>
      </c>
    </row>
    <row r="20" ht="56.25" spans="1:10">
      <c r="A20" s="71" t="s">
        <v>48</v>
      </c>
      <c r="B20" s="71" t="s">
        <v>48</v>
      </c>
      <c r="C20" s="72" t="s">
        <v>719</v>
      </c>
      <c r="D20" s="71" t="s">
        <v>434</v>
      </c>
      <c r="E20" s="71" t="s">
        <v>232</v>
      </c>
      <c r="F20" s="71" t="s">
        <v>720</v>
      </c>
      <c r="G20" s="71" t="s">
        <v>437</v>
      </c>
      <c r="H20" s="73" t="s">
        <v>716</v>
      </c>
      <c r="I20" s="78" t="s">
        <v>721</v>
      </c>
      <c r="J20" s="73" t="s">
        <v>718</v>
      </c>
    </row>
    <row r="21" ht="12.75" spans="1:10">
      <c r="A21" s="71" t="s">
        <v>48</v>
      </c>
      <c r="B21" s="71" t="s">
        <v>465</v>
      </c>
      <c r="C21" s="72" t="s">
        <v>48</v>
      </c>
      <c r="D21" s="71" t="s">
        <v>48</v>
      </c>
      <c r="E21" s="71" t="s">
        <v>48</v>
      </c>
      <c r="F21" s="71" t="s">
        <v>48</v>
      </c>
      <c r="G21" s="71" t="s">
        <v>48</v>
      </c>
      <c r="H21" s="73" t="s">
        <v>48</v>
      </c>
      <c r="I21" s="78" t="s">
        <v>48</v>
      </c>
      <c r="J21" s="73" t="s">
        <v>48</v>
      </c>
    </row>
    <row r="22" ht="45" spans="1:10">
      <c r="A22" s="71" t="s">
        <v>48</v>
      </c>
      <c r="B22" s="71" t="s">
        <v>48</v>
      </c>
      <c r="C22" s="72" t="s">
        <v>722</v>
      </c>
      <c r="D22" s="71" t="s">
        <v>434</v>
      </c>
      <c r="E22" s="71" t="s">
        <v>479</v>
      </c>
      <c r="F22" s="71" t="s">
        <v>443</v>
      </c>
      <c r="G22" s="71" t="s">
        <v>437</v>
      </c>
      <c r="H22" s="73" t="s">
        <v>723</v>
      </c>
      <c r="I22" s="78" t="s">
        <v>724</v>
      </c>
      <c r="J22" s="73" t="s">
        <v>725</v>
      </c>
    </row>
    <row r="23" ht="45" spans="1:10">
      <c r="A23" s="71" t="s">
        <v>48</v>
      </c>
      <c r="B23" s="71" t="s">
        <v>48</v>
      </c>
      <c r="C23" s="72" t="s">
        <v>726</v>
      </c>
      <c r="D23" s="71" t="s">
        <v>434</v>
      </c>
      <c r="E23" s="71" t="s">
        <v>479</v>
      </c>
      <c r="F23" s="71" t="s">
        <v>443</v>
      </c>
      <c r="G23" s="71" t="s">
        <v>437</v>
      </c>
      <c r="H23" s="73" t="s">
        <v>723</v>
      </c>
      <c r="I23" s="78" t="s">
        <v>727</v>
      </c>
      <c r="J23" s="73" t="s">
        <v>725</v>
      </c>
    </row>
    <row r="24" ht="12.75" spans="1:10">
      <c r="A24" s="71" t="s">
        <v>728</v>
      </c>
      <c r="B24" s="71" t="s">
        <v>48</v>
      </c>
      <c r="C24" s="72" t="s">
        <v>48</v>
      </c>
      <c r="D24" s="71" t="s">
        <v>48</v>
      </c>
      <c r="E24" s="71" t="s">
        <v>48</v>
      </c>
      <c r="F24" s="71" t="s">
        <v>48</v>
      </c>
      <c r="G24" s="71" t="s">
        <v>48</v>
      </c>
      <c r="H24" s="73" t="s">
        <v>48</v>
      </c>
      <c r="I24" s="78" t="s">
        <v>48</v>
      </c>
      <c r="J24" s="73" t="s">
        <v>48</v>
      </c>
    </row>
    <row r="25" ht="12.75" spans="1:10">
      <c r="A25" s="71" t="s">
        <v>48</v>
      </c>
      <c r="B25" s="71" t="s">
        <v>470</v>
      </c>
      <c r="C25" s="72" t="s">
        <v>48</v>
      </c>
      <c r="D25" s="71" t="s">
        <v>48</v>
      </c>
      <c r="E25" s="71" t="s">
        <v>48</v>
      </c>
      <c r="F25" s="71" t="s">
        <v>48</v>
      </c>
      <c r="G25" s="71" t="s">
        <v>48</v>
      </c>
      <c r="H25" s="73" t="s">
        <v>48</v>
      </c>
      <c r="I25" s="78" t="s">
        <v>48</v>
      </c>
      <c r="J25" s="73" t="s">
        <v>48</v>
      </c>
    </row>
    <row r="26" ht="33.75" spans="1:10">
      <c r="A26" s="71" t="s">
        <v>48</v>
      </c>
      <c r="B26" s="71" t="s">
        <v>48</v>
      </c>
      <c r="C26" s="72" t="s">
        <v>729</v>
      </c>
      <c r="D26" s="71" t="s">
        <v>434</v>
      </c>
      <c r="E26" s="71" t="s">
        <v>264</v>
      </c>
      <c r="F26" s="71" t="s">
        <v>443</v>
      </c>
      <c r="G26" s="71" t="s">
        <v>437</v>
      </c>
      <c r="H26" s="73" t="s">
        <v>723</v>
      </c>
      <c r="I26" s="78" t="s">
        <v>730</v>
      </c>
      <c r="J26" s="73" t="s">
        <v>731</v>
      </c>
    </row>
    <row r="27" ht="33.75" spans="1:10">
      <c r="A27" s="71" t="s">
        <v>48</v>
      </c>
      <c r="B27" s="71" t="s">
        <v>48</v>
      </c>
      <c r="C27" s="72" t="s">
        <v>732</v>
      </c>
      <c r="D27" s="71" t="s">
        <v>434</v>
      </c>
      <c r="E27" s="71" t="s">
        <v>262</v>
      </c>
      <c r="F27" s="71" t="s">
        <v>443</v>
      </c>
      <c r="G27" s="71" t="s">
        <v>437</v>
      </c>
      <c r="H27" s="73" t="s">
        <v>723</v>
      </c>
      <c r="I27" s="78" t="s">
        <v>733</v>
      </c>
      <c r="J27" s="73" t="s">
        <v>731</v>
      </c>
    </row>
    <row r="28" ht="33.75" spans="1:10">
      <c r="A28" s="71" t="s">
        <v>48</v>
      </c>
      <c r="B28" s="71" t="s">
        <v>48</v>
      </c>
      <c r="C28" s="72" t="s">
        <v>734</v>
      </c>
      <c r="D28" s="71" t="s">
        <v>434</v>
      </c>
      <c r="E28" s="71" t="s">
        <v>264</v>
      </c>
      <c r="F28" s="71" t="s">
        <v>443</v>
      </c>
      <c r="G28" s="71" t="s">
        <v>437</v>
      </c>
      <c r="H28" s="73" t="s">
        <v>723</v>
      </c>
      <c r="I28" s="78" t="s">
        <v>735</v>
      </c>
      <c r="J28" s="73" t="s">
        <v>731</v>
      </c>
    </row>
    <row r="29" ht="12.75" spans="1:10">
      <c r="A29" s="71" t="s">
        <v>48</v>
      </c>
      <c r="B29" s="71" t="s">
        <v>440</v>
      </c>
      <c r="C29" s="72" t="s">
        <v>48</v>
      </c>
      <c r="D29" s="71" t="s">
        <v>48</v>
      </c>
      <c r="E29" s="71" t="s">
        <v>48</v>
      </c>
      <c r="F29" s="71" t="s">
        <v>48</v>
      </c>
      <c r="G29" s="71" t="s">
        <v>48</v>
      </c>
      <c r="H29" s="73" t="s">
        <v>48</v>
      </c>
      <c r="I29" s="78" t="s">
        <v>48</v>
      </c>
      <c r="J29" s="73" t="s">
        <v>48</v>
      </c>
    </row>
    <row r="30" ht="33.75" spans="1:10">
      <c r="A30" s="71" t="s">
        <v>48</v>
      </c>
      <c r="B30" s="71" t="s">
        <v>48</v>
      </c>
      <c r="C30" s="72" t="s">
        <v>736</v>
      </c>
      <c r="D30" s="71" t="s">
        <v>434</v>
      </c>
      <c r="E30" s="71" t="s">
        <v>479</v>
      </c>
      <c r="F30" s="71" t="s">
        <v>443</v>
      </c>
      <c r="G30" s="71" t="s">
        <v>437</v>
      </c>
      <c r="H30" s="73" t="s">
        <v>723</v>
      </c>
      <c r="I30" s="78" t="s">
        <v>737</v>
      </c>
      <c r="J30" s="73" t="s">
        <v>731</v>
      </c>
    </row>
    <row r="31" ht="12.75" spans="1:10">
      <c r="A31" s="71" t="s">
        <v>48</v>
      </c>
      <c r="B31" s="71" t="s">
        <v>564</v>
      </c>
      <c r="C31" s="72" t="s">
        <v>48</v>
      </c>
      <c r="D31" s="71" t="s">
        <v>48</v>
      </c>
      <c r="E31" s="71" t="s">
        <v>48</v>
      </c>
      <c r="F31" s="71" t="s">
        <v>48</v>
      </c>
      <c r="G31" s="71" t="s">
        <v>48</v>
      </c>
      <c r="H31" s="73" t="s">
        <v>48</v>
      </c>
      <c r="I31" s="78" t="s">
        <v>48</v>
      </c>
      <c r="J31" s="73" t="s">
        <v>48</v>
      </c>
    </row>
    <row r="32" ht="33.75" spans="1:10">
      <c r="A32" s="71" t="s">
        <v>48</v>
      </c>
      <c r="B32" s="71" t="s">
        <v>48</v>
      </c>
      <c r="C32" s="72" t="s">
        <v>738</v>
      </c>
      <c r="D32" s="71" t="s">
        <v>434</v>
      </c>
      <c r="E32" s="71" t="s">
        <v>227</v>
      </c>
      <c r="F32" s="71" t="s">
        <v>443</v>
      </c>
      <c r="G32" s="71" t="s">
        <v>437</v>
      </c>
      <c r="H32" s="73" t="s">
        <v>723</v>
      </c>
      <c r="I32" s="78" t="s">
        <v>737</v>
      </c>
      <c r="J32" s="73" t="s">
        <v>731</v>
      </c>
    </row>
    <row r="33" ht="12.75" spans="1:10">
      <c r="A33" s="71" t="s">
        <v>739</v>
      </c>
      <c r="B33" s="71" t="s">
        <v>48</v>
      </c>
      <c r="C33" s="72" t="s">
        <v>48</v>
      </c>
      <c r="D33" s="71" t="s">
        <v>48</v>
      </c>
      <c r="E33" s="71" t="s">
        <v>48</v>
      </c>
      <c r="F33" s="71" t="s">
        <v>48</v>
      </c>
      <c r="G33" s="71" t="s">
        <v>48</v>
      </c>
      <c r="H33" s="73" t="s">
        <v>48</v>
      </c>
      <c r="I33" s="78" t="s">
        <v>48</v>
      </c>
      <c r="J33" s="73" t="s">
        <v>48</v>
      </c>
    </row>
    <row r="34" ht="12.75" spans="1:10">
      <c r="A34" s="71" t="s">
        <v>48</v>
      </c>
      <c r="B34" s="71" t="s">
        <v>448</v>
      </c>
      <c r="C34" s="72" t="s">
        <v>48</v>
      </c>
      <c r="D34" s="71" t="s">
        <v>48</v>
      </c>
      <c r="E34" s="71" t="s">
        <v>48</v>
      </c>
      <c r="F34" s="71" t="s">
        <v>48</v>
      </c>
      <c r="G34" s="71" t="s">
        <v>48</v>
      </c>
      <c r="H34" s="73" t="s">
        <v>48</v>
      </c>
      <c r="I34" s="78" t="s">
        <v>48</v>
      </c>
      <c r="J34" s="73" t="s">
        <v>48</v>
      </c>
    </row>
    <row r="35" ht="56.25" spans="1:10">
      <c r="A35" s="71" t="s">
        <v>48</v>
      </c>
      <c r="B35" s="71" t="s">
        <v>48</v>
      </c>
      <c r="C35" s="72" t="s">
        <v>740</v>
      </c>
      <c r="D35" s="71" t="s">
        <v>442</v>
      </c>
      <c r="E35" s="71" t="s">
        <v>450</v>
      </c>
      <c r="F35" s="71" t="s">
        <v>443</v>
      </c>
      <c r="G35" s="71" t="s">
        <v>437</v>
      </c>
      <c r="H35" s="73" t="s">
        <v>723</v>
      </c>
      <c r="I35" s="78" t="s">
        <v>737</v>
      </c>
      <c r="J35" s="73" t="s">
        <v>718</v>
      </c>
    </row>
  </sheetData>
  <mergeCells count="22">
    <mergeCell ref="A2:J2"/>
    <mergeCell ref="B3:J3"/>
    <mergeCell ref="A4:I4"/>
    <mergeCell ref="C5:I5"/>
    <mergeCell ref="C6:I6"/>
    <mergeCell ref="C7:I7"/>
    <mergeCell ref="A8:J8"/>
    <mergeCell ref="H9:J9"/>
    <mergeCell ref="A11:G11"/>
    <mergeCell ref="A12:B12"/>
    <mergeCell ref="C12:G12"/>
    <mergeCell ref="A13:B13"/>
    <mergeCell ref="C13:G13"/>
    <mergeCell ref="A14:J14"/>
    <mergeCell ref="A15:G15"/>
    <mergeCell ref="A5:A6"/>
    <mergeCell ref="H15:H16"/>
    <mergeCell ref="I15:I16"/>
    <mergeCell ref="J15:J16"/>
    <mergeCell ref="A9:B10"/>
    <mergeCell ref="C9:E10"/>
    <mergeCell ref="F9:G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B229"/>
  <sheetViews>
    <sheetView workbookViewId="0">
      <pane xSplit="10" ySplit="8" topLeftCell="U9" activePane="bottomRight" state="frozen"/>
      <selection/>
      <selection pane="topRight"/>
      <selection pane="bottomLeft"/>
      <selection pane="bottomRight" activeCell="G83" sqref="G83"/>
    </sheetView>
  </sheetViews>
  <sheetFormatPr defaultColWidth="9.1047619047619" defaultRowHeight="14.25" customHeight="1"/>
  <cols>
    <col min="1" max="1" width="29.6666666666667" style="3" customWidth="1"/>
    <col min="2" max="4" width="14.8857142857143" style="3" customWidth="1"/>
    <col min="5" max="5" width="19.552380952381" style="3" customWidth="1"/>
    <col min="6" max="6" width="15.1047619047619" style="3"/>
    <col min="7" max="8" width="14.3333333333333" style="3" customWidth="1"/>
    <col min="9" max="9" width="12.1047619047619" style="11" customWidth="1"/>
    <col min="10" max="11" width="14.552380952381" style="11" customWidth="1"/>
    <col min="12" max="25" width="12.1047619047619" style="11" customWidth="1"/>
    <col min="26" max="26" width="9.1047619047619" style="12" customWidth="1"/>
    <col min="27" max="27" width="9.1047619047619" style="12"/>
    <col min="28" max="28" width="15.1047619047619" style="13"/>
    <col min="29" max="16384" width="9.1047619047619" style="12"/>
  </cols>
  <sheetData>
    <row r="1" ht="12" customHeight="1" spans="25:25">
      <c r="Y1" s="25" t="s">
        <v>243</v>
      </c>
    </row>
    <row r="2" ht="39" customHeight="1" spans="1:25">
      <c r="A2" s="14" t="s">
        <v>244</v>
      </c>
      <c r="B2" s="14"/>
      <c r="C2" s="14"/>
      <c r="D2" s="14"/>
      <c r="E2" s="14"/>
      <c r="F2" s="14"/>
      <c r="G2" s="14"/>
      <c r="H2" s="14"/>
      <c r="I2" s="14"/>
      <c r="J2" s="14"/>
      <c r="K2" s="14"/>
      <c r="L2" s="14"/>
      <c r="M2" s="14"/>
      <c r="N2" s="14"/>
      <c r="O2" s="14"/>
      <c r="P2" s="14"/>
      <c r="Q2" s="14"/>
      <c r="R2" s="14"/>
      <c r="S2" s="14"/>
      <c r="T2" s="14"/>
      <c r="U2" s="14"/>
      <c r="V2" s="14"/>
      <c r="W2" s="14"/>
      <c r="X2" s="14"/>
      <c r="Y2" s="14"/>
    </row>
    <row r="3" ht="18" customHeight="1" spans="1:28">
      <c r="A3" s="15" t="s">
        <v>2</v>
      </c>
      <c r="I3" s="12"/>
      <c r="J3" s="12"/>
      <c r="K3" s="12"/>
      <c r="L3" s="12"/>
      <c r="M3" s="12"/>
      <c r="N3" s="12"/>
      <c r="O3" s="12"/>
      <c r="P3" s="12"/>
      <c r="Q3" s="12"/>
      <c r="R3" s="12"/>
      <c r="Y3" s="26" t="s">
        <v>3</v>
      </c>
      <c r="AB3" s="27">
        <v>10000</v>
      </c>
    </row>
    <row r="4" ht="13.5" spans="1:25">
      <c r="A4" s="16" t="s">
        <v>245</v>
      </c>
      <c r="B4" s="16" t="s">
        <v>246</v>
      </c>
      <c r="C4" s="16" t="s">
        <v>247</v>
      </c>
      <c r="D4" s="16"/>
      <c r="E4" s="16" t="s">
        <v>248</v>
      </c>
      <c r="F4" s="16" t="s">
        <v>249</v>
      </c>
      <c r="G4" s="16" t="s">
        <v>250</v>
      </c>
      <c r="H4" s="16" t="s">
        <v>251</v>
      </c>
      <c r="I4" s="18" t="s">
        <v>252</v>
      </c>
      <c r="J4" s="18"/>
      <c r="K4" s="18"/>
      <c r="L4" s="18"/>
      <c r="M4" s="18"/>
      <c r="N4" s="18"/>
      <c r="O4" s="18"/>
      <c r="P4" s="18"/>
      <c r="Q4" s="18"/>
      <c r="R4" s="18"/>
      <c r="S4" s="18"/>
      <c r="T4" s="18"/>
      <c r="U4" s="18"/>
      <c r="V4" s="18"/>
      <c r="W4" s="18"/>
      <c r="X4" s="18"/>
      <c r="Y4" s="18"/>
    </row>
    <row r="5" ht="13.5" spans="1:25">
      <c r="A5" s="16"/>
      <c r="B5" s="16"/>
      <c r="C5" s="16"/>
      <c r="D5" s="16"/>
      <c r="E5" s="16"/>
      <c r="F5" s="16"/>
      <c r="G5" s="16"/>
      <c r="H5" s="16"/>
      <c r="I5" s="18" t="s">
        <v>253</v>
      </c>
      <c r="J5" s="18" t="s">
        <v>254</v>
      </c>
      <c r="K5" s="18"/>
      <c r="L5" s="18"/>
      <c r="M5" s="18"/>
      <c r="N5" s="18"/>
      <c r="O5" s="18"/>
      <c r="P5" s="19" t="s">
        <v>255</v>
      </c>
      <c r="Q5" s="19"/>
      <c r="R5" s="19"/>
      <c r="S5" s="18" t="s">
        <v>66</v>
      </c>
      <c r="T5" s="18" t="s">
        <v>67</v>
      </c>
      <c r="U5" s="18"/>
      <c r="V5" s="18"/>
      <c r="W5" s="18"/>
      <c r="X5" s="18"/>
      <c r="Y5" s="18"/>
    </row>
    <row r="6" ht="13.5" customHeight="1" spans="1:25">
      <c r="A6" s="16"/>
      <c r="B6" s="16"/>
      <c r="C6" s="16"/>
      <c r="D6" s="16"/>
      <c r="E6" s="16"/>
      <c r="F6" s="16"/>
      <c r="G6" s="16"/>
      <c r="H6" s="16"/>
      <c r="I6" s="18"/>
      <c r="J6" s="18" t="s">
        <v>256</v>
      </c>
      <c r="K6" s="18"/>
      <c r="L6" s="18" t="s">
        <v>257</v>
      </c>
      <c r="M6" s="18" t="s">
        <v>258</v>
      </c>
      <c r="N6" s="18" t="s">
        <v>259</v>
      </c>
      <c r="O6" s="18" t="s">
        <v>260</v>
      </c>
      <c r="P6" s="20" t="s">
        <v>63</v>
      </c>
      <c r="Q6" s="20" t="s">
        <v>64</v>
      </c>
      <c r="R6" s="20" t="s">
        <v>65</v>
      </c>
      <c r="S6" s="18"/>
      <c r="T6" s="18" t="s">
        <v>62</v>
      </c>
      <c r="U6" s="18" t="s">
        <v>69</v>
      </c>
      <c r="V6" s="18" t="s">
        <v>70</v>
      </c>
      <c r="W6" s="18" t="s">
        <v>71</v>
      </c>
      <c r="X6" s="18" t="s">
        <v>72</v>
      </c>
      <c r="Y6" s="18" t="s">
        <v>73</v>
      </c>
    </row>
    <row r="7" ht="27" spans="1:25">
      <c r="A7" s="16"/>
      <c r="B7" s="16"/>
      <c r="C7" s="16"/>
      <c r="D7" s="16"/>
      <c r="E7" s="16"/>
      <c r="F7" s="16"/>
      <c r="G7" s="16"/>
      <c r="H7" s="16"/>
      <c r="I7" s="18"/>
      <c r="J7" s="18" t="s">
        <v>62</v>
      </c>
      <c r="K7" s="18" t="s">
        <v>261</v>
      </c>
      <c r="L7" s="18"/>
      <c r="M7" s="18"/>
      <c r="N7" s="18"/>
      <c r="O7" s="18"/>
      <c r="P7" s="21"/>
      <c r="Q7" s="21"/>
      <c r="R7" s="21"/>
      <c r="S7" s="18"/>
      <c r="T7" s="18"/>
      <c r="U7" s="18"/>
      <c r="V7" s="18"/>
      <c r="W7" s="18"/>
      <c r="X7" s="18"/>
      <c r="Y7" s="18"/>
    </row>
    <row r="8" ht="13.5" hidden="1" customHeight="1" spans="1:25">
      <c r="A8" s="17" t="s">
        <v>227</v>
      </c>
      <c r="B8" s="17" t="s">
        <v>228</v>
      </c>
      <c r="C8" s="17" t="s">
        <v>229</v>
      </c>
      <c r="D8" s="17"/>
      <c r="E8" s="17" t="s">
        <v>230</v>
      </c>
      <c r="F8" s="17" t="s">
        <v>231</v>
      </c>
      <c r="G8" s="17" t="s">
        <v>232</v>
      </c>
      <c r="H8" s="17" t="s">
        <v>233</v>
      </c>
      <c r="I8" s="17" t="s">
        <v>262</v>
      </c>
      <c r="J8" s="17" t="s">
        <v>263</v>
      </c>
      <c r="K8" s="17" t="s">
        <v>264</v>
      </c>
      <c r="L8" s="17" t="s">
        <v>265</v>
      </c>
      <c r="M8" s="17" t="s">
        <v>266</v>
      </c>
      <c r="N8" s="17" t="s">
        <v>267</v>
      </c>
      <c r="O8" s="17" t="s">
        <v>268</v>
      </c>
      <c r="P8" s="17" t="s">
        <v>269</v>
      </c>
      <c r="Q8" s="17" t="s">
        <v>270</v>
      </c>
      <c r="R8" s="17" t="s">
        <v>271</v>
      </c>
      <c r="S8" s="17" t="s">
        <v>272</v>
      </c>
      <c r="T8" s="17" t="s">
        <v>273</v>
      </c>
      <c r="U8" s="17" t="s">
        <v>274</v>
      </c>
      <c r="V8" s="17" t="s">
        <v>275</v>
      </c>
      <c r="W8" s="17" t="s">
        <v>276</v>
      </c>
      <c r="X8" s="17" t="s">
        <v>277</v>
      </c>
      <c r="Y8" s="17" t="s">
        <v>278</v>
      </c>
    </row>
    <row r="9" ht="18" hidden="1" customHeight="1" spans="1:28">
      <c r="A9" s="7" t="s">
        <v>75</v>
      </c>
      <c r="B9" s="7" t="s">
        <v>279</v>
      </c>
      <c r="C9" s="7" t="s">
        <v>280</v>
      </c>
      <c r="D9" s="7"/>
      <c r="E9" s="7" t="s">
        <v>177</v>
      </c>
      <c r="F9" s="7" t="s">
        <v>280</v>
      </c>
      <c r="G9" s="7" t="s">
        <v>281</v>
      </c>
      <c r="H9" s="7" t="s">
        <v>280</v>
      </c>
      <c r="I9" s="22">
        <v>353192.64</v>
      </c>
      <c r="J9" s="22">
        <v>353192.64</v>
      </c>
      <c r="K9" s="23"/>
      <c r="L9" s="23"/>
      <c r="M9" s="23"/>
      <c r="N9" s="22">
        <v>353192.64</v>
      </c>
      <c r="O9" s="23"/>
      <c r="P9" s="22"/>
      <c r="Q9" s="22"/>
      <c r="R9" s="22"/>
      <c r="S9" s="22"/>
      <c r="T9" s="22"/>
      <c r="U9" s="22"/>
      <c r="V9" s="22"/>
      <c r="W9" s="22"/>
      <c r="X9" s="22"/>
      <c r="Y9" s="22"/>
      <c r="AB9" s="13">
        <f t="shared" ref="AB9:AB40" si="0">I9/$AB$3</f>
        <v>35.319264</v>
      </c>
    </row>
    <row r="10" ht="18" hidden="1" customHeight="1" spans="1:28">
      <c r="A10" s="7" t="s">
        <v>75</v>
      </c>
      <c r="B10" s="7" t="s">
        <v>279</v>
      </c>
      <c r="C10" s="7" t="s">
        <v>280</v>
      </c>
      <c r="D10" s="7"/>
      <c r="E10" s="7" t="s">
        <v>177</v>
      </c>
      <c r="F10" s="7" t="s">
        <v>280</v>
      </c>
      <c r="G10" s="7" t="s">
        <v>281</v>
      </c>
      <c r="H10" s="7" t="s">
        <v>280</v>
      </c>
      <c r="I10" s="22">
        <v>288223.72</v>
      </c>
      <c r="J10" s="22">
        <v>288223.72</v>
      </c>
      <c r="K10" s="24"/>
      <c r="L10" s="24"/>
      <c r="M10" s="24"/>
      <c r="N10" s="22">
        <v>288223.72</v>
      </c>
      <c r="O10" s="24"/>
      <c r="P10" s="22"/>
      <c r="Q10" s="22"/>
      <c r="R10" s="22"/>
      <c r="S10" s="22"/>
      <c r="T10" s="22"/>
      <c r="U10" s="22"/>
      <c r="V10" s="22"/>
      <c r="W10" s="22"/>
      <c r="X10" s="22"/>
      <c r="Y10" s="22"/>
      <c r="AB10" s="13">
        <f t="shared" si="0"/>
        <v>28.822372</v>
      </c>
    </row>
    <row r="11" hidden="1" customHeight="1" spans="1:28">
      <c r="A11" s="7" t="s">
        <v>75</v>
      </c>
      <c r="B11" s="7" t="s">
        <v>282</v>
      </c>
      <c r="C11" s="7" t="s">
        <v>283</v>
      </c>
      <c r="D11" s="7"/>
      <c r="E11" s="7" t="s">
        <v>134</v>
      </c>
      <c r="F11" s="7" t="s">
        <v>284</v>
      </c>
      <c r="G11" s="7" t="s">
        <v>285</v>
      </c>
      <c r="H11" s="7" t="s">
        <v>286</v>
      </c>
      <c r="I11" s="22">
        <v>8892</v>
      </c>
      <c r="J11" s="22">
        <v>8892</v>
      </c>
      <c r="K11" s="24"/>
      <c r="L11" s="24"/>
      <c r="M11" s="24"/>
      <c r="N11" s="22">
        <v>8892</v>
      </c>
      <c r="O11" s="24"/>
      <c r="P11" s="22"/>
      <c r="Q11" s="22"/>
      <c r="R11" s="22"/>
      <c r="S11" s="22"/>
      <c r="T11" s="22"/>
      <c r="U11" s="22"/>
      <c r="V11" s="22"/>
      <c r="W11" s="22"/>
      <c r="X11" s="22"/>
      <c r="Y11" s="22"/>
      <c r="AB11" s="13">
        <f t="shared" si="0"/>
        <v>0.8892</v>
      </c>
    </row>
    <row r="12" hidden="1" customHeight="1" spans="1:28">
      <c r="A12" s="7" t="s">
        <v>75</v>
      </c>
      <c r="B12" s="7" t="s">
        <v>282</v>
      </c>
      <c r="C12" s="7" t="s">
        <v>283</v>
      </c>
      <c r="D12" s="7"/>
      <c r="E12" s="7" t="s">
        <v>134</v>
      </c>
      <c r="F12" s="7" t="s">
        <v>284</v>
      </c>
      <c r="G12" s="7" t="s">
        <v>285</v>
      </c>
      <c r="H12" s="7" t="s">
        <v>286</v>
      </c>
      <c r="I12" s="22">
        <v>5304</v>
      </c>
      <c r="J12" s="22">
        <v>5304</v>
      </c>
      <c r="K12" s="24"/>
      <c r="L12" s="24"/>
      <c r="M12" s="24"/>
      <c r="N12" s="22">
        <v>5304</v>
      </c>
      <c r="O12" s="24"/>
      <c r="P12" s="22"/>
      <c r="Q12" s="22"/>
      <c r="R12" s="22"/>
      <c r="S12" s="22"/>
      <c r="T12" s="22"/>
      <c r="U12" s="22"/>
      <c r="V12" s="22"/>
      <c r="W12" s="22"/>
      <c r="X12" s="22"/>
      <c r="Y12" s="22"/>
      <c r="AB12" s="13">
        <f t="shared" si="0"/>
        <v>0.5304</v>
      </c>
    </row>
    <row r="13" hidden="1" customHeight="1" spans="1:28">
      <c r="A13" s="7" t="s">
        <v>75</v>
      </c>
      <c r="B13" s="7" t="s">
        <v>287</v>
      </c>
      <c r="C13" s="7" t="s">
        <v>288</v>
      </c>
      <c r="D13" s="7"/>
      <c r="E13" s="5" t="s">
        <v>103</v>
      </c>
      <c r="F13" s="7" t="s">
        <v>289</v>
      </c>
      <c r="G13" s="7" t="s">
        <v>290</v>
      </c>
      <c r="H13" s="7" t="s">
        <v>291</v>
      </c>
      <c r="I13" s="22">
        <v>84000</v>
      </c>
      <c r="J13" s="22">
        <v>84000</v>
      </c>
      <c r="K13" s="24"/>
      <c r="L13" s="24"/>
      <c r="M13" s="24"/>
      <c r="N13" s="22">
        <v>84000</v>
      </c>
      <c r="O13" s="24"/>
      <c r="P13" s="22"/>
      <c r="Q13" s="22"/>
      <c r="R13" s="22"/>
      <c r="S13" s="22"/>
      <c r="T13" s="22"/>
      <c r="U13" s="22"/>
      <c r="V13" s="22"/>
      <c r="W13" s="22"/>
      <c r="X13" s="22"/>
      <c r="Y13" s="22"/>
      <c r="AB13" s="13">
        <f t="shared" si="0"/>
        <v>8.4</v>
      </c>
    </row>
    <row r="14" hidden="1" customHeight="1" spans="1:28">
      <c r="A14" s="7" t="s">
        <v>75</v>
      </c>
      <c r="B14" s="7" t="s">
        <v>287</v>
      </c>
      <c r="C14" s="7" t="s">
        <v>288</v>
      </c>
      <c r="D14" s="7"/>
      <c r="E14" s="7" t="s">
        <v>109</v>
      </c>
      <c r="F14" s="7" t="s">
        <v>292</v>
      </c>
      <c r="G14" s="7" t="s">
        <v>290</v>
      </c>
      <c r="H14" s="7" t="s">
        <v>291</v>
      </c>
      <c r="I14" s="22">
        <v>5100</v>
      </c>
      <c r="J14" s="22">
        <v>5100</v>
      </c>
      <c r="K14" s="24"/>
      <c r="L14" s="24"/>
      <c r="M14" s="24"/>
      <c r="N14" s="22">
        <v>5100</v>
      </c>
      <c r="O14" s="24"/>
      <c r="P14" s="22"/>
      <c r="Q14" s="22"/>
      <c r="R14" s="22"/>
      <c r="S14" s="22"/>
      <c r="T14" s="22"/>
      <c r="U14" s="22"/>
      <c r="V14" s="22"/>
      <c r="W14" s="22"/>
      <c r="X14" s="22"/>
      <c r="Y14" s="22"/>
      <c r="AB14" s="13">
        <f t="shared" si="0"/>
        <v>0.51</v>
      </c>
    </row>
    <row r="15" hidden="1" customHeight="1" spans="1:28">
      <c r="A15" s="7" t="s">
        <v>75</v>
      </c>
      <c r="B15" s="7" t="s">
        <v>287</v>
      </c>
      <c r="C15" s="7" t="s">
        <v>288</v>
      </c>
      <c r="D15" s="7"/>
      <c r="E15" s="5" t="s">
        <v>115</v>
      </c>
      <c r="F15" s="7" t="s">
        <v>292</v>
      </c>
      <c r="G15" s="7" t="s">
        <v>290</v>
      </c>
      <c r="H15" s="7" t="s">
        <v>291</v>
      </c>
      <c r="I15" s="22">
        <v>15000</v>
      </c>
      <c r="J15" s="22">
        <v>15000</v>
      </c>
      <c r="K15" s="24"/>
      <c r="L15" s="24"/>
      <c r="M15" s="24"/>
      <c r="N15" s="22">
        <v>15000</v>
      </c>
      <c r="O15" s="24"/>
      <c r="P15" s="22"/>
      <c r="Q15" s="22"/>
      <c r="R15" s="22"/>
      <c r="S15" s="22"/>
      <c r="T15" s="22"/>
      <c r="U15" s="22"/>
      <c r="V15" s="22"/>
      <c r="W15" s="22"/>
      <c r="X15" s="22"/>
      <c r="Y15" s="22"/>
      <c r="AB15" s="13">
        <f t="shared" si="0"/>
        <v>1.5</v>
      </c>
    </row>
    <row r="16" customHeight="1" spans="1:28">
      <c r="A16" s="7" t="s">
        <v>75</v>
      </c>
      <c r="B16" s="7" t="s">
        <v>293</v>
      </c>
      <c r="C16" s="7" t="s">
        <v>240</v>
      </c>
      <c r="D16" s="7"/>
      <c r="E16" s="7" t="s">
        <v>94</v>
      </c>
      <c r="F16" s="7" t="s">
        <v>292</v>
      </c>
      <c r="G16" s="7" t="s">
        <v>294</v>
      </c>
      <c r="H16" s="7" t="s">
        <v>240</v>
      </c>
      <c r="I16" s="22">
        <v>200</v>
      </c>
      <c r="J16" s="22">
        <v>200</v>
      </c>
      <c r="K16" s="24"/>
      <c r="L16" s="24"/>
      <c r="M16" s="24"/>
      <c r="N16" s="22">
        <v>200</v>
      </c>
      <c r="O16" s="24"/>
      <c r="P16" s="22"/>
      <c r="Q16" s="22"/>
      <c r="R16" s="22"/>
      <c r="S16" s="22"/>
      <c r="T16" s="22"/>
      <c r="U16" s="22"/>
      <c r="V16" s="22"/>
      <c r="W16" s="22"/>
      <c r="X16" s="22"/>
      <c r="Y16" s="22"/>
      <c r="AB16" s="13">
        <f t="shared" si="0"/>
        <v>0.02</v>
      </c>
    </row>
    <row r="17" hidden="1" customHeight="1" spans="1:28">
      <c r="A17" s="7" t="s">
        <v>75</v>
      </c>
      <c r="B17" s="7" t="s">
        <v>293</v>
      </c>
      <c r="C17" s="7" t="s">
        <v>240</v>
      </c>
      <c r="D17" s="7"/>
      <c r="E17" s="7" t="s">
        <v>102</v>
      </c>
      <c r="F17" s="7" t="s">
        <v>292</v>
      </c>
      <c r="G17" s="7" t="s">
        <v>294</v>
      </c>
      <c r="H17" s="7" t="s">
        <v>240</v>
      </c>
      <c r="I17" s="22">
        <v>3400</v>
      </c>
      <c r="J17" s="22">
        <v>3400</v>
      </c>
      <c r="K17" s="24"/>
      <c r="L17" s="24"/>
      <c r="M17" s="24"/>
      <c r="N17" s="22">
        <v>3400</v>
      </c>
      <c r="O17" s="24"/>
      <c r="P17" s="22"/>
      <c r="Q17" s="22"/>
      <c r="R17" s="22"/>
      <c r="S17" s="22"/>
      <c r="T17" s="22"/>
      <c r="U17" s="22"/>
      <c r="V17" s="22"/>
      <c r="W17" s="22"/>
      <c r="X17" s="22"/>
      <c r="Y17" s="22"/>
      <c r="AB17" s="13">
        <f t="shared" si="0"/>
        <v>0.34</v>
      </c>
    </row>
    <row r="18" hidden="1" customHeight="1" spans="1:28">
      <c r="A18" s="7" t="s">
        <v>75</v>
      </c>
      <c r="B18" s="7" t="s">
        <v>293</v>
      </c>
      <c r="C18" s="7" t="s">
        <v>240</v>
      </c>
      <c r="D18" s="7"/>
      <c r="E18" s="5" t="s">
        <v>103</v>
      </c>
      <c r="F18" s="7" t="s">
        <v>289</v>
      </c>
      <c r="G18" s="7" t="s">
        <v>294</v>
      </c>
      <c r="H18" s="7" t="s">
        <v>240</v>
      </c>
      <c r="I18" s="22">
        <v>4000</v>
      </c>
      <c r="J18" s="22">
        <v>4000</v>
      </c>
      <c r="K18" s="24"/>
      <c r="L18" s="24"/>
      <c r="M18" s="24"/>
      <c r="N18" s="22">
        <v>4000</v>
      </c>
      <c r="O18" s="24"/>
      <c r="P18" s="22"/>
      <c r="Q18" s="22"/>
      <c r="R18" s="22"/>
      <c r="S18" s="22"/>
      <c r="T18" s="22"/>
      <c r="U18" s="22"/>
      <c r="V18" s="22"/>
      <c r="W18" s="22"/>
      <c r="X18" s="22"/>
      <c r="Y18" s="22"/>
      <c r="AB18" s="13">
        <f t="shared" si="0"/>
        <v>0.4</v>
      </c>
    </row>
    <row r="19" hidden="1" customHeight="1" spans="1:28">
      <c r="A19" s="7" t="s">
        <v>75</v>
      </c>
      <c r="B19" s="7" t="s">
        <v>293</v>
      </c>
      <c r="C19" s="7" t="s">
        <v>240</v>
      </c>
      <c r="D19" s="7"/>
      <c r="E19" s="7" t="s">
        <v>109</v>
      </c>
      <c r="F19" s="7" t="s">
        <v>292</v>
      </c>
      <c r="G19" s="7" t="s">
        <v>294</v>
      </c>
      <c r="H19" s="7" t="s">
        <v>240</v>
      </c>
      <c r="I19" s="22">
        <v>200</v>
      </c>
      <c r="J19" s="22">
        <v>200</v>
      </c>
      <c r="K19" s="24"/>
      <c r="L19" s="24"/>
      <c r="M19" s="24"/>
      <c r="N19" s="22">
        <v>200</v>
      </c>
      <c r="O19" s="24"/>
      <c r="P19" s="22"/>
      <c r="Q19" s="22"/>
      <c r="R19" s="22"/>
      <c r="S19" s="22"/>
      <c r="T19" s="22"/>
      <c r="U19" s="22"/>
      <c r="V19" s="22"/>
      <c r="W19" s="22"/>
      <c r="X19" s="22"/>
      <c r="Y19" s="22"/>
      <c r="AB19" s="13">
        <f t="shared" si="0"/>
        <v>0.02</v>
      </c>
    </row>
    <row r="20" hidden="1" customHeight="1" spans="1:28">
      <c r="A20" s="7" t="s">
        <v>75</v>
      </c>
      <c r="B20" s="7" t="s">
        <v>293</v>
      </c>
      <c r="C20" s="7" t="s">
        <v>240</v>
      </c>
      <c r="D20" s="7"/>
      <c r="E20" s="5" t="s">
        <v>115</v>
      </c>
      <c r="F20" s="7" t="s">
        <v>292</v>
      </c>
      <c r="G20" s="7" t="s">
        <v>294</v>
      </c>
      <c r="H20" s="7" t="s">
        <v>240</v>
      </c>
      <c r="I20" s="22">
        <v>800</v>
      </c>
      <c r="J20" s="22">
        <v>800</v>
      </c>
      <c r="K20" s="24"/>
      <c r="L20" s="24"/>
      <c r="M20" s="24"/>
      <c r="N20" s="22">
        <v>800</v>
      </c>
      <c r="O20" s="24"/>
      <c r="P20" s="22"/>
      <c r="Q20" s="22"/>
      <c r="R20" s="22"/>
      <c r="S20" s="22"/>
      <c r="T20" s="22"/>
      <c r="U20" s="22"/>
      <c r="V20" s="22"/>
      <c r="W20" s="22"/>
      <c r="X20" s="22"/>
      <c r="Y20" s="22"/>
      <c r="AB20" s="13">
        <f t="shared" si="0"/>
        <v>0.08</v>
      </c>
    </row>
    <row r="21" hidden="1" customHeight="1" spans="1:28">
      <c r="A21" s="7" t="s">
        <v>75</v>
      </c>
      <c r="B21" s="7" t="s">
        <v>293</v>
      </c>
      <c r="C21" s="7" t="s">
        <v>240</v>
      </c>
      <c r="D21" s="7"/>
      <c r="E21" s="7" t="s">
        <v>152</v>
      </c>
      <c r="F21" s="7" t="s">
        <v>295</v>
      </c>
      <c r="G21" s="7" t="s">
        <v>294</v>
      </c>
      <c r="H21" s="7" t="s">
        <v>240</v>
      </c>
      <c r="I21" s="22">
        <v>1400</v>
      </c>
      <c r="J21" s="22">
        <v>1400</v>
      </c>
      <c r="K21" s="24"/>
      <c r="L21" s="24"/>
      <c r="M21" s="24"/>
      <c r="N21" s="22">
        <v>1400</v>
      </c>
      <c r="O21" s="24"/>
      <c r="P21" s="22"/>
      <c r="Q21" s="22"/>
      <c r="R21" s="22"/>
      <c r="S21" s="22"/>
      <c r="T21" s="22"/>
      <c r="U21" s="22"/>
      <c r="V21" s="22"/>
      <c r="W21" s="22"/>
      <c r="X21" s="22"/>
      <c r="Y21" s="22"/>
      <c r="AB21" s="13">
        <f t="shared" si="0"/>
        <v>0.14</v>
      </c>
    </row>
    <row r="22" customHeight="1" spans="1:28">
      <c r="A22" s="7" t="s">
        <v>75</v>
      </c>
      <c r="B22" s="7" t="s">
        <v>296</v>
      </c>
      <c r="C22" s="7" t="s">
        <v>297</v>
      </c>
      <c r="D22" s="7"/>
      <c r="E22" s="7" t="s">
        <v>94</v>
      </c>
      <c r="F22" s="7" t="s">
        <v>292</v>
      </c>
      <c r="G22" s="7" t="s">
        <v>298</v>
      </c>
      <c r="H22" s="7" t="s">
        <v>299</v>
      </c>
      <c r="I22" s="22">
        <v>9000</v>
      </c>
      <c r="J22" s="22">
        <v>9000</v>
      </c>
      <c r="K22" s="24"/>
      <c r="L22" s="24"/>
      <c r="M22" s="24"/>
      <c r="N22" s="22">
        <v>9000</v>
      </c>
      <c r="O22" s="24"/>
      <c r="P22" s="22"/>
      <c r="Q22" s="22"/>
      <c r="R22" s="22"/>
      <c r="S22" s="22"/>
      <c r="T22" s="22"/>
      <c r="U22" s="22"/>
      <c r="V22" s="22"/>
      <c r="W22" s="22"/>
      <c r="X22" s="22"/>
      <c r="Y22" s="22"/>
      <c r="AB22" s="13">
        <f t="shared" si="0"/>
        <v>0.9</v>
      </c>
    </row>
    <row r="23" hidden="1" customHeight="1" spans="1:28">
      <c r="A23" s="7" t="s">
        <v>75</v>
      </c>
      <c r="B23" s="7" t="s">
        <v>296</v>
      </c>
      <c r="C23" s="7" t="s">
        <v>297</v>
      </c>
      <c r="D23" s="7"/>
      <c r="E23" s="7" t="s">
        <v>102</v>
      </c>
      <c r="F23" s="7" t="s">
        <v>292</v>
      </c>
      <c r="G23" s="7" t="s">
        <v>298</v>
      </c>
      <c r="H23" s="7" t="s">
        <v>299</v>
      </c>
      <c r="I23" s="22">
        <v>153000</v>
      </c>
      <c r="J23" s="22">
        <v>153000</v>
      </c>
      <c r="K23" s="24"/>
      <c r="L23" s="24"/>
      <c r="M23" s="24"/>
      <c r="N23" s="22">
        <v>153000</v>
      </c>
      <c r="O23" s="24"/>
      <c r="P23" s="22"/>
      <c r="Q23" s="22"/>
      <c r="R23" s="22"/>
      <c r="S23" s="22"/>
      <c r="T23" s="22"/>
      <c r="U23" s="22"/>
      <c r="V23" s="22"/>
      <c r="W23" s="22"/>
      <c r="X23" s="22"/>
      <c r="Y23" s="22"/>
      <c r="AB23" s="13">
        <f t="shared" si="0"/>
        <v>15.3</v>
      </c>
    </row>
    <row r="24" hidden="1" customHeight="1" spans="1:28">
      <c r="A24" s="7" t="s">
        <v>75</v>
      </c>
      <c r="B24" s="7" t="s">
        <v>296</v>
      </c>
      <c r="C24" s="7" t="s">
        <v>297</v>
      </c>
      <c r="D24" s="7"/>
      <c r="E24" s="7" t="s">
        <v>109</v>
      </c>
      <c r="F24" s="7" t="s">
        <v>292</v>
      </c>
      <c r="G24" s="7" t="s">
        <v>298</v>
      </c>
      <c r="H24" s="7" t="s">
        <v>299</v>
      </c>
      <c r="I24" s="22">
        <v>9000</v>
      </c>
      <c r="J24" s="22">
        <v>9000</v>
      </c>
      <c r="K24" s="24"/>
      <c r="L24" s="24"/>
      <c r="M24" s="24"/>
      <c r="N24" s="22">
        <v>9000</v>
      </c>
      <c r="O24" s="24"/>
      <c r="P24" s="22"/>
      <c r="Q24" s="22"/>
      <c r="R24" s="22"/>
      <c r="S24" s="22"/>
      <c r="T24" s="22"/>
      <c r="U24" s="22"/>
      <c r="V24" s="22"/>
      <c r="W24" s="22"/>
      <c r="X24" s="22"/>
      <c r="Y24" s="22"/>
      <c r="AB24" s="13">
        <f t="shared" si="0"/>
        <v>0.9</v>
      </c>
    </row>
    <row r="25" hidden="1" customHeight="1" spans="1:28">
      <c r="A25" s="7" t="s">
        <v>75</v>
      </c>
      <c r="B25" s="7" t="s">
        <v>296</v>
      </c>
      <c r="C25" s="7" t="s">
        <v>297</v>
      </c>
      <c r="D25" s="7"/>
      <c r="E25" s="5" t="s">
        <v>115</v>
      </c>
      <c r="F25" s="7" t="s">
        <v>292</v>
      </c>
      <c r="G25" s="7" t="s">
        <v>298</v>
      </c>
      <c r="H25" s="7" t="s">
        <v>299</v>
      </c>
      <c r="I25" s="22">
        <v>36000</v>
      </c>
      <c r="J25" s="22">
        <v>36000</v>
      </c>
      <c r="K25" s="24"/>
      <c r="L25" s="24"/>
      <c r="M25" s="24"/>
      <c r="N25" s="22">
        <v>36000</v>
      </c>
      <c r="O25" s="24"/>
      <c r="P25" s="22"/>
      <c r="Q25" s="22"/>
      <c r="R25" s="22"/>
      <c r="S25" s="22"/>
      <c r="T25" s="22"/>
      <c r="U25" s="22"/>
      <c r="V25" s="22"/>
      <c r="W25" s="22"/>
      <c r="X25" s="22"/>
      <c r="Y25" s="22"/>
      <c r="AB25" s="13">
        <f t="shared" si="0"/>
        <v>3.6</v>
      </c>
    </row>
    <row r="26" customHeight="1" spans="1:28">
      <c r="A26" s="7" t="s">
        <v>75</v>
      </c>
      <c r="B26" s="7" t="s">
        <v>300</v>
      </c>
      <c r="C26" s="7" t="s">
        <v>301</v>
      </c>
      <c r="D26" s="7"/>
      <c r="E26" s="7" t="s">
        <v>94</v>
      </c>
      <c r="F26" s="7" t="s">
        <v>292</v>
      </c>
      <c r="G26" s="7" t="s">
        <v>302</v>
      </c>
      <c r="H26" s="7" t="s">
        <v>301</v>
      </c>
      <c r="I26" s="22">
        <v>300</v>
      </c>
      <c r="J26" s="22">
        <v>300</v>
      </c>
      <c r="K26" s="24"/>
      <c r="L26" s="24"/>
      <c r="M26" s="24"/>
      <c r="N26" s="22">
        <v>300</v>
      </c>
      <c r="O26" s="24"/>
      <c r="P26" s="22"/>
      <c r="Q26" s="22"/>
      <c r="R26" s="22"/>
      <c r="S26" s="22"/>
      <c r="T26" s="22"/>
      <c r="U26" s="22"/>
      <c r="V26" s="22"/>
      <c r="W26" s="22"/>
      <c r="X26" s="22"/>
      <c r="Y26" s="22"/>
      <c r="AB26" s="13">
        <f t="shared" si="0"/>
        <v>0.03</v>
      </c>
    </row>
    <row r="27" hidden="1" customHeight="1" spans="1:28">
      <c r="A27" s="7" t="s">
        <v>75</v>
      </c>
      <c r="B27" s="7" t="s">
        <v>300</v>
      </c>
      <c r="C27" s="7" t="s">
        <v>301</v>
      </c>
      <c r="D27" s="7"/>
      <c r="E27" s="7" t="s">
        <v>102</v>
      </c>
      <c r="F27" s="7" t="s">
        <v>292</v>
      </c>
      <c r="G27" s="7" t="s">
        <v>302</v>
      </c>
      <c r="H27" s="7" t="s">
        <v>301</v>
      </c>
      <c r="I27" s="22">
        <v>5100</v>
      </c>
      <c r="J27" s="22">
        <v>5100</v>
      </c>
      <c r="K27" s="24"/>
      <c r="L27" s="24"/>
      <c r="M27" s="24"/>
      <c r="N27" s="22">
        <v>5100</v>
      </c>
      <c r="O27" s="24"/>
      <c r="P27" s="22"/>
      <c r="Q27" s="22"/>
      <c r="R27" s="22"/>
      <c r="S27" s="22"/>
      <c r="T27" s="22"/>
      <c r="U27" s="22"/>
      <c r="V27" s="22"/>
      <c r="W27" s="22"/>
      <c r="X27" s="22"/>
      <c r="Y27" s="22"/>
      <c r="AB27" s="13">
        <f t="shared" si="0"/>
        <v>0.51</v>
      </c>
    </row>
    <row r="28" hidden="1" customHeight="1" spans="1:28">
      <c r="A28" s="7" t="s">
        <v>75</v>
      </c>
      <c r="B28" s="7" t="s">
        <v>300</v>
      </c>
      <c r="C28" s="7" t="s">
        <v>301</v>
      </c>
      <c r="D28" s="7"/>
      <c r="E28" s="5" t="s">
        <v>103</v>
      </c>
      <c r="F28" s="7" t="s">
        <v>289</v>
      </c>
      <c r="G28" s="7" t="s">
        <v>302</v>
      </c>
      <c r="H28" s="7" t="s">
        <v>301</v>
      </c>
      <c r="I28" s="22">
        <v>6000</v>
      </c>
      <c r="J28" s="22">
        <v>6000</v>
      </c>
      <c r="K28" s="24"/>
      <c r="L28" s="24"/>
      <c r="M28" s="24"/>
      <c r="N28" s="22">
        <v>6000</v>
      </c>
      <c r="O28" s="24"/>
      <c r="P28" s="22"/>
      <c r="Q28" s="22"/>
      <c r="R28" s="22"/>
      <c r="S28" s="22"/>
      <c r="T28" s="22"/>
      <c r="U28" s="22"/>
      <c r="V28" s="22"/>
      <c r="W28" s="22"/>
      <c r="X28" s="22"/>
      <c r="Y28" s="22"/>
      <c r="AB28" s="13">
        <f t="shared" si="0"/>
        <v>0.6</v>
      </c>
    </row>
    <row r="29" hidden="1" customHeight="1" spans="1:28">
      <c r="A29" s="7" t="s">
        <v>75</v>
      </c>
      <c r="B29" s="7" t="s">
        <v>300</v>
      </c>
      <c r="C29" s="7" t="s">
        <v>301</v>
      </c>
      <c r="D29" s="7"/>
      <c r="E29" s="7" t="s">
        <v>109</v>
      </c>
      <c r="F29" s="7" t="s">
        <v>292</v>
      </c>
      <c r="G29" s="7" t="s">
        <v>302</v>
      </c>
      <c r="H29" s="7" t="s">
        <v>301</v>
      </c>
      <c r="I29" s="22">
        <v>300</v>
      </c>
      <c r="J29" s="22">
        <v>300</v>
      </c>
      <c r="K29" s="24"/>
      <c r="L29" s="24"/>
      <c r="M29" s="24"/>
      <c r="N29" s="22">
        <v>300</v>
      </c>
      <c r="O29" s="24"/>
      <c r="P29" s="22"/>
      <c r="Q29" s="22"/>
      <c r="R29" s="22"/>
      <c r="S29" s="22"/>
      <c r="T29" s="22"/>
      <c r="U29" s="22"/>
      <c r="V29" s="22"/>
      <c r="W29" s="22"/>
      <c r="X29" s="22"/>
      <c r="Y29" s="22"/>
      <c r="AB29" s="13">
        <f t="shared" si="0"/>
        <v>0.03</v>
      </c>
    </row>
    <row r="30" hidden="1" customHeight="1" spans="1:28">
      <c r="A30" s="7" t="s">
        <v>75</v>
      </c>
      <c r="B30" s="7" t="s">
        <v>300</v>
      </c>
      <c r="C30" s="7" t="s">
        <v>301</v>
      </c>
      <c r="D30" s="7"/>
      <c r="E30" s="5" t="s">
        <v>115</v>
      </c>
      <c r="F30" s="7" t="s">
        <v>292</v>
      </c>
      <c r="G30" s="7" t="s">
        <v>302</v>
      </c>
      <c r="H30" s="7" t="s">
        <v>301</v>
      </c>
      <c r="I30" s="22">
        <v>1200</v>
      </c>
      <c r="J30" s="22">
        <v>1200</v>
      </c>
      <c r="K30" s="24"/>
      <c r="L30" s="24"/>
      <c r="M30" s="24"/>
      <c r="N30" s="22">
        <v>1200</v>
      </c>
      <c r="O30" s="24"/>
      <c r="P30" s="22"/>
      <c r="Q30" s="22"/>
      <c r="R30" s="22"/>
      <c r="S30" s="22"/>
      <c r="T30" s="22"/>
      <c r="U30" s="22"/>
      <c r="V30" s="22"/>
      <c r="W30" s="22"/>
      <c r="X30" s="22"/>
      <c r="Y30" s="22"/>
      <c r="AB30" s="13">
        <f t="shared" si="0"/>
        <v>0.12</v>
      </c>
    </row>
    <row r="31" hidden="1" customHeight="1" spans="1:28">
      <c r="A31" s="7" t="s">
        <v>75</v>
      </c>
      <c r="B31" s="7" t="s">
        <v>300</v>
      </c>
      <c r="C31" s="7" t="s">
        <v>301</v>
      </c>
      <c r="D31" s="7"/>
      <c r="E31" s="7" t="s">
        <v>152</v>
      </c>
      <c r="F31" s="7" t="s">
        <v>295</v>
      </c>
      <c r="G31" s="7" t="s">
        <v>302</v>
      </c>
      <c r="H31" s="7" t="s">
        <v>301</v>
      </c>
      <c r="I31" s="22">
        <v>2100</v>
      </c>
      <c r="J31" s="22">
        <v>2100</v>
      </c>
      <c r="K31" s="24"/>
      <c r="L31" s="24"/>
      <c r="M31" s="24"/>
      <c r="N31" s="22">
        <v>2100</v>
      </c>
      <c r="O31" s="24"/>
      <c r="P31" s="22"/>
      <c r="Q31" s="22"/>
      <c r="R31" s="22"/>
      <c r="S31" s="22"/>
      <c r="T31" s="22"/>
      <c r="U31" s="22"/>
      <c r="V31" s="22"/>
      <c r="W31" s="22"/>
      <c r="X31" s="22"/>
      <c r="Y31" s="22"/>
      <c r="AB31" s="13">
        <f t="shared" si="0"/>
        <v>0.21</v>
      </c>
    </row>
    <row r="32" hidden="1" customHeight="1" spans="1:28">
      <c r="A32" s="7" t="s">
        <v>75</v>
      </c>
      <c r="B32" s="7" t="s">
        <v>303</v>
      </c>
      <c r="C32" s="7" t="s">
        <v>304</v>
      </c>
      <c r="D32" s="7"/>
      <c r="E32" s="7" t="s">
        <v>126</v>
      </c>
      <c r="F32" s="7" t="s">
        <v>305</v>
      </c>
      <c r="G32" s="7" t="s">
        <v>306</v>
      </c>
      <c r="H32" s="7" t="s">
        <v>307</v>
      </c>
      <c r="I32" s="22">
        <v>4200</v>
      </c>
      <c r="J32" s="22">
        <v>4200</v>
      </c>
      <c r="K32" s="24"/>
      <c r="L32" s="24"/>
      <c r="M32" s="24"/>
      <c r="N32" s="22">
        <v>4200</v>
      </c>
      <c r="O32" s="24"/>
      <c r="P32" s="22"/>
      <c r="Q32" s="22"/>
      <c r="R32" s="22"/>
      <c r="S32" s="22"/>
      <c r="T32" s="22"/>
      <c r="U32" s="22"/>
      <c r="V32" s="22"/>
      <c r="W32" s="22"/>
      <c r="X32" s="22"/>
      <c r="Y32" s="22"/>
      <c r="AB32" s="13">
        <f t="shared" si="0"/>
        <v>0.42</v>
      </c>
    </row>
    <row r="33" hidden="1" customHeight="1" spans="1:28">
      <c r="A33" s="7" t="s">
        <v>75</v>
      </c>
      <c r="B33" s="7" t="s">
        <v>303</v>
      </c>
      <c r="C33" s="7" t="s">
        <v>304</v>
      </c>
      <c r="D33" s="7"/>
      <c r="E33" s="7" t="s">
        <v>128</v>
      </c>
      <c r="F33" s="7" t="s">
        <v>308</v>
      </c>
      <c r="G33" s="7" t="s">
        <v>306</v>
      </c>
      <c r="H33" s="7" t="s">
        <v>307</v>
      </c>
      <c r="I33" s="22">
        <v>4200</v>
      </c>
      <c r="J33" s="22">
        <v>4200</v>
      </c>
      <c r="K33" s="24"/>
      <c r="L33" s="24"/>
      <c r="M33" s="24"/>
      <c r="N33" s="22">
        <v>4200</v>
      </c>
      <c r="O33" s="24"/>
      <c r="P33" s="22"/>
      <c r="Q33" s="22"/>
      <c r="R33" s="22"/>
      <c r="S33" s="22"/>
      <c r="T33" s="22"/>
      <c r="U33" s="22"/>
      <c r="V33" s="22"/>
      <c r="W33" s="22"/>
      <c r="X33" s="22"/>
      <c r="Y33" s="22"/>
      <c r="AB33" s="13">
        <f t="shared" si="0"/>
        <v>0.42</v>
      </c>
    </row>
    <row r="34" customHeight="1" spans="1:28">
      <c r="A34" s="7" t="s">
        <v>75</v>
      </c>
      <c r="B34" s="7" t="s">
        <v>309</v>
      </c>
      <c r="C34" s="7" t="s">
        <v>307</v>
      </c>
      <c r="D34" s="7"/>
      <c r="E34" s="7" t="s">
        <v>94</v>
      </c>
      <c r="F34" s="7" t="s">
        <v>292</v>
      </c>
      <c r="G34" s="7" t="s">
        <v>306</v>
      </c>
      <c r="H34" s="7" t="s">
        <v>307</v>
      </c>
      <c r="I34" s="22">
        <v>350</v>
      </c>
      <c r="J34" s="22">
        <v>350</v>
      </c>
      <c r="K34" s="24"/>
      <c r="L34" s="24"/>
      <c r="M34" s="24"/>
      <c r="N34" s="22">
        <v>350</v>
      </c>
      <c r="O34" s="24"/>
      <c r="P34" s="22"/>
      <c r="Q34" s="22"/>
      <c r="R34" s="22"/>
      <c r="S34" s="22"/>
      <c r="T34" s="22"/>
      <c r="U34" s="22"/>
      <c r="V34" s="22"/>
      <c r="W34" s="22"/>
      <c r="X34" s="22"/>
      <c r="Y34" s="22"/>
      <c r="AB34" s="13">
        <f t="shared" si="0"/>
        <v>0.035</v>
      </c>
    </row>
    <row r="35" hidden="1" customHeight="1" spans="1:28">
      <c r="A35" s="7" t="s">
        <v>75</v>
      </c>
      <c r="B35" s="7" t="s">
        <v>309</v>
      </c>
      <c r="C35" s="7" t="s">
        <v>307</v>
      </c>
      <c r="D35" s="7"/>
      <c r="E35" s="7" t="s">
        <v>102</v>
      </c>
      <c r="F35" s="7" t="s">
        <v>292</v>
      </c>
      <c r="G35" s="7" t="s">
        <v>306</v>
      </c>
      <c r="H35" s="7" t="s">
        <v>307</v>
      </c>
      <c r="I35" s="22">
        <v>5950</v>
      </c>
      <c r="J35" s="22">
        <v>5950</v>
      </c>
      <c r="K35" s="24"/>
      <c r="L35" s="24"/>
      <c r="M35" s="24"/>
      <c r="N35" s="22">
        <v>5950</v>
      </c>
      <c r="O35" s="24"/>
      <c r="P35" s="22"/>
      <c r="Q35" s="22"/>
      <c r="R35" s="22"/>
      <c r="S35" s="22"/>
      <c r="T35" s="22"/>
      <c r="U35" s="22"/>
      <c r="V35" s="22"/>
      <c r="W35" s="22"/>
      <c r="X35" s="22"/>
      <c r="Y35" s="22"/>
      <c r="AB35" s="13">
        <f t="shared" si="0"/>
        <v>0.595</v>
      </c>
    </row>
    <row r="36" hidden="1" customHeight="1" spans="1:28">
      <c r="A36" s="7" t="s">
        <v>75</v>
      </c>
      <c r="B36" s="7" t="s">
        <v>309</v>
      </c>
      <c r="C36" s="7" t="s">
        <v>307</v>
      </c>
      <c r="D36" s="7"/>
      <c r="E36" s="5" t="s">
        <v>103</v>
      </c>
      <c r="F36" s="7" t="s">
        <v>289</v>
      </c>
      <c r="G36" s="7" t="s">
        <v>306</v>
      </c>
      <c r="H36" s="7" t="s">
        <v>307</v>
      </c>
      <c r="I36" s="22">
        <v>7000</v>
      </c>
      <c r="J36" s="22">
        <v>7000</v>
      </c>
      <c r="K36" s="24"/>
      <c r="L36" s="24"/>
      <c r="M36" s="24"/>
      <c r="N36" s="22">
        <v>7000</v>
      </c>
      <c r="O36" s="24"/>
      <c r="P36" s="22"/>
      <c r="Q36" s="22"/>
      <c r="R36" s="22"/>
      <c r="S36" s="22"/>
      <c r="T36" s="22"/>
      <c r="U36" s="22"/>
      <c r="V36" s="22"/>
      <c r="W36" s="22"/>
      <c r="X36" s="22"/>
      <c r="Y36" s="22"/>
      <c r="AB36" s="13">
        <f t="shared" si="0"/>
        <v>0.7</v>
      </c>
    </row>
    <row r="37" hidden="1" customHeight="1" spans="1:28">
      <c r="A37" s="7" t="s">
        <v>75</v>
      </c>
      <c r="B37" s="7" t="s">
        <v>309</v>
      </c>
      <c r="C37" s="7" t="s">
        <v>307</v>
      </c>
      <c r="D37" s="7"/>
      <c r="E37" s="7" t="s">
        <v>109</v>
      </c>
      <c r="F37" s="7" t="s">
        <v>292</v>
      </c>
      <c r="G37" s="7" t="s">
        <v>306</v>
      </c>
      <c r="H37" s="7" t="s">
        <v>307</v>
      </c>
      <c r="I37" s="22">
        <v>350</v>
      </c>
      <c r="J37" s="22">
        <v>350</v>
      </c>
      <c r="K37" s="24"/>
      <c r="L37" s="24"/>
      <c r="M37" s="24"/>
      <c r="N37" s="22">
        <v>350</v>
      </c>
      <c r="O37" s="24"/>
      <c r="P37" s="22"/>
      <c r="Q37" s="22"/>
      <c r="R37" s="22"/>
      <c r="S37" s="22"/>
      <c r="T37" s="22"/>
      <c r="U37" s="22"/>
      <c r="V37" s="22"/>
      <c r="W37" s="22"/>
      <c r="X37" s="22"/>
      <c r="Y37" s="22"/>
      <c r="AB37" s="13">
        <f t="shared" si="0"/>
        <v>0.035</v>
      </c>
    </row>
    <row r="38" hidden="1" customHeight="1" spans="1:28">
      <c r="A38" s="7" t="s">
        <v>75</v>
      </c>
      <c r="B38" s="7" t="s">
        <v>309</v>
      </c>
      <c r="C38" s="7" t="s">
        <v>307</v>
      </c>
      <c r="D38" s="7"/>
      <c r="E38" s="5" t="s">
        <v>115</v>
      </c>
      <c r="F38" s="7" t="s">
        <v>292</v>
      </c>
      <c r="G38" s="7" t="s">
        <v>306</v>
      </c>
      <c r="H38" s="7" t="s">
        <v>307</v>
      </c>
      <c r="I38" s="22">
        <v>1400</v>
      </c>
      <c r="J38" s="22">
        <v>1400</v>
      </c>
      <c r="K38" s="24"/>
      <c r="L38" s="24"/>
      <c r="M38" s="24"/>
      <c r="N38" s="22">
        <v>1400</v>
      </c>
      <c r="O38" s="24"/>
      <c r="P38" s="22"/>
      <c r="Q38" s="22"/>
      <c r="R38" s="22"/>
      <c r="S38" s="22"/>
      <c r="T38" s="22"/>
      <c r="U38" s="22"/>
      <c r="V38" s="22"/>
      <c r="W38" s="22"/>
      <c r="X38" s="22"/>
      <c r="Y38" s="22"/>
      <c r="AB38" s="13">
        <f t="shared" si="0"/>
        <v>0.14</v>
      </c>
    </row>
    <row r="39" hidden="1" customHeight="1" spans="1:28">
      <c r="A39" s="7" t="s">
        <v>75</v>
      </c>
      <c r="B39" s="7" t="s">
        <v>309</v>
      </c>
      <c r="C39" s="7" t="s">
        <v>307</v>
      </c>
      <c r="D39" s="7"/>
      <c r="E39" s="7" t="s">
        <v>152</v>
      </c>
      <c r="F39" s="7" t="s">
        <v>295</v>
      </c>
      <c r="G39" s="7" t="s">
        <v>306</v>
      </c>
      <c r="H39" s="7" t="s">
        <v>307</v>
      </c>
      <c r="I39" s="22">
        <v>2450</v>
      </c>
      <c r="J39" s="22">
        <v>2450</v>
      </c>
      <c r="K39" s="24"/>
      <c r="L39" s="24"/>
      <c r="M39" s="24"/>
      <c r="N39" s="22">
        <v>2450</v>
      </c>
      <c r="O39" s="24"/>
      <c r="P39" s="22"/>
      <c r="Q39" s="22"/>
      <c r="R39" s="22"/>
      <c r="S39" s="22"/>
      <c r="T39" s="22"/>
      <c r="U39" s="22"/>
      <c r="V39" s="22"/>
      <c r="W39" s="22"/>
      <c r="X39" s="22"/>
      <c r="Y39" s="22"/>
      <c r="AB39" s="13">
        <f t="shared" si="0"/>
        <v>0.245</v>
      </c>
    </row>
    <row r="40" hidden="1" customHeight="1" spans="1:28">
      <c r="A40" s="7" t="s">
        <v>75</v>
      </c>
      <c r="B40" s="7" t="s">
        <v>310</v>
      </c>
      <c r="C40" s="7" t="s">
        <v>311</v>
      </c>
      <c r="D40" s="7"/>
      <c r="E40" s="5" t="s">
        <v>98</v>
      </c>
      <c r="F40" s="7" t="s">
        <v>312</v>
      </c>
      <c r="G40" s="7" t="s">
        <v>313</v>
      </c>
      <c r="H40" s="7" t="s">
        <v>314</v>
      </c>
      <c r="I40" s="22">
        <v>22800</v>
      </c>
      <c r="J40" s="22">
        <v>22800</v>
      </c>
      <c r="K40" s="24"/>
      <c r="L40" s="24"/>
      <c r="M40" s="24"/>
      <c r="N40" s="22">
        <v>22800</v>
      </c>
      <c r="O40" s="24"/>
      <c r="P40" s="22"/>
      <c r="Q40" s="22"/>
      <c r="R40" s="22"/>
      <c r="S40" s="22"/>
      <c r="T40" s="22"/>
      <c r="U40" s="22"/>
      <c r="V40" s="22"/>
      <c r="W40" s="22"/>
      <c r="X40" s="22"/>
      <c r="Y40" s="22"/>
      <c r="AB40" s="13">
        <f t="shared" si="0"/>
        <v>2.28</v>
      </c>
    </row>
    <row r="41" customHeight="1" spans="1:28">
      <c r="A41" s="7" t="s">
        <v>75</v>
      </c>
      <c r="B41" s="7" t="s">
        <v>315</v>
      </c>
      <c r="C41" s="7" t="s">
        <v>316</v>
      </c>
      <c r="D41" s="7"/>
      <c r="E41" s="7" t="s">
        <v>94</v>
      </c>
      <c r="F41" s="7" t="s">
        <v>292</v>
      </c>
      <c r="G41" s="7" t="s">
        <v>313</v>
      </c>
      <c r="H41" s="7" t="s">
        <v>314</v>
      </c>
      <c r="I41" s="22">
        <v>750</v>
      </c>
      <c r="J41" s="22">
        <v>750</v>
      </c>
      <c r="K41" s="24"/>
      <c r="L41" s="24"/>
      <c r="M41" s="24"/>
      <c r="N41" s="22">
        <v>750</v>
      </c>
      <c r="O41" s="24"/>
      <c r="P41" s="22"/>
      <c r="Q41" s="22"/>
      <c r="R41" s="22"/>
      <c r="S41" s="22"/>
      <c r="T41" s="22"/>
      <c r="U41" s="22"/>
      <c r="V41" s="22"/>
      <c r="W41" s="22"/>
      <c r="X41" s="22"/>
      <c r="Y41" s="22"/>
      <c r="AB41" s="13">
        <f t="shared" ref="AB41:AB72" si="1">I41/$AB$3</f>
        <v>0.075</v>
      </c>
    </row>
    <row r="42" hidden="1" customHeight="1" spans="1:28">
      <c r="A42" s="7" t="s">
        <v>75</v>
      </c>
      <c r="B42" s="7" t="s">
        <v>315</v>
      </c>
      <c r="C42" s="7" t="s">
        <v>316</v>
      </c>
      <c r="D42" s="7"/>
      <c r="E42" s="7" t="s">
        <v>102</v>
      </c>
      <c r="F42" s="7" t="s">
        <v>292</v>
      </c>
      <c r="G42" s="7" t="s">
        <v>313</v>
      </c>
      <c r="H42" s="7" t="s">
        <v>314</v>
      </c>
      <c r="I42" s="22">
        <v>12750</v>
      </c>
      <c r="J42" s="22">
        <v>12750</v>
      </c>
      <c r="K42" s="24"/>
      <c r="L42" s="24"/>
      <c r="M42" s="24"/>
      <c r="N42" s="22">
        <v>12750</v>
      </c>
      <c r="O42" s="24"/>
      <c r="P42" s="22"/>
      <c r="Q42" s="22"/>
      <c r="R42" s="22"/>
      <c r="S42" s="22"/>
      <c r="T42" s="22"/>
      <c r="U42" s="22"/>
      <c r="V42" s="22"/>
      <c r="W42" s="22"/>
      <c r="X42" s="22"/>
      <c r="Y42" s="22"/>
      <c r="AB42" s="13">
        <f t="shared" si="1"/>
        <v>1.275</v>
      </c>
    </row>
    <row r="43" hidden="1" customHeight="1" spans="1:28">
      <c r="A43" s="7" t="s">
        <v>75</v>
      </c>
      <c r="B43" s="7" t="s">
        <v>315</v>
      </c>
      <c r="C43" s="7" t="s">
        <v>316</v>
      </c>
      <c r="D43" s="7"/>
      <c r="E43" s="5" t="s">
        <v>103</v>
      </c>
      <c r="F43" s="7" t="s">
        <v>289</v>
      </c>
      <c r="G43" s="7" t="s">
        <v>313</v>
      </c>
      <c r="H43" s="7" t="s">
        <v>314</v>
      </c>
      <c r="I43" s="22">
        <v>15000</v>
      </c>
      <c r="J43" s="22">
        <v>15000</v>
      </c>
      <c r="K43" s="24"/>
      <c r="L43" s="24"/>
      <c r="M43" s="24"/>
      <c r="N43" s="22">
        <v>15000</v>
      </c>
      <c r="O43" s="24"/>
      <c r="P43" s="22"/>
      <c r="Q43" s="22"/>
      <c r="R43" s="22"/>
      <c r="S43" s="22"/>
      <c r="T43" s="22"/>
      <c r="U43" s="22"/>
      <c r="V43" s="22"/>
      <c r="W43" s="22"/>
      <c r="X43" s="22"/>
      <c r="Y43" s="22"/>
      <c r="AB43" s="13">
        <f t="shared" si="1"/>
        <v>1.5</v>
      </c>
    </row>
    <row r="44" hidden="1" customHeight="1" spans="1:28">
      <c r="A44" s="7" t="s">
        <v>75</v>
      </c>
      <c r="B44" s="7" t="s">
        <v>315</v>
      </c>
      <c r="C44" s="7" t="s">
        <v>316</v>
      </c>
      <c r="D44" s="7"/>
      <c r="E44" s="7" t="s">
        <v>109</v>
      </c>
      <c r="F44" s="7" t="s">
        <v>292</v>
      </c>
      <c r="G44" s="7" t="s">
        <v>313</v>
      </c>
      <c r="H44" s="7" t="s">
        <v>314</v>
      </c>
      <c r="I44" s="22">
        <v>750</v>
      </c>
      <c r="J44" s="22">
        <v>750</v>
      </c>
      <c r="K44" s="24"/>
      <c r="L44" s="24"/>
      <c r="M44" s="24"/>
      <c r="N44" s="22">
        <v>750</v>
      </c>
      <c r="O44" s="24"/>
      <c r="P44" s="22"/>
      <c r="Q44" s="22"/>
      <c r="R44" s="22"/>
      <c r="S44" s="22"/>
      <c r="T44" s="22"/>
      <c r="U44" s="22"/>
      <c r="V44" s="22"/>
      <c r="W44" s="22"/>
      <c r="X44" s="22"/>
      <c r="Y44" s="22"/>
      <c r="AB44" s="13">
        <f t="shared" si="1"/>
        <v>0.075</v>
      </c>
    </row>
    <row r="45" hidden="1" customHeight="1" spans="1:28">
      <c r="A45" s="7" t="s">
        <v>75</v>
      </c>
      <c r="B45" s="7" t="s">
        <v>315</v>
      </c>
      <c r="C45" s="7" t="s">
        <v>316</v>
      </c>
      <c r="D45" s="7"/>
      <c r="E45" s="7" t="s">
        <v>109</v>
      </c>
      <c r="F45" s="7" t="s">
        <v>292</v>
      </c>
      <c r="G45" s="7" t="s">
        <v>313</v>
      </c>
      <c r="H45" s="7" t="s">
        <v>314</v>
      </c>
      <c r="I45" s="22">
        <v>20250</v>
      </c>
      <c r="J45" s="22">
        <v>20250</v>
      </c>
      <c r="K45" s="24"/>
      <c r="L45" s="24"/>
      <c r="M45" s="24"/>
      <c r="N45" s="22">
        <v>20250</v>
      </c>
      <c r="O45" s="24"/>
      <c r="P45" s="22"/>
      <c r="Q45" s="22"/>
      <c r="R45" s="22"/>
      <c r="S45" s="22"/>
      <c r="T45" s="22"/>
      <c r="U45" s="22"/>
      <c r="V45" s="22"/>
      <c r="W45" s="22"/>
      <c r="X45" s="22"/>
      <c r="Y45" s="22"/>
      <c r="AB45" s="13">
        <f t="shared" si="1"/>
        <v>2.025</v>
      </c>
    </row>
    <row r="46" hidden="1" customHeight="1" spans="1:28">
      <c r="A46" s="7" t="s">
        <v>75</v>
      </c>
      <c r="B46" s="7" t="s">
        <v>315</v>
      </c>
      <c r="C46" s="7" t="s">
        <v>316</v>
      </c>
      <c r="D46" s="7"/>
      <c r="E46" s="5" t="s">
        <v>115</v>
      </c>
      <c r="F46" s="7" t="s">
        <v>292</v>
      </c>
      <c r="G46" s="7" t="s">
        <v>313</v>
      </c>
      <c r="H46" s="7" t="s">
        <v>314</v>
      </c>
      <c r="I46" s="22">
        <v>3000</v>
      </c>
      <c r="J46" s="22">
        <v>3000</v>
      </c>
      <c r="K46" s="24"/>
      <c r="L46" s="24"/>
      <c r="M46" s="24"/>
      <c r="N46" s="22">
        <v>3000</v>
      </c>
      <c r="O46" s="24"/>
      <c r="P46" s="22"/>
      <c r="Q46" s="22"/>
      <c r="R46" s="22"/>
      <c r="S46" s="22"/>
      <c r="T46" s="22"/>
      <c r="U46" s="22"/>
      <c r="V46" s="22"/>
      <c r="W46" s="22"/>
      <c r="X46" s="22"/>
      <c r="Y46" s="22"/>
      <c r="AB46" s="13">
        <f t="shared" si="1"/>
        <v>0.3</v>
      </c>
    </row>
    <row r="47" hidden="1" customHeight="1" spans="1:28">
      <c r="A47" s="7" t="s">
        <v>75</v>
      </c>
      <c r="B47" s="7" t="s">
        <v>315</v>
      </c>
      <c r="C47" s="7" t="s">
        <v>316</v>
      </c>
      <c r="D47" s="7"/>
      <c r="E47" s="7" t="s">
        <v>152</v>
      </c>
      <c r="F47" s="7" t="s">
        <v>295</v>
      </c>
      <c r="G47" s="7" t="s">
        <v>313</v>
      </c>
      <c r="H47" s="7" t="s">
        <v>314</v>
      </c>
      <c r="I47" s="22">
        <v>5250</v>
      </c>
      <c r="J47" s="22">
        <v>5250</v>
      </c>
      <c r="K47" s="24"/>
      <c r="L47" s="24"/>
      <c r="M47" s="24"/>
      <c r="N47" s="22">
        <v>5250</v>
      </c>
      <c r="O47" s="24"/>
      <c r="P47" s="22"/>
      <c r="Q47" s="22"/>
      <c r="R47" s="22"/>
      <c r="S47" s="22"/>
      <c r="T47" s="22"/>
      <c r="U47" s="22"/>
      <c r="V47" s="22"/>
      <c r="W47" s="22"/>
      <c r="X47" s="22"/>
      <c r="Y47" s="22"/>
      <c r="AB47" s="13">
        <f t="shared" si="1"/>
        <v>0.525</v>
      </c>
    </row>
    <row r="48" customHeight="1" spans="1:28">
      <c r="A48" s="7" t="s">
        <v>75</v>
      </c>
      <c r="B48" s="7" t="s">
        <v>315</v>
      </c>
      <c r="C48" s="7" t="s">
        <v>316</v>
      </c>
      <c r="D48" s="7"/>
      <c r="E48" s="7" t="s">
        <v>94</v>
      </c>
      <c r="F48" s="7" t="s">
        <v>292</v>
      </c>
      <c r="G48" s="7" t="s">
        <v>317</v>
      </c>
      <c r="H48" s="7" t="s">
        <v>318</v>
      </c>
      <c r="I48" s="22">
        <v>100</v>
      </c>
      <c r="J48" s="22">
        <v>100</v>
      </c>
      <c r="K48" s="24"/>
      <c r="L48" s="24"/>
      <c r="M48" s="24"/>
      <c r="N48" s="22">
        <v>100</v>
      </c>
      <c r="O48" s="24"/>
      <c r="P48" s="22"/>
      <c r="Q48" s="22"/>
      <c r="R48" s="22"/>
      <c r="S48" s="22"/>
      <c r="T48" s="22"/>
      <c r="U48" s="22"/>
      <c r="V48" s="22"/>
      <c r="W48" s="22"/>
      <c r="X48" s="22"/>
      <c r="Y48" s="22"/>
      <c r="AB48" s="13">
        <f t="shared" si="1"/>
        <v>0.01</v>
      </c>
    </row>
    <row r="49" hidden="1" customHeight="1" spans="1:28">
      <c r="A49" s="7" t="s">
        <v>75</v>
      </c>
      <c r="B49" s="7" t="s">
        <v>315</v>
      </c>
      <c r="C49" s="7" t="s">
        <v>316</v>
      </c>
      <c r="D49" s="7"/>
      <c r="E49" s="7" t="s">
        <v>102</v>
      </c>
      <c r="F49" s="7" t="s">
        <v>292</v>
      </c>
      <c r="G49" s="7" t="s">
        <v>317</v>
      </c>
      <c r="H49" s="7" t="s">
        <v>318</v>
      </c>
      <c r="I49" s="22">
        <v>1700</v>
      </c>
      <c r="J49" s="22">
        <v>1700</v>
      </c>
      <c r="K49" s="24"/>
      <c r="L49" s="24"/>
      <c r="M49" s="24"/>
      <c r="N49" s="22">
        <v>1700</v>
      </c>
      <c r="O49" s="24"/>
      <c r="P49" s="22"/>
      <c r="Q49" s="22"/>
      <c r="R49" s="22"/>
      <c r="S49" s="22"/>
      <c r="T49" s="22"/>
      <c r="U49" s="22"/>
      <c r="V49" s="22"/>
      <c r="W49" s="22"/>
      <c r="X49" s="22"/>
      <c r="Y49" s="22"/>
      <c r="AB49" s="13">
        <f t="shared" si="1"/>
        <v>0.17</v>
      </c>
    </row>
    <row r="50" hidden="1" customHeight="1" spans="1:28">
      <c r="A50" s="7" t="s">
        <v>75</v>
      </c>
      <c r="B50" s="7" t="s">
        <v>315</v>
      </c>
      <c r="C50" s="7" t="s">
        <v>316</v>
      </c>
      <c r="D50" s="7"/>
      <c r="E50" s="5" t="s">
        <v>103</v>
      </c>
      <c r="F50" s="7" t="s">
        <v>289</v>
      </c>
      <c r="G50" s="7" t="s">
        <v>317</v>
      </c>
      <c r="H50" s="7" t="s">
        <v>318</v>
      </c>
      <c r="I50" s="22">
        <v>2000</v>
      </c>
      <c r="J50" s="22">
        <v>2000</v>
      </c>
      <c r="K50" s="24"/>
      <c r="L50" s="24"/>
      <c r="M50" s="24"/>
      <c r="N50" s="22">
        <v>2000</v>
      </c>
      <c r="O50" s="24"/>
      <c r="P50" s="22"/>
      <c r="Q50" s="22"/>
      <c r="R50" s="22"/>
      <c r="S50" s="22"/>
      <c r="T50" s="22"/>
      <c r="U50" s="22"/>
      <c r="V50" s="22"/>
      <c r="W50" s="22"/>
      <c r="X50" s="22"/>
      <c r="Y50" s="22"/>
      <c r="AB50" s="13">
        <f t="shared" si="1"/>
        <v>0.2</v>
      </c>
    </row>
    <row r="51" hidden="1" customHeight="1" spans="1:28">
      <c r="A51" s="7" t="s">
        <v>75</v>
      </c>
      <c r="B51" s="7" t="s">
        <v>315</v>
      </c>
      <c r="C51" s="7" t="s">
        <v>316</v>
      </c>
      <c r="D51" s="7"/>
      <c r="E51" s="7" t="s">
        <v>109</v>
      </c>
      <c r="F51" s="7" t="s">
        <v>292</v>
      </c>
      <c r="G51" s="7" t="s">
        <v>317</v>
      </c>
      <c r="H51" s="7" t="s">
        <v>318</v>
      </c>
      <c r="I51" s="22">
        <v>100</v>
      </c>
      <c r="J51" s="22">
        <v>100</v>
      </c>
      <c r="K51" s="24"/>
      <c r="L51" s="24"/>
      <c r="M51" s="24"/>
      <c r="N51" s="22">
        <v>100</v>
      </c>
      <c r="O51" s="24"/>
      <c r="P51" s="22"/>
      <c r="Q51" s="22"/>
      <c r="R51" s="22"/>
      <c r="S51" s="22"/>
      <c r="T51" s="22"/>
      <c r="U51" s="22"/>
      <c r="V51" s="22"/>
      <c r="W51" s="22"/>
      <c r="X51" s="22"/>
      <c r="Y51" s="22"/>
      <c r="AB51" s="13">
        <f t="shared" si="1"/>
        <v>0.01</v>
      </c>
    </row>
    <row r="52" hidden="1" customHeight="1" spans="1:28">
      <c r="A52" s="7" t="s">
        <v>75</v>
      </c>
      <c r="B52" s="7" t="s">
        <v>315</v>
      </c>
      <c r="C52" s="7" t="s">
        <v>316</v>
      </c>
      <c r="D52" s="7"/>
      <c r="E52" s="7" t="s">
        <v>109</v>
      </c>
      <c r="F52" s="7" t="s">
        <v>292</v>
      </c>
      <c r="G52" s="7" t="s">
        <v>317</v>
      </c>
      <c r="H52" s="7" t="s">
        <v>318</v>
      </c>
      <c r="I52" s="22">
        <v>1200</v>
      </c>
      <c r="J52" s="22">
        <v>1200</v>
      </c>
      <c r="K52" s="24"/>
      <c r="L52" s="24"/>
      <c r="M52" s="24"/>
      <c r="N52" s="22">
        <v>1200</v>
      </c>
      <c r="O52" s="24"/>
      <c r="P52" s="22"/>
      <c r="Q52" s="22"/>
      <c r="R52" s="22"/>
      <c r="S52" s="22"/>
      <c r="T52" s="22"/>
      <c r="U52" s="22"/>
      <c r="V52" s="22"/>
      <c r="W52" s="22"/>
      <c r="X52" s="22"/>
      <c r="Y52" s="22"/>
      <c r="AB52" s="13">
        <f t="shared" si="1"/>
        <v>0.12</v>
      </c>
    </row>
    <row r="53" hidden="1" customHeight="1" spans="1:28">
      <c r="A53" s="7" t="s">
        <v>75</v>
      </c>
      <c r="B53" s="7" t="s">
        <v>315</v>
      </c>
      <c r="C53" s="7" t="s">
        <v>316</v>
      </c>
      <c r="D53" s="7"/>
      <c r="E53" s="5" t="s">
        <v>115</v>
      </c>
      <c r="F53" s="7" t="s">
        <v>292</v>
      </c>
      <c r="G53" s="7" t="s">
        <v>317</v>
      </c>
      <c r="H53" s="7" t="s">
        <v>318</v>
      </c>
      <c r="I53" s="22">
        <v>400</v>
      </c>
      <c r="J53" s="22">
        <v>400</v>
      </c>
      <c r="K53" s="24"/>
      <c r="L53" s="24"/>
      <c r="M53" s="24"/>
      <c r="N53" s="22">
        <v>400</v>
      </c>
      <c r="O53" s="24"/>
      <c r="P53" s="22"/>
      <c r="Q53" s="22"/>
      <c r="R53" s="22"/>
      <c r="S53" s="22"/>
      <c r="T53" s="22"/>
      <c r="U53" s="22"/>
      <c r="V53" s="22"/>
      <c r="W53" s="22"/>
      <c r="X53" s="22"/>
      <c r="Y53" s="22"/>
      <c r="AB53" s="13">
        <f t="shared" si="1"/>
        <v>0.04</v>
      </c>
    </row>
    <row r="54" hidden="1" customHeight="1" spans="1:28">
      <c r="A54" s="7" t="s">
        <v>75</v>
      </c>
      <c r="B54" s="7" t="s">
        <v>315</v>
      </c>
      <c r="C54" s="7" t="s">
        <v>316</v>
      </c>
      <c r="D54" s="7"/>
      <c r="E54" s="7" t="s">
        <v>152</v>
      </c>
      <c r="F54" s="7" t="s">
        <v>295</v>
      </c>
      <c r="G54" s="7" t="s">
        <v>317</v>
      </c>
      <c r="H54" s="7" t="s">
        <v>318</v>
      </c>
      <c r="I54" s="22">
        <v>700</v>
      </c>
      <c r="J54" s="22">
        <v>700</v>
      </c>
      <c r="K54" s="24"/>
      <c r="L54" s="24"/>
      <c r="M54" s="24"/>
      <c r="N54" s="22">
        <v>700</v>
      </c>
      <c r="O54" s="24"/>
      <c r="P54" s="22"/>
      <c r="Q54" s="22"/>
      <c r="R54" s="22"/>
      <c r="S54" s="22"/>
      <c r="T54" s="22"/>
      <c r="U54" s="22"/>
      <c r="V54" s="22"/>
      <c r="W54" s="22"/>
      <c r="X54" s="22"/>
      <c r="Y54" s="22"/>
      <c r="AB54" s="13">
        <f t="shared" si="1"/>
        <v>0.07</v>
      </c>
    </row>
    <row r="55" customHeight="1" spans="1:28">
      <c r="A55" s="7" t="s">
        <v>75</v>
      </c>
      <c r="B55" s="7" t="s">
        <v>315</v>
      </c>
      <c r="C55" s="7" t="s">
        <v>316</v>
      </c>
      <c r="D55" s="7"/>
      <c r="E55" s="7" t="s">
        <v>94</v>
      </c>
      <c r="F55" s="7" t="s">
        <v>292</v>
      </c>
      <c r="G55" s="7" t="s">
        <v>319</v>
      </c>
      <c r="H55" s="7" t="s">
        <v>320</v>
      </c>
      <c r="I55" s="22">
        <v>100</v>
      </c>
      <c r="J55" s="22">
        <v>100</v>
      </c>
      <c r="K55" s="24"/>
      <c r="L55" s="24"/>
      <c r="M55" s="24"/>
      <c r="N55" s="22">
        <v>100</v>
      </c>
      <c r="O55" s="24"/>
      <c r="P55" s="22"/>
      <c r="Q55" s="22"/>
      <c r="R55" s="22"/>
      <c r="S55" s="22"/>
      <c r="T55" s="22"/>
      <c r="U55" s="22"/>
      <c r="V55" s="22"/>
      <c r="W55" s="22"/>
      <c r="X55" s="22"/>
      <c r="Y55" s="22"/>
      <c r="AB55" s="13">
        <f t="shared" si="1"/>
        <v>0.01</v>
      </c>
    </row>
    <row r="56" hidden="1" customHeight="1" spans="1:28">
      <c r="A56" s="7" t="s">
        <v>75</v>
      </c>
      <c r="B56" s="7" t="s">
        <v>315</v>
      </c>
      <c r="C56" s="7" t="s">
        <v>316</v>
      </c>
      <c r="D56" s="7"/>
      <c r="E56" s="7" t="s">
        <v>102</v>
      </c>
      <c r="F56" s="7" t="s">
        <v>292</v>
      </c>
      <c r="G56" s="7" t="s">
        <v>319</v>
      </c>
      <c r="H56" s="7" t="s">
        <v>320</v>
      </c>
      <c r="I56" s="22">
        <v>1700</v>
      </c>
      <c r="J56" s="22">
        <v>1700</v>
      </c>
      <c r="K56" s="24"/>
      <c r="L56" s="24"/>
      <c r="M56" s="24"/>
      <c r="N56" s="22">
        <v>1700</v>
      </c>
      <c r="O56" s="24"/>
      <c r="P56" s="22"/>
      <c r="Q56" s="22"/>
      <c r="R56" s="22"/>
      <c r="S56" s="22"/>
      <c r="T56" s="22"/>
      <c r="U56" s="22"/>
      <c r="V56" s="22"/>
      <c r="W56" s="22"/>
      <c r="X56" s="22"/>
      <c r="Y56" s="22"/>
      <c r="AB56" s="13">
        <f t="shared" si="1"/>
        <v>0.17</v>
      </c>
    </row>
    <row r="57" hidden="1" customHeight="1" spans="1:28">
      <c r="A57" s="7" t="s">
        <v>75</v>
      </c>
      <c r="B57" s="7" t="s">
        <v>315</v>
      </c>
      <c r="C57" s="7" t="s">
        <v>316</v>
      </c>
      <c r="D57" s="7"/>
      <c r="E57" s="5" t="s">
        <v>103</v>
      </c>
      <c r="F57" s="7" t="s">
        <v>289</v>
      </c>
      <c r="G57" s="7" t="s">
        <v>319</v>
      </c>
      <c r="H57" s="7" t="s">
        <v>320</v>
      </c>
      <c r="I57" s="22">
        <v>2000</v>
      </c>
      <c r="J57" s="22">
        <v>2000</v>
      </c>
      <c r="K57" s="24"/>
      <c r="L57" s="24"/>
      <c r="M57" s="24"/>
      <c r="N57" s="22">
        <v>2000</v>
      </c>
      <c r="O57" s="24"/>
      <c r="P57" s="22"/>
      <c r="Q57" s="22"/>
      <c r="R57" s="22"/>
      <c r="S57" s="22"/>
      <c r="T57" s="22"/>
      <c r="U57" s="22"/>
      <c r="V57" s="22"/>
      <c r="W57" s="22"/>
      <c r="X57" s="22"/>
      <c r="Y57" s="22"/>
      <c r="AB57" s="13">
        <f t="shared" si="1"/>
        <v>0.2</v>
      </c>
    </row>
    <row r="58" hidden="1" customHeight="1" spans="1:28">
      <c r="A58" s="7" t="s">
        <v>75</v>
      </c>
      <c r="B58" s="7" t="s">
        <v>315</v>
      </c>
      <c r="C58" s="7" t="s">
        <v>316</v>
      </c>
      <c r="D58" s="7"/>
      <c r="E58" s="7" t="s">
        <v>109</v>
      </c>
      <c r="F58" s="7" t="s">
        <v>292</v>
      </c>
      <c r="G58" s="7" t="s">
        <v>319</v>
      </c>
      <c r="H58" s="7" t="s">
        <v>320</v>
      </c>
      <c r="I58" s="22">
        <v>4200</v>
      </c>
      <c r="J58" s="22">
        <v>4200</v>
      </c>
      <c r="K58" s="24"/>
      <c r="L58" s="24"/>
      <c r="M58" s="24"/>
      <c r="N58" s="22">
        <v>4200</v>
      </c>
      <c r="O58" s="24"/>
      <c r="P58" s="22"/>
      <c r="Q58" s="22"/>
      <c r="R58" s="22"/>
      <c r="S58" s="22"/>
      <c r="T58" s="22"/>
      <c r="U58" s="22"/>
      <c r="V58" s="22"/>
      <c r="W58" s="22"/>
      <c r="X58" s="22"/>
      <c r="Y58" s="22"/>
      <c r="AB58" s="13">
        <f t="shared" si="1"/>
        <v>0.42</v>
      </c>
    </row>
    <row r="59" hidden="1" customHeight="1" spans="1:28">
      <c r="A59" s="7" t="s">
        <v>75</v>
      </c>
      <c r="B59" s="7" t="s">
        <v>315</v>
      </c>
      <c r="C59" s="7" t="s">
        <v>316</v>
      </c>
      <c r="D59" s="7"/>
      <c r="E59" s="7" t="s">
        <v>109</v>
      </c>
      <c r="F59" s="7" t="s">
        <v>292</v>
      </c>
      <c r="G59" s="7" t="s">
        <v>319</v>
      </c>
      <c r="H59" s="7" t="s">
        <v>320</v>
      </c>
      <c r="I59" s="22">
        <v>100</v>
      </c>
      <c r="J59" s="22">
        <v>100</v>
      </c>
      <c r="K59" s="24"/>
      <c r="L59" s="24"/>
      <c r="M59" s="24"/>
      <c r="N59" s="22">
        <v>100</v>
      </c>
      <c r="O59" s="24"/>
      <c r="P59" s="22"/>
      <c r="Q59" s="22"/>
      <c r="R59" s="22"/>
      <c r="S59" s="22"/>
      <c r="T59" s="22"/>
      <c r="U59" s="22"/>
      <c r="V59" s="22"/>
      <c r="W59" s="22"/>
      <c r="X59" s="22"/>
      <c r="Y59" s="22"/>
      <c r="AB59" s="13">
        <f t="shared" si="1"/>
        <v>0.01</v>
      </c>
    </row>
    <row r="60" hidden="1" customHeight="1" spans="1:28">
      <c r="A60" s="7" t="s">
        <v>75</v>
      </c>
      <c r="B60" s="7" t="s">
        <v>315</v>
      </c>
      <c r="C60" s="7" t="s">
        <v>316</v>
      </c>
      <c r="D60" s="7"/>
      <c r="E60" s="5" t="s">
        <v>115</v>
      </c>
      <c r="F60" s="7" t="s">
        <v>292</v>
      </c>
      <c r="G60" s="7" t="s">
        <v>319</v>
      </c>
      <c r="H60" s="7" t="s">
        <v>320</v>
      </c>
      <c r="I60" s="22">
        <v>400</v>
      </c>
      <c r="J60" s="22">
        <v>400</v>
      </c>
      <c r="K60" s="24"/>
      <c r="L60" s="24"/>
      <c r="M60" s="24"/>
      <c r="N60" s="22">
        <v>400</v>
      </c>
      <c r="O60" s="24"/>
      <c r="P60" s="22"/>
      <c r="Q60" s="22"/>
      <c r="R60" s="22"/>
      <c r="S60" s="22"/>
      <c r="T60" s="22"/>
      <c r="U60" s="22"/>
      <c r="V60" s="22"/>
      <c r="W60" s="22"/>
      <c r="X60" s="22"/>
      <c r="Y60" s="22"/>
      <c r="AB60" s="13">
        <f t="shared" si="1"/>
        <v>0.04</v>
      </c>
    </row>
    <row r="61" hidden="1" customHeight="1" spans="1:28">
      <c r="A61" s="7" t="s">
        <v>75</v>
      </c>
      <c r="B61" s="7" t="s">
        <v>315</v>
      </c>
      <c r="C61" s="7" t="s">
        <v>316</v>
      </c>
      <c r="D61" s="7"/>
      <c r="E61" s="7" t="s">
        <v>152</v>
      </c>
      <c r="F61" s="7" t="s">
        <v>295</v>
      </c>
      <c r="G61" s="7" t="s">
        <v>319</v>
      </c>
      <c r="H61" s="7" t="s">
        <v>320</v>
      </c>
      <c r="I61" s="22">
        <v>700</v>
      </c>
      <c r="J61" s="22">
        <v>700</v>
      </c>
      <c r="K61" s="24"/>
      <c r="L61" s="24"/>
      <c r="M61" s="24"/>
      <c r="N61" s="22">
        <v>700</v>
      </c>
      <c r="O61" s="24"/>
      <c r="P61" s="22"/>
      <c r="Q61" s="22"/>
      <c r="R61" s="22"/>
      <c r="S61" s="22"/>
      <c r="T61" s="22"/>
      <c r="U61" s="22"/>
      <c r="V61" s="22"/>
      <c r="W61" s="22"/>
      <c r="X61" s="22"/>
      <c r="Y61" s="22"/>
      <c r="AB61" s="13">
        <f t="shared" si="1"/>
        <v>0.07</v>
      </c>
    </row>
    <row r="62" customHeight="1" spans="1:28">
      <c r="A62" s="7" t="s">
        <v>75</v>
      </c>
      <c r="B62" s="7" t="s">
        <v>315</v>
      </c>
      <c r="C62" s="7" t="s">
        <v>316</v>
      </c>
      <c r="D62" s="7"/>
      <c r="E62" s="7" t="s">
        <v>94</v>
      </c>
      <c r="F62" s="7" t="s">
        <v>292</v>
      </c>
      <c r="G62" s="7" t="s">
        <v>321</v>
      </c>
      <c r="H62" s="7" t="s">
        <v>322</v>
      </c>
      <c r="I62" s="22">
        <v>700</v>
      </c>
      <c r="J62" s="22">
        <v>700</v>
      </c>
      <c r="K62" s="24"/>
      <c r="L62" s="24"/>
      <c r="M62" s="24"/>
      <c r="N62" s="22">
        <v>700</v>
      </c>
      <c r="O62" s="24"/>
      <c r="P62" s="22"/>
      <c r="Q62" s="22"/>
      <c r="R62" s="22"/>
      <c r="S62" s="22"/>
      <c r="T62" s="22"/>
      <c r="U62" s="22"/>
      <c r="V62" s="22"/>
      <c r="W62" s="22"/>
      <c r="X62" s="22"/>
      <c r="Y62" s="22"/>
      <c r="AB62" s="13">
        <f t="shared" si="1"/>
        <v>0.07</v>
      </c>
    </row>
    <row r="63" hidden="1" customHeight="1" spans="1:28">
      <c r="A63" s="7" t="s">
        <v>75</v>
      </c>
      <c r="B63" s="7" t="s">
        <v>315</v>
      </c>
      <c r="C63" s="7" t="s">
        <v>316</v>
      </c>
      <c r="D63" s="7"/>
      <c r="E63" s="7" t="s">
        <v>102</v>
      </c>
      <c r="F63" s="7" t="s">
        <v>292</v>
      </c>
      <c r="G63" s="7" t="s">
        <v>321</v>
      </c>
      <c r="H63" s="7" t="s">
        <v>322</v>
      </c>
      <c r="I63" s="22">
        <v>11900</v>
      </c>
      <c r="J63" s="22">
        <v>11900</v>
      </c>
      <c r="K63" s="24"/>
      <c r="L63" s="24"/>
      <c r="M63" s="24"/>
      <c r="N63" s="22">
        <v>11900</v>
      </c>
      <c r="O63" s="24"/>
      <c r="P63" s="22"/>
      <c r="Q63" s="22"/>
      <c r="R63" s="22"/>
      <c r="S63" s="22"/>
      <c r="T63" s="22"/>
      <c r="U63" s="22"/>
      <c r="V63" s="22"/>
      <c r="W63" s="22"/>
      <c r="X63" s="22"/>
      <c r="Y63" s="22"/>
      <c r="AB63" s="13">
        <f t="shared" si="1"/>
        <v>1.19</v>
      </c>
    </row>
    <row r="64" hidden="1" customHeight="1" spans="1:28">
      <c r="A64" s="7" t="s">
        <v>75</v>
      </c>
      <c r="B64" s="7" t="s">
        <v>315</v>
      </c>
      <c r="C64" s="7" t="s">
        <v>316</v>
      </c>
      <c r="D64" s="7"/>
      <c r="E64" s="5" t="s">
        <v>103</v>
      </c>
      <c r="F64" s="7" t="s">
        <v>289</v>
      </c>
      <c r="G64" s="7" t="s">
        <v>321</v>
      </c>
      <c r="H64" s="7" t="s">
        <v>322</v>
      </c>
      <c r="I64" s="22">
        <v>14000</v>
      </c>
      <c r="J64" s="22">
        <v>14000</v>
      </c>
      <c r="K64" s="24"/>
      <c r="L64" s="24"/>
      <c r="M64" s="24"/>
      <c r="N64" s="22">
        <v>14000</v>
      </c>
      <c r="O64" s="24"/>
      <c r="P64" s="22"/>
      <c r="Q64" s="22"/>
      <c r="R64" s="22"/>
      <c r="S64" s="22"/>
      <c r="T64" s="22"/>
      <c r="U64" s="22"/>
      <c r="V64" s="22"/>
      <c r="W64" s="22"/>
      <c r="X64" s="22"/>
      <c r="Y64" s="22"/>
      <c r="AB64" s="13">
        <f t="shared" si="1"/>
        <v>1.4</v>
      </c>
    </row>
    <row r="65" hidden="1" customHeight="1" spans="1:28">
      <c r="A65" s="7" t="s">
        <v>75</v>
      </c>
      <c r="B65" s="7" t="s">
        <v>315</v>
      </c>
      <c r="C65" s="7" t="s">
        <v>316</v>
      </c>
      <c r="D65" s="7"/>
      <c r="E65" s="7" t="s">
        <v>109</v>
      </c>
      <c r="F65" s="7" t="s">
        <v>292</v>
      </c>
      <c r="G65" s="7" t="s">
        <v>321</v>
      </c>
      <c r="H65" s="7" t="s">
        <v>322</v>
      </c>
      <c r="I65" s="22">
        <v>700</v>
      </c>
      <c r="J65" s="22">
        <v>700</v>
      </c>
      <c r="K65" s="24"/>
      <c r="L65" s="24"/>
      <c r="M65" s="24"/>
      <c r="N65" s="22">
        <v>700</v>
      </c>
      <c r="O65" s="24"/>
      <c r="P65" s="22"/>
      <c r="Q65" s="22"/>
      <c r="R65" s="22"/>
      <c r="S65" s="22"/>
      <c r="T65" s="22"/>
      <c r="U65" s="22"/>
      <c r="V65" s="22"/>
      <c r="W65" s="22"/>
      <c r="X65" s="22"/>
      <c r="Y65" s="22"/>
      <c r="AB65" s="13">
        <f t="shared" si="1"/>
        <v>0.07</v>
      </c>
    </row>
    <row r="66" hidden="1" customHeight="1" spans="1:28">
      <c r="A66" s="7" t="s">
        <v>75</v>
      </c>
      <c r="B66" s="7" t="s">
        <v>315</v>
      </c>
      <c r="C66" s="7" t="s">
        <v>316</v>
      </c>
      <c r="D66" s="7"/>
      <c r="E66" s="5" t="s">
        <v>109</v>
      </c>
      <c r="F66" s="7" t="s">
        <v>292</v>
      </c>
      <c r="G66" s="7" t="s">
        <v>321</v>
      </c>
      <c r="H66" s="7" t="s">
        <v>322</v>
      </c>
      <c r="I66" s="22">
        <v>6900</v>
      </c>
      <c r="J66" s="22">
        <v>6900</v>
      </c>
      <c r="K66" s="24"/>
      <c r="L66" s="24"/>
      <c r="M66" s="24"/>
      <c r="N66" s="22">
        <v>6900</v>
      </c>
      <c r="O66" s="24"/>
      <c r="P66" s="22"/>
      <c r="Q66" s="22"/>
      <c r="R66" s="22"/>
      <c r="S66" s="22"/>
      <c r="T66" s="22"/>
      <c r="U66" s="22"/>
      <c r="V66" s="22"/>
      <c r="W66" s="22"/>
      <c r="X66" s="22"/>
      <c r="Y66" s="22"/>
      <c r="AB66" s="13">
        <f t="shared" si="1"/>
        <v>0.69</v>
      </c>
    </row>
    <row r="67" hidden="1" customHeight="1" spans="1:28">
      <c r="A67" s="7" t="s">
        <v>75</v>
      </c>
      <c r="B67" s="7" t="s">
        <v>315</v>
      </c>
      <c r="C67" s="7" t="s">
        <v>316</v>
      </c>
      <c r="D67" s="7"/>
      <c r="E67" s="5" t="s">
        <v>115</v>
      </c>
      <c r="F67" s="7" t="s">
        <v>292</v>
      </c>
      <c r="G67" s="7" t="s">
        <v>321</v>
      </c>
      <c r="H67" s="7" t="s">
        <v>322</v>
      </c>
      <c r="I67" s="22">
        <v>2800</v>
      </c>
      <c r="J67" s="22">
        <v>2800</v>
      </c>
      <c r="K67" s="24"/>
      <c r="L67" s="24"/>
      <c r="M67" s="24"/>
      <c r="N67" s="22">
        <v>2800</v>
      </c>
      <c r="O67" s="24"/>
      <c r="P67" s="22"/>
      <c r="Q67" s="22"/>
      <c r="R67" s="22"/>
      <c r="S67" s="22"/>
      <c r="T67" s="22"/>
      <c r="U67" s="22"/>
      <c r="V67" s="22"/>
      <c r="W67" s="22"/>
      <c r="X67" s="22"/>
      <c r="Y67" s="22"/>
      <c r="AB67" s="13">
        <f t="shared" si="1"/>
        <v>0.28</v>
      </c>
    </row>
    <row r="68" hidden="1" customHeight="1" spans="1:28">
      <c r="A68" s="7" t="s">
        <v>75</v>
      </c>
      <c r="B68" s="7" t="s">
        <v>315</v>
      </c>
      <c r="C68" s="7" t="s">
        <v>316</v>
      </c>
      <c r="D68" s="7"/>
      <c r="E68" s="7" t="s">
        <v>152</v>
      </c>
      <c r="F68" s="7" t="s">
        <v>295</v>
      </c>
      <c r="G68" s="7" t="s">
        <v>321</v>
      </c>
      <c r="H68" s="7" t="s">
        <v>322</v>
      </c>
      <c r="I68" s="22">
        <v>4900</v>
      </c>
      <c r="J68" s="22">
        <v>4900</v>
      </c>
      <c r="K68" s="24"/>
      <c r="L68" s="24"/>
      <c r="M68" s="24"/>
      <c r="N68" s="22">
        <v>4900</v>
      </c>
      <c r="O68" s="24"/>
      <c r="P68" s="22"/>
      <c r="Q68" s="22"/>
      <c r="R68" s="22"/>
      <c r="S68" s="22"/>
      <c r="T68" s="22"/>
      <c r="U68" s="22"/>
      <c r="V68" s="22"/>
      <c r="W68" s="22"/>
      <c r="X68" s="22"/>
      <c r="Y68" s="22"/>
      <c r="AB68" s="13">
        <f t="shared" si="1"/>
        <v>0.49</v>
      </c>
    </row>
    <row r="69" customHeight="1" spans="1:28">
      <c r="A69" s="7" t="s">
        <v>75</v>
      </c>
      <c r="B69" s="7" t="s">
        <v>315</v>
      </c>
      <c r="C69" s="7" t="s">
        <v>316</v>
      </c>
      <c r="D69" s="7"/>
      <c r="E69" s="7" t="s">
        <v>94</v>
      </c>
      <c r="F69" s="7" t="s">
        <v>292</v>
      </c>
      <c r="G69" s="7" t="s">
        <v>323</v>
      </c>
      <c r="H69" s="7" t="s">
        <v>324</v>
      </c>
      <c r="I69" s="22">
        <v>1280</v>
      </c>
      <c r="J69" s="22">
        <v>1280</v>
      </c>
      <c r="K69" s="24"/>
      <c r="L69" s="24"/>
      <c r="M69" s="24"/>
      <c r="N69" s="22">
        <v>1280</v>
      </c>
      <c r="O69" s="24"/>
      <c r="P69" s="22"/>
      <c r="Q69" s="22"/>
      <c r="R69" s="22"/>
      <c r="S69" s="22"/>
      <c r="T69" s="22"/>
      <c r="U69" s="22"/>
      <c r="V69" s="22"/>
      <c r="W69" s="22"/>
      <c r="X69" s="22"/>
      <c r="Y69" s="22"/>
      <c r="AB69" s="13">
        <f t="shared" si="1"/>
        <v>0.128</v>
      </c>
    </row>
    <row r="70" hidden="1" customHeight="1" spans="1:28">
      <c r="A70" s="7" t="s">
        <v>75</v>
      </c>
      <c r="B70" s="7" t="s">
        <v>315</v>
      </c>
      <c r="C70" s="7" t="s">
        <v>316</v>
      </c>
      <c r="D70" s="7"/>
      <c r="E70" s="7" t="s">
        <v>102</v>
      </c>
      <c r="F70" s="7" t="s">
        <v>292</v>
      </c>
      <c r="G70" s="7" t="s">
        <v>323</v>
      </c>
      <c r="H70" s="7" t="s">
        <v>324</v>
      </c>
      <c r="I70" s="22">
        <v>21760</v>
      </c>
      <c r="J70" s="22">
        <v>21760</v>
      </c>
      <c r="K70" s="24"/>
      <c r="L70" s="24"/>
      <c r="M70" s="24"/>
      <c r="N70" s="22">
        <v>21760</v>
      </c>
      <c r="O70" s="24"/>
      <c r="P70" s="22"/>
      <c r="Q70" s="22"/>
      <c r="R70" s="22"/>
      <c r="S70" s="22"/>
      <c r="T70" s="22"/>
      <c r="U70" s="22"/>
      <c r="V70" s="22"/>
      <c r="W70" s="22"/>
      <c r="X70" s="22"/>
      <c r="Y70" s="22"/>
      <c r="AB70" s="13">
        <f t="shared" si="1"/>
        <v>2.176</v>
      </c>
    </row>
    <row r="71" hidden="1" customHeight="1" spans="1:28">
      <c r="A71" s="7" t="s">
        <v>75</v>
      </c>
      <c r="B71" s="7" t="s">
        <v>315</v>
      </c>
      <c r="C71" s="7" t="s">
        <v>316</v>
      </c>
      <c r="D71" s="7"/>
      <c r="E71" s="5" t="s">
        <v>103</v>
      </c>
      <c r="F71" s="7" t="s">
        <v>289</v>
      </c>
      <c r="G71" s="7" t="s">
        <v>323</v>
      </c>
      <c r="H71" s="7" t="s">
        <v>324</v>
      </c>
      <c r="I71" s="22">
        <v>25600</v>
      </c>
      <c r="J71" s="22">
        <v>25600</v>
      </c>
      <c r="K71" s="24"/>
      <c r="L71" s="24"/>
      <c r="M71" s="24"/>
      <c r="N71" s="22">
        <v>25600</v>
      </c>
      <c r="O71" s="24"/>
      <c r="P71" s="22"/>
      <c r="Q71" s="22"/>
      <c r="R71" s="22"/>
      <c r="S71" s="22"/>
      <c r="T71" s="22"/>
      <c r="U71" s="22"/>
      <c r="V71" s="22"/>
      <c r="W71" s="22"/>
      <c r="X71" s="22"/>
      <c r="Y71" s="22"/>
      <c r="AB71" s="13">
        <f t="shared" si="1"/>
        <v>2.56</v>
      </c>
    </row>
    <row r="72" hidden="1" customHeight="1" spans="1:28">
      <c r="A72" s="7" t="s">
        <v>75</v>
      </c>
      <c r="B72" s="7" t="s">
        <v>315</v>
      </c>
      <c r="C72" s="7" t="s">
        <v>316</v>
      </c>
      <c r="D72" s="7"/>
      <c r="E72" s="5" t="s">
        <v>109</v>
      </c>
      <c r="F72" s="7" t="s">
        <v>292</v>
      </c>
      <c r="G72" s="7" t="s">
        <v>323</v>
      </c>
      <c r="H72" s="7" t="s">
        <v>324</v>
      </c>
      <c r="I72" s="22">
        <v>15660</v>
      </c>
      <c r="J72" s="22">
        <v>15660</v>
      </c>
      <c r="K72" s="24"/>
      <c r="L72" s="24"/>
      <c r="M72" s="24"/>
      <c r="N72" s="22">
        <v>15660</v>
      </c>
      <c r="O72" s="24"/>
      <c r="P72" s="22"/>
      <c r="Q72" s="22"/>
      <c r="R72" s="22"/>
      <c r="S72" s="22"/>
      <c r="T72" s="22"/>
      <c r="U72" s="22"/>
      <c r="V72" s="22"/>
      <c r="W72" s="22"/>
      <c r="X72" s="22"/>
      <c r="Y72" s="22"/>
      <c r="AB72" s="13">
        <f t="shared" si="1"/>
        <v>1.566</v>
      </c>
    </row>
    <row r="73" hidden="1" customHeight="1" spans="1:28">
      <c r="A73" s="7" t="s">
        <v>75</v>
      </c>
      <c r="B73" s="7" t="s">
        <v>315</v>
      </c>
      <c r="C73" s="7" t="s">
        <v>316</v>
      </c>
      <c r="D73" s="7"/>
      <c r="E73" s="5" t="s">
        <v>109</v>
      </c>
      <c r="F73" s="7" t="s">
        <v>292</v>
      </c>
      <c r="G73" s="7" t="s">
        <v>323</v>
      </c>
      <c r="H73" s="7" t="s">
        <v>324</v>
      </c>
      <c r="I73" s="22">
        <v>1280</v>
      </c>
      <c r="J73" s="22">
        <v>1280</v>
      </c>
      <c r="K73" s="24"/>
      <c r="L73" s="24"/>
      <c r="M73" s="24"/>
      <c r="N73" s="22">
        <v>1280</v>
      </c>
      <c r="O73" s="24"/>
      <c r="P73" s="22"/>
      <c r="Q73" s="22"/>
      <c r="R73" s="22"/>
      <c r="S73" s="22"/>
      <c r="T73" s="22"/>
      <c r="U73" s="22"/>
      <c r="V73" s="22"/>
      <c r="W73" s="22"/>
      <c r="X73" s="22"/>
      <c r="Y73" s="22"/>
      <c r="AB73" s="13">
        <f t="shared" ref="AB73:AB104" si="2">I73/$AB$3</f>
        <v>0.128</v>
      </c>
    </row>
    <row r="74" hidden="1" customHeight="1" spans="1:28">
      <c r="A74" s="7" t="s">
        <v>75</v>
      </c>
      <c r="B74" s="7" t="s">
        <v>315</v>
      </c>
      <c r="C74" s="7" t="s">
        <v>316</v>
      </c>
      <c r="D74" s="7"/>
      <c r="E74" s="5" t="s">
        <v>115</v>
      </c>
      <c r="F74" s="7" t="s">
        <v>292</v>
      </c>
      <c r="G74" s="7" t="s">
        <v>323</v>
      </c>
      <c r="H74" s="7" t="s">
        <v>324</v>
      </c>
      <c r="I74" s="22">
        <v>5120</v>
      </c>
      <c r="J74" s="22">
        <v>5120</v>
      </c>
      <c r="K74" s="24"/>
      <c r="L74" s="24"/>
      <c r="M74" s="24"/>
      <c r="N74" s="22">
        <v>5120</v>
      </c>
      <c r="O74" s="24"/>
      <c r="P74" s="22"/>
      <c r="Q74" s="22"/>
      <c r="R74" s="22"/>
      <c r="S74" s="22"/>
      <c r="T74" s="22"/>
      <c r="U74" s="22"/>
      <c r="V74" s="22"/>
      <c r="W74" s="22"/>
      <c r="X74" s="22"/>
      <c r="Y74" s="22"/>
      <c r="AB74" s="13">
        <f t="shared" si="2"/>
        <v>0.512</v>
      </c>
    </row>
    <row r="75" hidden="1" customHeight="1" spans="1:28">
      <c r="A75" s="7" t="s">
        <v>75</v>
      </c>
      <c r="B75" s="7" t="s">
        <v>315</v>
      </c>
      <c r="C75" s="7" t="s">
        <v>316</v>
      </c>
      <c r="D75" s="7"/>
      <c r="E75" s="7" t="s">
        <v>152</v>
      </c>
      <c r="F75" s="7" t="s">
        <v>295</v>
      </c>
      <c r="G75" s="7" t="s">
        <v>323</v>
      </c>
      <c r="H75" s="7" t="s">
        <v>324</v>
      </c>
      <c r="I75" s="22">
        <v>8960</v>
      </c>
      <c r="J75" s="22">
        <v>8960</v>
      </c>
      <c r="K75" s="24"/>
      <c r="L75" s="24"/>
      <c r="M75" s="24"/>
      <c r="N75" s="22">
        <v>8960</v>
      </c>
      <c r="O75" s="24"/>
      <c r="P75" s="22"/>
      <c r="Q75" s="22"/>
      <c r="R75" s="22"/>
      <c r="S75" s="22"/>
      <c r="T75" s="22"/>
      <c r="U75" s="22"/>
      <c r="V75" s="22"/>
      <c r="W75" s="22"/>
      <c r="X75" s="22"/>
      <c r="Y75" s="22"/>
      <c r="AB75" s="13">
        <f t="shared" si="2"/>
        <v>0.896</v>
      </c>
    </row>
    <row r="76" customHeight="1" spans="1:28">
      <c r="A76" s="7" t="s">
        <v>75</v>
      </c>
      <c r="B76" s="7" t="s">
        <v>315</v>
      </c>
      <c r="C76" s="7" t="s">
        <v>316</v>
      </c>
      <c r="D76" s="7"/>
      <c r="E76" s="7" t="s">
        <v>94</v>
      </c>
      <c r="F76" s="7" t="s">
        <v>292</v>
      </c>
      <c r="G76" s="7" t="s">
        <v>325</v>
      </c>
      <c r="H76" s="7" t="s">
        <v>326</v>
      </c>
      <c r="I76" s="22">
        <v>150</v>
      </c>
      <c r="J76" s="22">
        <v>150</v>
      </c>
      <c r="K76" s="24"/>
      <c r="L76" s="24"/>
      <c r="M76" s="24"/>
      <c r="N76" s="22">
        <v>150</v>
      </c>
      <c r="O76" s="24"/>
      <c r="P76" s="22"/>
      <c r="Q76" s="22"/>
      <c r="R76" s="22"/>
      <c r="S76" s="22"/>
      <c r="T76" s="22"/>
      <c r="U76" s="22"/>
      <c r="V76" s="22"/>
      <c r="W76" s="22"/>
      <c r="X76" s="22"/>
      <c r="Y76" s="22"/>
      <c r="AB76" s="13">
        <f t="shared" si="2"/>
        <v>0.015</v>
      </c>
    </row>
    <row r="77" hidden="1" customHeight="1" spans="1:28">
      <c r="A77" s="7" t="s">
        <v>75</v>
      </c>
      <c r="B77" s="7" t="s">
        <v>315</v>
      </c>
      <c r="C77" s="7" t="s">
        <v>316</v>
      </c>
      <c r="D77" s="7"/>
      <c r="E77" s="7" t="s">
        <v>102</v>
      </c>
      <c r="F77" s="7" t="s">
        <v>292</v>
      </c>
      <c r="G77" s="7" t="s">
        <v>325</v>
      </c>
      <c r="H77" s="7" t="s">
        <v>326</v>
      </c>
      <c r="I77" s="22">
        <v>2550</v>
      </c>
      <c r="J77" s="22">
        <v>2550</v>
      </c>
      <c r="K77" s="24"/>
      <c r="L77" s="24"/>
      <c r="M77" s="24"/>
      <c r="N77" s="22">
        <v>2550</v>
      </c>
      <c r="O77" s="24"/>
      <c r="P77" s="22"/>
      <c r="Q77" s="22"/>
      <c r="R77" s="22"/>
      <c r="S77" s="22"/>
      <c r="T77" s="22"/>
      <c r="U77" s="22"/>
      <c r="V77" s="22"/>
      <c r="W77" s="22"/>
      <c r="X77" s="22"/>
      <c r="Y77" s="22"/>
      <c r="AB77" s="13">
        <f t="shared" si="2"/>
        <v>0.255</v>
      </c>
    </row>
    <row r="78" hidden="1" customHeight="1" spans="1:28">
      <c r="A78" s="7" t="s">
        <v>75</v>
      </c>
      <c r="B78" s="7" t="s">
        <v>315</v>
      </c>
      <c r="C78" s="7" t="s">
        <v>316</v>
      </c>
      <c r="D78" s="7"/>
      <c r="E78" s="5" t="s">
        <v>103</v>
      </c>
      <c r="F78" s="7" t="s">
        <v>289</v>
      </c>
      <c r="G78" s="7" t="s">
        <v>325</v>
      </c>
      <c r="H78" s="7" t="s">
        <v>326</v>
      </c>
      <c r="I78" s="22">
        <v>3000</v>
      </c>
      <c r="J78" s="22">
        <v>3000</v>
      </c>
      <c r="K78" s="24"/>
      <c r="L78" s="24"/>
      <c r="M78" s="24"/>
      <c r="N78" s="22">
        <v>3000</v>
      </c>
      <c r="O78" s="24"/>
      <c r="P78" s="22"/>
      <c r="Q78" s="22"/>
      <c r="R78" s="22"/>
      <c r="S78" s="22"/>
      <c r="T78" s="22"/>
      <c r="U78" s="22"/>
      <c r="V78" s="22"/>
      <c r="W78" s="22"/>
      <c r="X78" s="22"/>
      <c r="Y78" s="22"/>
      <c r="AB78" s="13">
        <f t="shared" si="2"/>
        <v>0.3</v>
      </c>
    </row>
    <row r="79" hidden="1" customHeight="1" spans="1:28">
      <c r="A79" s="7" t="s">
        <v>75</v>
      </c>
      <c r="B79" s="7" t="s">
        <v>315</v>
      </c>
      <c r="C79" s="7" t="s">
        <v>316</v>
      </c>
      <c r="D79" s="7"/>
      <c r="E79" s="5" t="s">
        <v>109</v>
      </c>
      <c r="F79" s="7" t="s">
        <v>292</v>
      </c>
      <c r="G79" s="7" t="s">
        <v>325</v>
      </c>
      <c r="H79" s="7" t="s">
        <v>326</v>
      </c>
      <c r="I79" s="22">
        <v>150</v>
      </c>
      <c r="J79" s="22">
        <v>150</v>
      </c>
      <c r="K79" s="24"/>
      <c r="L79" s="24"/>
      <c r="M79" s="24"/>
      <c r="N79" s="22">
        <v>150</v>
      </c>
      <c r="O79" s="24"/>
      <c r="P79" s="22"/>
      <c r="Q79" s="22"/>
      <c r="R79" s="22"/>
      <c r="S79" s="22"/>
      <c r="T79" s="22"/>
      <c r="U79" s="22"/>
      <c r="V79" s="22"/>
      <c r="W79" s="22"/>
      <c r="X79" s="22"/>
      <c r="Y79" s="22"/>
      <c r="AB79" s="13">
        <f t="shared" si="2"/>
        <v>0.015</v>
      </c>
    </row>
    <row r="80" hidden="1" customHeight="1" spans="1:28">
      <c r="A80" s="7" t="s">
        <v>75</v>
      </c>
      <c r="B80" s="7" t="s">
        <v>315</v>
      </c>
      <c r="C80" s="7" t="s">
        <v>316</v>
      </c>
      <c r="D80" s="7"/>
      <c r="E80" s="5" t="s">
        <v>109</v>
      </c>
      <c r="F80" s="7" t="s">
        <v>292</v>
      </c>
      <c r="G80" s="7" t="s">
        <v>325</v>
      </c>
      <c r="H80" s="7" t="s">
        <v>326</v>
      </c>
      <c r="I80" s="22">
        <v>14550</v>
      </c>
      <c r="J80" s="22">
        <v>14550</v>
      </c>
      <c r="K80" s="24"/>
      <c r="L80" s="24"/>
      <c r="M80" s="24"/>
      <c r="N80" s="22">
        <v>14550</v>
      </c>
      <c r="O80" s="24"/>
      <c r="P80" s="22"/>
      <c r="Q80" s="22"/>
      <c r="R80" s="22"/>
      <c r="S80" s="22"/>
      <c r="T80" s="22"/>
      <c r="U80" s="22"/>
      <c r="V80" s="22"/>
      <c r="W80" s="22"/>
      <c r="X80" s="22"/>
      <c r="Y80" s="22"/>
      <c r="AB80" s="13">
        <f t="shared" si="2"/>
        <v>1.455</v>
      </c>
    </row>
    <row r="81" hidden="1" customHeight="1" spans="1:28">
      <c r="A81" s="7" t="s">
        <v>75</v>
      </c>
      <c r="B81" s="7" t="s">
        <v>315</v>
      </c>
      <c r="C81" s="7" t="s">
        <v>316</v>
      </c>
      <c r="D81" s="7"/>
      <c r="E81" s="5" t="s">
        <v>115</v>
      </c>
      <c r="F81" s="7" t="s">
        <v>292</v>
      </c>
      <c r="G81" s="7" t="s">
        <v>325</v>
      </c>
      <c r="H81" s="7" t="s">
        <v>326</v>
      </c>
      <c r="I81" s="22">
        <v>600</v>
      </c>
      <c r="J81" s="22">
        <v>600</v>
      </c>
      <c r="K81" s="24"/>
      <c r="L81" s="24"/>
      <c r="M81" s="24"/>
      <c r="N81" s="22">
        <v>600</v>
      </c>
      <c r="O81" s="24"/>
      <c r="P81" s="22"/>
      <c r="Q81" s="22"/>
      <c r="R81" s="22"/>
      <c r="S81" s="22"/>
      <c r="T81" s="22"/>
      <c r="U81" s="22"/>
      <c r="V81" s="22"/>
      <c r="W81" s="22"/>
      <c r="X81" s="22"/>
      <c r="Y81" s="22"/>
      <c r="AB81" s="13">
        <f t="shared" si="2"/>
        <v>0.06</v>
      </c>
    </row>
    <row r="82" hidden="1" customHeight="1" spans="1:28">
      <c r="A82" s="7" t="s">
        <v>75</v>
      </c>
      <c r="B82" s="7" t="s">
        <v>315</v>
      </c>
      <c r="C82" s="7" t="s">
        <v>316</v>
      </c>
      <c r="D82" s="7"/>
      <c r="E82" s="7" t="s">
        <v>152</v>
      </c>
      <c r="F82" s="7" t="s">
        <v>295</v>
      </c>
      <c r="G82" s="7" t="s">
        <v>325</v>
      </c>
      <c r="H82" s="7" t="s">
        <v>326</v>
      </c>
      <c r="I82" s="22">
        <v>1050</v>
      </c>
      <c r="J82" s="22">
        <v>1050</v>
      </c>
      <c r="K82" s="24"/>
      <c r="L82" s="24"/>
      <c r="M82" s="24"/>
      <c r="N82" s="22">
        <v>1050</v>
      </c>
      <c r="O82" s="24"/>
      <c r="P82" s="22"/>
      <c r="Q82" s="22"/>
      <c r="R82" s="22"/>
      <c r="S82" s="22"/>
      <c r="T82" s="22"/>
      <c r="U82" s="22"/>
      <c r="V82" s="22"/>
      <c r="W82" s="22"/>
      <c r="X82" s="22"/>
      <c r="Y82" s="22"/>
      <c r="AB82" s="13">
        <f t="shared" si="2"/>
        <v>0.105</v>
      </c>
    </row>
    <row r="83" customHeight="1" spans="1:28">
      <c r="A83" s="7" t="s">
        <v>75</v>
      </c>
      <c r="B83" s="7" t="s">
        <v>315</v>
      </c>
      <c r="C83" s="7" t="s">
        <v>316</v>
      </c>
      <c r="D83" s="7"/>
      <c r="E83" s="7" t="s">
        <v>94</v>
      </c>
      <c r="F83" s="7" t="s">
        <v>292</v>
      </c>
      <c r="G83" s="7" t="s">
        <v>327</v>
      </c>
      <c r="H83" s="7" t="s">
        <v>328</v>
      </c>
      <c r="I83" s="22">
        <v>50</v>
      </c>
      <c r="J83" s="22">
        <v>50</v>
      </c>
      <c r="K83" s="24"/>
      <c r="L83" s="24"/>
      <c r="M83" s="24"/>
      <c r="N83" s="22">
        <v>50</v>
      </c>
      <c r="O83" s="24"/>
      <c r="P83" s="22"/>
      <c r="Q83" s="22"/>
      <c r="R83" s="22"/>
      <c r="S83" s="22"/>
      <c r="T83" s="22"/>
      <c r="U83" s="22"/>
      <c r="V83" s="22"/>
      <c r="W83" s="22"/>
      <c r="X83" s="22"/>
      <c r="Y83" s="22"/>
      <c r="AB83" s="13">
        <f t="shared" si="2"/>
        <v>0.005</v>
      </c>
    </row>
    <row r="84" hidden="1" customHeight="1" spans="1:28">
      <c r="A84" s="7" t="s">
        <v>75</v>
      </c>
      <c r="B84" s="7" t="s">
        <v>315</v>
      </c>
      <c r="C84" s="7" t="s">
        <v>316</v>
      </c>
      <c r="D84" s="7"/>
      <c r="E84" s="7" t="s">
        <v>102</v>
      </c>
      <c r="F84" s="7" t="s">
        <v>292</v>
      </c>
      <c r="G84" s="7" t="s">
        <v>327</v>
      </c>
      <c r="H84" s="7" t="s">
        <v>328</v>
      </c>
      <c r="I84" s="22">
        <v>850</v>
      </c>
      <c r="J84" s="22">
        <v>850</v>
      </c>
      <c r="K84" s="24"/>
      <c r="L84" s="24"/>
      <c r="M84" s="24"/>
      <c r="N84" s="22">
        <v>850</v>
      </c>
      <c r="O84" s="24"/>
      <c r="P84" s="22"/>
      <c r="Q84" s="22"/>
      <c r="R84" s="22"/>
      <c r="S84" s="22"/>
      <c r="T84" s="22"/>
      <c r="U84" s="22"/>
      <c r="V84" s="22"/>
      <c r="W84" s="22"/>
      <c r="X84" s="22"/>
      <c r="Y84" s="22"/>
      <c r="AB84" s="13">
        <f t="shared" si="2"/>
        <v>0.085</v>
      </c>
    </row>
    <row r="85" hidden="1" customHeight="1" spans="1:28">
      <c r="A85" s="7" t="s">
        <v>75</v>
      </c>
      <c r="B85" s="7" t="s">
        <v>315</v>
      </c>
      <c r="C85" s="7" t="s">
        <v>316</v>
      </c>
      <c r="D85" s="7"/>
      <c r="E85" s="5" t="s">
        <v>103</v>
      </c>
      <c r="F85" s="7" t="s">
        <v>289</v>
      </c>
      <c r="G85" s="7" t="s">
        <v>327</v>
      </c>
      <c r="H85" s="7" t="s">
        <v>328</v>
      </c>
      <c r="I85" s="22">
        <v>1000</v>
      </c>
      <c r="J85" s="22">
        <v>1000</v>
      </c>
      <c r="K85" s="24"/>
      <c r="L85" s="24"/>
      <c r="M85" s="24"/>
      <c r="N85" s="22">
        <v>1000</v>
      </c>
      <c r="O85" s="24"/>
      <c r="P85" s="22"/>
      <c r="Q85" s="22"/>
      <c r="R85" s="22"/>
      <c r="S85" s="22"/>
      <c r="T85" s="22"/>
      <c r="U85" s="22"/>
      <c r="V85" s="22"/>
      <c r="W85" s="22"/>
      <c r="X85" s="22"/>
      <c r="Y85" s="22"/>
      <c r="AB85" s="13">
        <f t="shared" si="2"/>
        <v>0.1</v>
      </c>
    </row>
    <row r="86" hidden="1" customHeight="1" spans="1:28">
      <c r="A86" s="7" t="s">
        <v>75</v>
      </c>
      <c r="B86" s="7" t="s">
        <v>315</v>
      </c>
      <c r="C86" s="7" t="s">
        <v>316</v>
      </c>
      <c r="D86" s="7"/>
      <c r="E86" s="5" t="s">
        <v>109</v>
      </c>
      <c r="F86" s="7" t="s">
        <v>292</v>
      </c>
      <c r="G86" s="7" t="s">
        <v>327</v>
      </c>
      <c r="H86" s="7" t="s">
        <v>328</v>
      </c>
      <c r="I86" s="22">
        <v>50</v>
      </c>
      <c r="J86" s="22">
        <v>50</v>
      </c>
      <c r="K86" s="24"/>
      <c r="L86" s="24"/>
      <c r="M86" s="24"/>
      <c r="N86" s="22">
        <v>50</v>
      </c>
      <c r="O86" s="24"/>
      <c r="P86" s="22"/>
      <c r="Q86" s="22"/>
      <c r="R86" s="22"/>
      <c r="S86" s="22"/>
      <c r="T86" s="22"/>
      <c r="U86" s="22"/>
      <c r="V86" s="22"/>
      <c r="W86" s="22"/>
      <c r="X86" s="22"/>
      <c r="Y86" s="22"/>
      <c r="AB86" s="13">
        <f t="shared" si="2"/>
        <v>0.005</v>
      </c>
    </row>
    <row r="87" hidden="1" customHeight="1" spans="1:28">
      <c r="A87" s="7" t="s">
        <v>75</v>
      </c>
      <c r="B87" s="7" t="s">
        <v>315</v>
      </c>
      <c r="C87" s="7" t="s">
        <v>316</v>
      </c>
      <c r="D87" s="7"/>
      <c r="E87" s="5" t="s">
        <v>109</v>
      </c>
      <c r="F87" s="7" t="s">
        <v>292</v>
      </c>
      <c r="G87" s="7" t="s">
        <v>327</v>
      </c>
      <c r="H87" s="7" t="s">
        <v>328</v>
      </c>
      <c r="I87" s="22">
        <v>150</v>
      </c>
      <c r="J87" s="22">
        <v>150</v>
      </c>
      <c r="K87" s="24"/>
      <c r="L87" s="24"/>
      <c r="M87" s="24"/>
      <c r="N87" s="22">
        <v>150</v>
      </c>
      <c r="O87" s="24"/>
      <c r="P87" s="22"/>
      <c r="Q87" s="22"/>
      <c r="R87" s="22"/>
      <c r="S87" s="22"/>
      <c r="T87" s="22"/>
      <c r="U87" s="22"/>
      <c r="V87" s="22"/>
      <c r="W87" s="22"/>
      <c r="X87" s="22"/>
      <c r="Y87" s="22"/>
      <c r="AB87" s="13">
        <f t="shared" si="2"/>
        <v>0.015</v>
      </c>
    </row>
    <row r="88" hidden="1" customHeight="1" spans="1:28">
      <c r="A88" s="7" t="s">
        <v>75</v>
      </c>
      <c r="B88" s="7" t="s">
        <v>315</v>
      </c>
      <c r="C88" s="7" t="s">
        <v>316</v>
      </c>
      <c r="D88" s="7"/>
      <c r="E88" s="5" t="s">
        <v>115</v>
      </c>
      <c r="F88" s="7" t="s">
        <v>292</v>
      </c>
      <c r="G88" s="7" t="s">
        <v>327</v>
      </c>
      <c r="H88" s="7" t="s">
        <v>328</v>
      </c>
      <c r="I88" s="22">
        <v>200</v>
      </c>
      <c r="J88" s="22">
        <v>200</v>
      </c>
      <c r="K88" s="24"/>
      <c r="L88" s="24"/>
      <c r="M88" s="24"/>
      <c r="N88" s="22">
        <v>200</v>
      </c>
      <c r="O88" s="24"/>
      <c r="P88" s="22"/>
      <c r="Q88" s="22"/>
      <c r="R88" s="22"/>
      <c r="S88" s="22"/>
      <c r="T88" s="22"/>
      <c r="U88" s="22"/>
      <c r="V88" s="22"/>
      <c r="W88" s="22"/>
      <c r="X88" s="22"/>
      <c r="Y88" s="22"/>
      <c r="AB88" s="13">
        <f t="shared" si="2"/>
        <v>0.02</v>
      </c>
    </row>
    <row r="89" hidden="1" customHeight="1" spans="1:28">
      <c r="A89" s="7" t="s">
        <v>75</v>
      </c>
      <c r="B89" s="7" t="s">
        <v>315</v>
      </c>
      <c r="C89" s="7" t="s">
        <v>316</v>
      </c>
      <c r="D89" s="7"/>
      <c r="E89" s="7" t="s">
        <v>152</v>
      </c>
      <c r="F89" s="7" t="s">
        <v>295</v>
      </c>
      <c r="G89" s="7" t="s">
        <v>327</v>
      </c>
      <c r="H89" s="7" t="s">
        <v>328</v>
      </c>
      <c r="I89" s="22">
        <v>350</v>
      </c>
      <c r="J89" s="22">
        <v>350</v>
      </c>
      <c r="K89" s="24"/>
      <c r="L89" s="24"/>
      <c r="M89" s="24"/>
      <c r="N89" s="22">
        <v>350</v>
      </c>
      <c r="O89" s="24"/>
      <c r="P89" s="22"/>
      <c r="Q89" s="22"/>
      <c r="R89" s="22"/>
      <c r="S89" s="22"/>
      <c r="T89" s="22"/>
      <c r="U89" s="22"/>
      <c r="V89" s="22"/>
      <c r="W89" s="22"/>
      <c r="X89" s="22"/>
      <c r="Y89" s="22"/>
      <c r="AB89" s="13">
        <f t="shared" si="2"/>
        <v>0.035</v>
      </c>
    </row>
    <row r="90" customHeight="1" spans="1:28">
      <c r="A90" s="7" t="s">
        <v>75</v>
      </c>
      <c r="B90" s="7" t="s">
        <v>315</v>
      </c>
      <c r="C90" s="7" t="s">
        <v>316</v>
      </c>
      <c r="D90" s="7"/>
      <c r="E90" s="7" t="s">
        <v>94</v>
      </c>
      <c r="F90" s="7" t="s">
        <v>292</v>
      </c>
      <c r="G90" s="7" t="s">
        <v>329</v>
      </c>
      <c r="H90" s="7" t="s">
        <v>330</v>
      </c>
      <c r="I90" s="22">
        <v>50</v>
      </c>
      <c r="J90" s="22">
        <v>50</v>
      </c>
      <c r="K90" s="24"/>
      <c r="L90" s="24"/>
      <c r="M90" s="24"/>
      <c r="N90" s="22">
        <v>50</v>
      </c>
      <c r="O90" s="24"/>
      <c r="P90" s="22"/>
      <c r="Q90" s="22"/>
      <c r="R90" s="22"/>
      <c r="S90" s="22"/>
      <c r="T90" s="22"/>
      <c r="U90" s="22"/>
      <c r="V90" s="22"/>
      <c r="W90" s="22"/>
      <c r="X90" s="22"/>
      <c r="Y90" s="22"/>
      <c r="AB90" s="13">
        <f t="shared" si="2"/>
        <v>0.005</v>
      </c>
    </row>
    <row r="91" hidden="1" customHeight="1" spans="1:28">
      <c r="A91" s="7" t="s">
        <v>75</v>
      </c>
      <c r="B91" s="7" t="s">
        <v>315</v>
      </c>
      <c r="C91" s="7" t="s">
        <v>316</v>
      </c>
      <c r="D91" s="7"/>
      <c r="E91" s="7" t="s">
        <v>102</v>
      </c>
      <c r="F91" s="7" t="s">
        <v>292</v>
      </c>
      <c r="G91" s="7" t="s">
        <v>329</v>
      </c>
      <c r="H91" s="7" t="s">
        <v>330</v>
      </c>
      <c r="I91" s="22">
        <v>850</v>
      </c>
      <c r="J91" s="22">
        <v>850</v>
      </c>
      <c r="K91" s="24"/>
      <c r="L91" s="24"/>
      <c r="M91" s="24"/>
      <c r="N91" s="22">
        <v>850</v>
      </c>
      <c r="O91" s="24"/>
      <c r="P91" s="22"/>
      <c r="Q91" s="22"/>
      <c r="R91" s="22"/>
      <c r="S91" s="22"/>
      <c r="T91" s="22"/>
      <c r="U91" s="22"/>
      <c r="V91" s="22"/>
      <c r="W91" s="22"/>
      <c r="X91" s="22"/>
      <c r="Y91" s="22"/>
      <c r="AB91" s="13">
        <f t="shared" si="2"/>
        <v>0.085</v>
      </c>
    </row>
    <row r="92" hidden="1" customHeight="1" spans="1:28">
      <c r="A92" s="7" t="s">
        <v>75</v>
      </c>
      <c r="B92" s="7" t="s">
        <v>315</v>
      </c>
      <c r="C92" s="7" t="s">
        <v>316</v>
      </c>
      <c r="D92" s="7"/>
      <c r="E92" s="5" t="s">
        <v>103</v>
      </c>
      <c r="F92" s="7" t="s">
        <v>289</v>
      </c>
      <c r="G92" s="7" t="s">
        <v>329</v>
      </c>
      <c r="H92" s="7" t="s">
        <v>330</v>
      </c>
      <c r="I92" s="22">
        <v>1000</v>
      </c>
      <c r="J92" s="22">
        <v>1000</v>
      </c>
      <c r="K92" s="24"/>
      <c r="L92" s="24"/>
      <c r="M92" s="24"/>
      <c r="N92" s="22">
        <v>1000</v>
      </c>
      <c r="O92" s="24"/>
      <c r="P92" s="22"/>
      <c r="Q92" s="22"/>
      <c r="R92" s="22"/>
      <c r="S92" s="22"/>
      <c r="T92" s="22"/>
      <c r="U92" s="22"/>
      <c r="V92" s="22"/>
      <c r="W92" s="22"/>
      <c r="X92" s="22"/>
      <c r="Y92" s="22"/>
      <c r="AB92" s="13">
        <f t="shared" si="2"/>
        <v>0.1</v>
      </c>
    </row>
    <row r="93" hidden="1" customHeight="1" spans="1:28">
      <c r="A93" s="7" t="s">
        <v>75</v>
      </c>
      <c r="B93" s="7" t="s">
        <v>315</v>
      </c>
      <c r="C93" s="7" t="s">
        <v>316</v>
      </c>
      <c r="D93" s="7"/>
      <c r="E93" s="5" t="s">
        <v>109</v>
      </c>
      <c r="F93" s="7" t="s">
        <v>292</v>
      </c>
      <c r="G93" s="7" t="s">
        <v>329</v>
      </c>
      <c r="H93" s="7" t="s">
        <v>330</v>
      </c>
      <c r="I93" s="22">
        <v>50</v>
      </c>
      <c r="J93" s="22">
        <v>50</v>
      </c>
      <c r="K93" s="24"/>
      <c r="L93" s="24"/>
      <c r="M93" s="24"/>
      <c r="N93" s="22">
        <v>50</v>
      </c>
      <c r="O93" s="24"/>
      <c r="P93" s="22"/>
      <c r="Q93" s="22"/>
      <c r="R93" s="22"/>
      <c r="S93" s="22"/>
      <c r="T93" s="22"/>
      <c r="U93" s="22"/>
      <c r="V93" s="22"/>
      <c r="W93" s="22"/>
      <c r="X93" s="22"/>
      <c r="Y93" s="22"/>
      <c r="AB93" s="13">
        <f t="shared" si="2"/>
        <v>0.005</v>
      </c>
    </row>
    <row r="94" hidden="1" customHeight="1" spans="1:28">
      <c r="A94" s="7" t="s">
        <v>75</v>
      </c>
      <c r="B94" s="7" t="s">
        <v>315</v>
      </c>
      <c r="C94" s="7" t="s">
        <v>316</v>
      </c>
      <c r="D94" s="7"/>
      <c r="E94" s="5" t="s">
        <v>109</v>
      </c>
      <c r="F94" s="7" t="s">
        <v>292</v>
      </c>
      <c r="G94" s="7" t="s">
        <v>329</v>
      </c>
      <c r="H94" s="7" t="s">
        <v>330</v>
      </c>
      <c r="I94" s="22">
        <v>150</v>
      </c>
      <c r="J94" s="22">
        <v>150</v>
      </c>
      <c r="K94" s="24"/>
      <c r="L94" s="24"/>
      <c r="M94" s="24"/>
      <c r="N94" s="22">
        <v>150</v>
      </c>
      <c r="O94" s="24"/>
      <c r="P94" s="22"/>
      <c r="Q94" s="22"/>
      <c r="R94" s="22"/>
      <c r="S94" s="22"/>
      <c r="T94" s="22"/>
      <c r="U94" s="22"/>
      <c r="V94" s="22"/>
      <c r="W94" s="22"/>
      <c r="X94" s="22"/>
      <c r="Y94" s="22"/>
      <c r="AB94" s="13">
        <f t="shared" si="2"/>
        <v>0.015</v>
      </c>
    </row>
    <row r="95" hidden="1" customHeight="1" spans="1:28">
      <c r="A95" s="7" t="s">
        <v>75</v>
      </c>
      <c r="B95" s="7" t="s">
        <v>315</v>
      </c>
      <c r="C95" s="7" t="s">
        <v>316</v>
      </c>
      <c r="D95" s="7"/>
      <c r="E95" s="5" t="s">
        <v>115</v>
      </c>
      <c r="F95" s="7" t="s">
        <v>292</v>
      </c>
      <c r="G95" s="7" t="s">
        <v>329</v>
      </c>
      <c r="H95" s="7" t="s">
        <v>330</v>
      </c>
      <c r="I95" s="22">
        <v>200</v>
      </c>
      <c r="J95" s="22">
        <v>200</v>
      </c>
      <c r="K95" s="24"/>
      <c r="L95" s="24"/>
      <c r="M95" s="24"/>
      <c r="N95" s="22">
        <v>200</v>
      </c>
      <c r="O95" s="24"/>
      <c r="P95" s="22"/>
      <c r="Q95" s="22"/>
      <c r="R95" s="22"/>
      <c r="S95" s="22"/>
      <c r="T95" s="22"/>
      <c r="U95" s="22"/>
      <c r="V95" s="22"/>
      <c r="W95" s="22"/>
      <c r="X95" s="22"/>
      <c r="Y95" s="22"/>
      <c r="AB95" s="13">
        <f t="shared" si="2"/>
        <v>0.02</v>
      </c>
    </row>
    <row r="96" hidden="1" customHeight="1" spans="1:28">
      <c r="A96" s="7" t="s">
        <v>75</v>
      </c>
      <c r="B96" s="7" t="s">
        <v>315</v>
      </c>
      <c r="C96" s="7" t="s">
        <v>316</v>
      </c>
      <c r="D96" s="7"/>
      <c r="E96" s="7" t="s">
        <v>152</v>
      </c>
      <c r="F96" s="7" t="s">
        <v>295</v>
      </c>
      <c r="G96" s="7" t="s">
        <v>329</v>
      </c>
      <c r="H96" s="7" t="s">
        <v>330</v>
      </c>
      <c r="I96" s="22">
        <v>350</v>
      </c>
      <c r="J96" s="22">
        <v>350</v>
      </c>
      <c r="K96" s="24"/>
      <c r="L96" s="24"/>
      <c r="M96" s="24"/>
      <c r="N96" s="22">
        <v>350</v>
      </c>
      <c r="O96" s="24"/>
      <c r="P96" s="22"/>
      <c r="Q96" s="22"/>
      <c r="R96" s="22"/>
      <c r="S96" s="22"/>
      <c r="T96" s="22"/>
      <c r="U96" s="22"/>
      <c r="V96" s="22"/>
      <c r="W96" s="22"/>
      <c r="X96" s="22"/>
      <c r="Y96" s="22"/>
      <c r="AB96" s="13">
        <f t="shared" si="2"/>
        <v>0.035</v>
      </c>
    </row>
    <row r="97" customHeight="1" spans="1:28">
      <c r="A97" s="7" t="s">
        <v>75</v>
      </c>
      <c r="B97" s="7" t="s">
        <v>315</v>
      </c>
      <c r="C97" s="7" t="s">
        <v>316</v>
      </c>
      <c r="D97" s="7"/>
      <c r="E97" s="7" t="s">
        <v>94</v>
      </c>
      <c r="F97" s="7" t="s">
        <v>292</v>
      </c>
      <c r="G97" s="7" t="s">
        <v>331</v>
      </c>
      <c r="H97" s="7" t="s">
        <v>332</v>
      </c>
      <c r="I97" s="22">
        <v>2400</v>
      </c>
      <c r="J97" s="22">
        <v>2400</v>
      </c>
      <c r="K97" s="24"/>
      <c r="L97" s="24"/>
      <c r="M97" s="24"/>
      <c r="N97" s="22">
        <v>2400</v>
      </c>
      <c r="O97" s="24"/>
      <c r="P97" s="22"/>
      <c r="Q97" s="22"/>
      <c r="R97" s="22"/>
      <c r="S97" s="22"/>
      <c r="T97" s="22"/>
      <c r="U97" s="22"/>
      <c r="V97" s="22"/>
      <c r="W97" s="22"/>
      <c r="X97" s="22"/>
      <c r="Y97" s="22"/>
      <c r="AB97" s="13">
        <f t="shared" si="2"/>
        <v>0.24</v>
      </c>
    </row>
    <row r="98" hidden="1" customHeight="1" spans="1:28">
      <c r="A98" s="7" t="s">
        <v>75</v>
      </c>
      <c r="B98" s="7" t="s">
        <v>315</v>
      </c>
      <c r="C98" s="7" t="s">
        <v>316</v>
      </c>
      <c r="D98" s="7"/>
      <c r="E98" s="7" t="s">
        <v>102</v>
      </c>
      <c r="F98" s="7" t="s">
        <v>292</v>
      </c>
      <c r="G98" s="7" t="s">
        <v>331</v>
      </c>
      <c r="H98" s="7" t="s">
        <v>332</v>
      </c>
      <c r="I98" s="22">
        <v>40800</v>
      </c>
      <c r="J98" s="22">
        <v>40800</v>
      </c>
      <c r="K98" s="24"/>
      <c r="L98" s="24"/>
      <c r="M98" s="24"/>
      <c r="N98" s="22">
        <v>40800</v>
      </c>
      <c r="O98" s="24"/>
      <c r="P98" s="22"/>
      <c r="Q98" s="22"/>
      <c r="R98" s="22"/>
      <c r="S98" s="22"/>
      <c r="T98" s="22"/>
      <c r="U98" s="22"/>
      <c r="V98" s="22"/>
      <c r="W98" s="22"/>
      <c r="X98" s="22"/>
      <c r="Y98" s="22"/>
      <c r="AB98" s="13">
        <f t="shared" si="2"/>
        <v>4.08</v>
      </c>
    </row>
    <row r="99" hidden="1" customHeight="1" spans="1:28">
      <c r="A99" s="7" t="s">
        <v>75</v>
      </c>
      <c r="B99" s="7" t="s">
        <v>315</v>
      </c>
      <c r="C99" s="7" t="s">
        <v>316</v>
      </c>
      <c r="D99" s="7"/>
      <c r="E99" s="5" t="s">
        <v>103</v>
      </c>
      <c r="F99" s="7" t="s">
        <v>289</v>
      </c>
      <c r="G99" s="7" t="s">
        <v>331</v>
      </c>
      <c r="H99" s="7" t="s">
        <v>332</v>
      </c>
      <c r="I99" s="22">
        <v>48000</v>
      </c>
      <c r="J99" s="22">
        <v>48000</v>
      </c>
      <c r="K99" s="24"/>
      <c r="L99" s="24"/>
      <c r="M99" s="24"/>
      <c r="N99" s="22">
        <v>48000</v>
      </c>
      <c r="O99" s="24"/>
      <c r="P99" s="22"/>
      <c r="Q99" s="22"/>
      <c r="R99" s="22"/>
      <c r="S99" s="22"/>
      <c r="T99" s="22"/>
      <c r="U99" s="22"/>
      <c r="V99" s="22"/>
      <c r="W99" s="22"/>
      <c r="X99" s="22"/>
      <c r="Y99" s="22"/>
      <c r="AB99" s="13">
        <f t="shared" si="2"/>
        <v>4.8</v>
      </c>
    </row>
    <row r="100" hidden="1" customHeight="1" spans="1:28">
      <c r="A100" s="7" t="s">
        <v>75</v>
      </c>
      <c r="B100" s="7" t="s">
        <v>315</v>
      </c>
      <c r="C100" s="7" t="s">
        <v>316</v>
      </c>
      <c r="D100" s="7"/>
      <c r="E100" s="5" t="s">
        <v>109</v>
      </c>
      <c r="F100" s="7" t="s">
        <v>292</v>
      </c>
      <c r="G100" s="7" t="s">
        <v>331</v>
      </c>
      <c r="H100" s="7" t="s">
        <v>332</v>
      </c>
      <c r="I100" s="22">
        <v>2400</v>
      </c>
      <c r="J100" s="22">
        <v>2400</v>
      </c>
      <c r="K100" s="24"/>
      <c r="L100" s="24"/>
      <c r="M100" s="24"/>
      <c r="N100" s="22">
        <v>2400</v>
      </c>
      <c r="O100" s="24"/>
      <c r="P100" s="22"/>
      <c r="Q100" s="22"/>
      <c r="R100" s="22"/>
      <c r="S100" s="22"/>
      <c r="T100" s="22"/>
      <c r="U100" s="22"/>
      <c r="V100" s="22"/>
      <c r="W100" s="22"/>
      <c r="X100" s="22"/>
      <c r="Y100" s="22"/>
      <c r="AB100" s="13">
        <f t="shared" si="2"/>
        <v>0.24</v>
      </c>
    </row>
    <row r="101" hidden="1" customHeight="1" spans="1:28">
      <c r="A101" s="7" t="s">
        <v>75</v>
      </c>
      <c r="B101" s="7" t="s">
        <v>315</v>
      </c>
      <c r="C101" s="7" t="s">
        <v>316</v>
      </c>
      <c r="D101" s="7"/>
      <c r="E101" s="5" t="s">
        <v>115</v>
      </c>
      <c r="F101" s="7" t="s">
        <v>292</v>
      </c>
      <c r="G101" s="7" t="s">
        <v>331</v>
      </c>
      <c r="H101" s="7" t="s">
        <v>332</v>
      </c>
      <c r="I101" s="22">
        <v>9600</v>
      </c>
      <c r="J101" s="22">
        <v>9600</v>
      </c>
      <c r="K101" s="24"/>
      <c r="L101" s="24"/>
      <c r="M101" s="24"/>
      <c r="N101" s="22">
        <v>9600</v>
      </c>
      <c r="O101" s="24"/>
      <c r="P101" s="22"/>
      <c r="Q101" s="22"/>
      <c r="R101" s="22"/>
      <c r="S101" s="22"/>
      <c r="T101" s="22"/>
      <c r="U101" s="22"/>
      <c r="V101" s="22"/>
      <c r="W101" s="22"/>
      <c r="X101" s="22"/>
      <c r="Y101" s="22"/>
      <c r="AB101" s="13">
        <f t="shared" si="2"/>
        <v>0.96</v>
      </c>
    </row>
    <row r="102" hidden="1" customHeight="1" spans="1:28">
      <c r="A102" s="7" t="s">
        <v>75</v>
      </c>
      <c r="B102" s="7" t="s">
        <v>315</v>
      </c>
      <c r="C102" s="7" t="s">
        <v>316</v>
      </c>
      <c r="D102" s="7"/>
      <c r="E102" s="7" t="s">
        <v>152</v>
      </c>
      <c r="F102" s="7" t="s">
        <v>295</v>
      </c>
      <c r="G102" s="7" t="s">
        <v>331</v>
      </c>
      <c r="H102" s="7" t="s">
        <v>332</v>
      </c>
      <c r="I102" s="22">
        <v>16800</v>
      </c>
      <c r="J102" s="22">
        <v>16800</v>
      </c>
      <c r="K102" s="24"/>
      <c r="L102" s="24"/>
      <c r="M102" s="24"/>
      <c r="N102" s="22">
        <v>16800</v>
      </c>
      <c r="O102" s="24"/>
      <c r="P102" s="22"/>
      <c r="Q102" s="22"/>
      <c r="R102" s="22"/>
      <c r="S102" s="22"/>
      <c r="T102" s="22"/>
      <c r="U102" s="22"/>
      <c r="V102" s="22"/>
      <c r="W102" s="22"/>
      <c r="X102" s="22"/>
      <c r="Y102" s="22"/>
      <c r="AB102" s="13">
        <f t="shared" si="2"/>
        <v>1.68</v>
      </c>
    </row>
    <row r="103" hidden="1" customHeight="1" spans="1:28">
      <c r="A103" s="7" t="s">
        <v>75</v>
      </c>
      <c r="B103" s="7" t="s">
        <v>315</v>
      </c>
      <c r="C103" s="7" t="s">
        <v>316</v>
      </c>
      <c r="D103" s="7"/>
      <c r="E103" s="5" t="s">
        <v>109</v>
      </c>
      <c r="F103" s="7" t="s">
        <v>292</v>
      </c>
      <c r="G103" s="7" t="s">
        <v>306</v>
      </c>
      <c r="H103" s="7" t="s">
        <v>307</v>
      </c>
      <c r="I103" s="22">
        <v>26850</v>
      </c>
      <c r="J103" s="22">
        <v>26850</v>
      </c>
      <c r="K103" s="24"/>
      <c r="L103" s="24"/>
      <c r="M103" s="24"/>
      <c r="N103" s="22">
        <v>26850</v>
      </c>
      <c r="O103" s="24"/>
      <c r="P103" s="22"/>
      <c r="Q103" s="22"/>
      <c r="R103" s="22"/>
      <c r="S103" s="22"/>
      <c r="T103" s="22"/>
      <c r="U103" s="22"/>
      <c r="V103" s="22"/>
      <c r="W103" s="22"/>
      <c r="X103" s="22"/>
      <c r="Y103" s="22"/>
      <c r="AB103" s="13">
        <f t="shared" si="2"/>
        <v>2.685</v>
      </c>
    </row>
    <row r="104" customHeight="1" spans="1:28">
      <c r="A104" s="7" t="s">
        <v>75</v>
      </c>
      <c r="B104" s="7" t="s">
        <v>333</v>
      </c>
      <c r="C104" s="7" t="s">
        <v>334</v>
      </c>
      <c r="D104" s="7"/>
      <c r="E104" s="7" t="s">
        <v>94</v>
      </c>
      <c r="F104" s="7" t="s">
        <v>292</v>
      </c>
      <c r="G104" s="7" t="s">
        <v>298</v>
      </c>
      <c r="H104" s="7" t="s">
        <v>299</v>
      </c>
      <c r="I104" s="22">
        <v>900</v>
      </c>
      <c r="J104" s="22">
        <v>900</v>
      </c>
      <c r="K104" s="24"/>
      <c r="L104" s="24"/>
      <c r="M104" s="24"/>
      <c r="N104" s="22">
        <v>900</v>
      </c>
      <c r="O104" s="24"/>
      <c r="P104" s="22"/>
      <c r="Q104" s="22"/>
      <c r="R104" s="22"/>
      <c r="S104" s="22"/>
      <c r="T104" s="22"/>
      <c r="U104" s="22"/>
      <c r="V104" s="22"/>
      <c r="W104" s="22"/>
      <c r="X104" s="22"/>
      <c r="Y104" s="22"/>
      <c r="AB104" s="13">
        <f t="shared" si="2"/>
        <v>0.09</v>
      </c>
    </row>
    <row r="105" hidden="1" customHeight="1" spans="1:28">
      <c r="A105" s="7" t="s">
        <v>75</v>
      </c>
      <c r="B105" s="7" t="s">
        <v>333</v>
      </c>
      <c r="C105" s="7" t="s">
        <v>334</v>
      </c>
      <c r="D105" s="7"/>
      <c r="E105" s="7" t="s">
        <v>102</v>
      </c>
      <c r="F105" s="7" t="s">
        <v>292</v>
      </c>
      <c r="G105" s="7" t="s">
        <v>298</v>
      </c>
      <c r="H105" s="7" t="s">
        <v>299</v>
      </c>
      <c r="I105" s="22">
        <v>15300</v>
      </c>
      <c r="J105" s="22">
        <v>15300</v>
      </c>
      <c r="K105" s="24"/>
      <c r="L105" s="24"/>
      <c r="M105" s="24"/>
      <c r="N105" s="22">
        <v>15300</v>
      </c>
      <c r="O105" s="24"/>
      <c r="P105" s="22"/>
      <c r="Q105" s="22"/>
      <c r="R105" s="22"/>
      <c r="S105" s="22"/>
      <c r="T105" s="22"/>
      <c r="U105" s="22"/>
      <c r="V105" s="22"/>
      <c r="W105" s="22"/>
      <c r="X105" s="22"/>
      <c r="Y105" s="22"/>
      <c r="AB105" s="13">
        <f t="shared" ref="AB105:AB136" si="3">I105/$AB$3</f>
        <v>1.53</v>
      </c>
    </row>
    <row r="106" hidden="1" customHeight="1" spans="1:28">
      <c r="A106" s="7" t="s">
        <v>75</v>
      </c>
      <c r="B106" s="7" t="s">
        <v>333</v>
      </c>
      <c r="C106" s="7" t="s">
        <v>334</v>
      </c>
      <c r="D106" s="7"/>
      <c r="E106" s="5" t="s">
        <v>109</v>
      </c>
      <c r="F106" s="7" t="s">
        <v>292</v>
      </c>
      <c r="G106" s="7" t="s">
        <v>298</v>
      </c>
      <c r="H106" s="7" t="s">
        <v>299</v>
      </c>
      <c r="I106" s="22">
        <v>900</v>
      </c>
      <c r="J106" s="22">
        <v>900</v>
      </c>
      <c r="K106" s="24"/>
      <c r="L106" s="24"/>
      <c r="M106" s="24"/>
      <c r="N106" s="22">
        <v>900</v>
      </c>
      <c r="O106" s="24"/>
      <c r="P106" s="22"/>
      <c r="Q106" s="22"/>
      <c r="R106" s="22"/>
      <c r="S106" s="22"/>
      <c r="T106" s="22"/>
      <c r="U106" s="22"/>
      <c r="V106" s="22"/>
      <c r="W106" s="22"/>
      <c r="X106" s="22"/>
      <c r="Y106" s="22"/>
      <c r="AB106" s="13">
        <f t="shared" si="3"/>
        <v>0.09</v>
      </c>
    </row>
    <row r="107" hidden="1" customHeight="1" spans="1:28">
      <c r="A107" s="7" t="s">
        <v>75</v>
      </c>
      <c r="B107" s="7" t="s">
        <v>333</v>
      </c>
      <c r="C107" s="7" t="s">
        <v>334</v>
      </c>
      <c r="D107" s="7"/>
      <c r="E107" s="5" t="s">
        <v>115</v>
      </c>
      <c r="F107" s="7" t="s">
        <v>292</v>
      </c>
      <c r="G107" s="7" t="s">
        <v>298</v>
      </c>
      <c r="H107" s="7" t="s">
        <v>299</v>
      </c>
      <c r="I107" s="22">
        <v>3600</v>
      </c>
      <c r="J107" s="22">
        <v>3600</v>
      </c>
      <c r="K107" s="24"/>
      <c r="L107" s="24"/>
      <c r="M107" s="24"/>
      <c r="N107" s="22">
        <v>3600</v>
      </c>
      <c r="O107" s="24"/>
      <c r="P107" s="22"/>
      <c r="Q107" s="22"/>
      <c r="R107" s="22"/>
      <c r="S107" s="22"/>
      <c r="T107" s="22"/>
      <c r="U107" s="22"/>
      <c r="V107" s="22"/>
      <c r="W107" s="22"/>
      <c r="X107" s="22"/>
      <c r="Y107" s="22"/>
      <c r="AB107" s="13">
        <f t="shared" si="3"/>
        <v>0.36</v>
      </c>
    </row>
    <row r="108" hidden="1" customHeight="1" spans="1:28">
      <c r="A108" s="7" t="s">
        <v>75</v>
      </c>
      <c r="B108" s="7" t="s">
        <v>335</v>
      </c>
      <c r="C108" s="7" t="s">
        <v>336</v>
      </c>
      <c r="D108" s="7"/>
      <c r="E108" s="7" t="s">
        <v>130</v>
      </c>
      <c r="F108" s="7" t="s">
        <v>337</v>
      </c>
      <c r="G108" s="7" t="s">
        <v>338</v>
      </c>
      <c r="H108" s="7" t="s">
        <v>339</v>
      </c>
      <c r="I108" s="22">
        <v>445298.6</v>
      </c>
      <c r="J108" s="22">
        <v>445298.6</v>
      </c>
      <c r="K108" s="24"/>
      <c r="L108" s="24"/>
      <c r="M108" s="24"/>
      <c r="N108" s="22">
        <v>445298.6</v>
      </c>
      <c r="O108" s="24"/>
      <c r="P108" s="22"/>
      <c r="Q108" s="22"/>
      <c r="R108" s="22"/>
      <c r="S108" s="22"/>
      <c r="T108" s="22"/>
      <c r="U108" s="22"/>
      <c r="V108" s="22"/>
      <c r="W108" s="22"/>
      <c r="X108" s="22"/>
      <c r="Y108" s="22"/>
      <c r="AB108" s="13">
        <f t="shared" si="3"/>
        <v>44.52986</v>
      </c>
    </row>
    <row r="109" hidden="1" customHeight="1" spans="1:28">
      <c r="A109" s="7" t="s">
        <v>75</v>
      </c>
      <c r="B109" s="7" t="s">
        <v>335</v>
      </c>
      <c r="C109" s="7" t="s">
        <v>336</v>
      </c>
      <c r="D109" s="7"/>
      <c r="E109" s="7" t="s">
        <v>130</v>
      </c>
      <c r="F109" s="7" t="s">
        <v>337</v>
      </c>
      <c r="G109" s="7" t="s">
        <v>338</v>
      </c>
      <c r="H109" s="7" t="s">
        <v>339</v>
      </c>
      <c r="I109" s="22">
        <v>370605.14</v>
      </c>
      <c r="J109" s="22">
        <v>370605.14</v>
      </c>
      <c r="K109" s="24"/>
      <c r="L109" s="24"/>
      <c r="M109" s="24"/>
      <c r="N109" s="22">
        <v>370605.14</v>
      </c>
      <c r="O109" s="24"/>
      <c r="P109" s="22"/>
      <c r="Q109" s="22"/>
      <c r="R109" s="22"/>
      <c r="S109" s="22"/>
      <c r="T109" s="22"/>
      <c r="U109" s="22"/>
      <c r="V109" s="22"/>
      <c r="W109" s="22"/>
      <c r="X109" s="22"/>
      <c r="Y109" s="22"/>
      <c r="AB109" s="13">
        <f t="shared" si="3"/>
        <v>37.060514</v>
      </c>
    </row>
    <row r="110" hidden="1" customHeight="1" spans="1:28">
      <c r="A110" s="7" t="s">
        <v>75</v>
      </c>
      <c r="B110" s="7" t="s">
        <v>335</v>
      </c>
      <c r="C110" s="7" t="s">
        <v>336</v>
      </c>
      <c r="D110" s="7"/>
      <c r="E110" s="7" t="s">
        <v>140</v>
      </c>
      <c r="F110" s="7" t="s">
        <v>340</v>
      </c>
      <c r="G110" s="7" t="s">
        <v>341</v>
      </c>
      <c r="H110" s="7" t="s">
        <v>342</v>
      </c>
      <c r="I110" s="22">
        <v>3481</v>
      </c>
      <c r="J110" s="22">
        <v>3481</v>
      </c>
      <c r="K110" s="24"/>
      <c r="L110" s="24"/>
      <c r="M110" s="24"/>
      <c r="N110" s="22">
        <v>3481</v>
      </c>
      <c r="O110" s="24"/>
      <c r="P110" s="22"/>
      <c r="Q110" s="22"/>
      <c r="R110" s="22"/>
      <c r="S110" s="22"/>
      <c r="T110" s="22"/>
      <c r="U110" s="22"/>
      <c r="V110" s="22"/>
      <c r="W110" s="22"/>
      <c r="X110" s="22"/>
      <c r="Y110" s="22"/>
      <c r="AB110" s="13">
        <f t="shared" si="3"/>
        <v>0.3481</v>
      </c>
    </row>
    <row r="111" hidden="1" customHeight="1" spans="1:28">
      <c r="A111" s="7" t="s">
        <v>75</v>
      </c>
      <c r="B111" s="7" t="s">
        <v>335</v>
      </c>
      <c r="C111" s="7" t="s">
        <v>336</v>
      </c>
      <c r="D111" s="7"/>
      <c r="E111" s="7" t="s">
        <v>140</v>
      </c>
      <c r="F111" s="7" t="s">
        <v>340</v>
      </c>
      <c r="G111" s="7" t="s">
        <v>341</v>
      </c>
      <c r="H111" s="7" t="s">
        <v>342</v>
      </c>
      <c r="I111" s="22">
        <v>229421.05</v>
      </c>
      <c r="J111" s="22">
        <v>229421.05</v>
      </c>
      <c r="K111" s="24"/>
      <c r="L111" s="24"/>
      <c r="M111" s="24"/>
      <c r="N111" s="22">
        <v>229421.05</v>
      </c>
      <c r="O111" s="24"/>
      <c r="P111" s="22"/>
      <c r="Q111" s="22"/>
      <c r="R111" s="22"/>
      <c r="S111" s="22"/>
      <c r="T111" s="22"/>
      <c r="U111" s="22"/>
      <c r="V111" s="22"/>
      <c r="W111" s="22"/>
      <c r="X111" s="22"/>
      <c r="Y111" s="22"/>
      <c r="AB111" s="13">
        <f t="shared" si="3"/>
        <v>22.942105</v>
      </c>
    </row>
    <row r="112" hidden="1" customHeight="1" spans="1:28">
      <c r="A112" s="7" t="s">
        <v>75</v>
      </c>
      <c r="B112" s="7" t="s">
        <v>335</v>
      </c>
      <c r="C112" s="7" t="s">
        <v>336</v>
      </c>
      <c r="D112" s="7"/>
      <c r="E112" s="7" t="s">
        <v>142</v>
      </c>
      <c r="F112" s="7" t="s">
        <v>343</v>
      </c>
      <c r="G112" s="7" t="s">
        <v>341</v>
      </c>
      <c r="H112" s="7" t="s">
        <v>342</v>
      </c>
      <c r="I112" s="22">
        <v>3481</v>
      </c>
      <c r="J112" s="22">
        <v>3481</v>
      </c>
      <c r="K112" s="24"/>
      <c r="L112" s="24"/>
      <c r="M112" s="24"/>
      <c r="N112" s="22">
        <v>3481</v>
      </c>
      <c r="O112" s="24"/>
      <c r="P112" s="22"/>
      <c r="Q112" s="22"/>
      <c r="R112" s="22"/>
      <c r="S112" s="22"/>
      <c r="T112" s="22"/>
      <c r="U112" s="22"/>
      <c r="V112" s="22"/>
      <c r="W112" s="22"/>
      <c r="X112" s="22"/>
      <c r="Y112" s="22"/>
      <c r="AB112" s="13">
        <f t="shared" si="3"/>
        <v>0.3481</v>
      </c>
    </row>
    <row r="113" hidden="1" customHeight="1" spans="1:28">
      <c r="A113" s="7" t="s">
        <v>75</v>
      </c>
      <c r="B113" s="7" t="s">
        <v>335</v>
      </c>
      <c r="C113" s="7" t="s">
        <v>336</v>
      </c>
      <c r="D113" s="7"/>
      <c r="E113" s="7" t="s">
        <v>142</v>
      </c>
      <c r="F113" s="7" t="s">
        <v>343</v>
      </c>
      <c r="G113" s="7" t="s">
        <v>341</v>
      </c>
      <c r="H113" s="7" t="s">
        <v>342</v>
      </c>
      <c r="I113" s="22">
        <v>182808.15</v>
      </c>
      <c r="J113" s="22">
        <v>182808.15</v>
      </c>
      <c r="K113" s="24"/>
      <c r="L113" s="24"/>
      <c r="M113" s="24"/>
      <c r="N113" s="22">
        <v>182808.15</v>
      </c>
      <c r="O113" s="24"/>
      <c r="P113" s="22"/>
      <c r="Q113" s="22"/>
      <c r="R113" s="22"/>
      <c r="S113" s="22"/>
      <c r="T113" s="22"/>
      <c r="U113" s="22"/>
      <c r="V113" s="22"/>
      <c r="W113" s="22"/>
      <c r="X113" s="22"/>
      <c r="Y113" s="22"/>
      <c r="AB113" s="13">
        <f t="shared" si="3"/>
        <v>18.280815</v>
      </c>
    </row>
    <row r="114" hidden="1" customHeight="1" spans="1:28">
      <c r="A114" s="7" t="s">
        <v>75</v>
      </c>
      <c r="B114" s="7" t="s">
        <v>335</v>
      </c>
      <c r="C114" s="7" t="s">
        <v>336</v>
      </c>
      <c r="D114" s="7"/>
      <c r="E114" s="7" t="s">
        <v>144</v>
      </c>
      <c r="F114" s="7" t="s">
        <v>344</v>
      </c>
      <c r="G114" s="7" t="s">
        <v>345</v>
      </c>
      <c r="H114" s="7" t="s">
        <v>346</v>
      </c>
      <c r="I114" s="22">
        <v>106045.6</v>
      </c>
      <c r="J114" s="22">
        <v>106045.6</v>
      </c>
      <c r="K114" s="24"/>
      <c r="L114" s="24"/>
      <c r="M114" s="24"/>
      <c r="N114" s="22">
        <v>106045.6</v>
      </c>
      <c r="O114" s="24"/>
      <c r="P114" s="22"/>
      <c r="Q114" s="22"/>
      <c r="R114" s="22"/>
      <c r="S114" s="22"/>
      <c r="T114" s="22"/>
      <c r="U114" s="22"/>
      <c r="V114" s="22"/>
      <c r="W114" s="22"/>
      <c r="X114" s="22"/>
      <c r="Y114" s="22"/>
      <c r="AB114" s="13">
        <f t="shared" si="3"/>
        <v>10.60456</v>
      </c>
    </row>
    <row r="115" hidden="1" customHeight="1" spans="1:28">
      <c r="A115" s="7" t="s">
        <v>75</v>
      </c>
      <c r="B115" s="7" t="s">
        <v>335</v>
      </c>
      <c r="C115" s="7" t="s">
        <v>336</v>
      </c>
      <c r="D115" s="7"/>
      <c r="E115" s="7" t="s">
        <v>144</v>
      </c>
      <c r="F115" s="7" t="s">
        <v>344</v>
      </c>
      <c r="G115" s="7" t="s">
        <v>345</v>
      </c>
      <c r="H115" s="7" t="s">
        <v>346</v>
      </c>
      <c r="I115" s="22">
        <v>25542</v>
      </c>
      <c r="J115" s="22">
        <v>25542</v>
      </c>
      <c r="K115" s="24"/>
      <c r="L115" s="24"/>
      <c r="M115" s="24"/>
      <c r="N115" s="22">
        <v>25542</v>
      </c>
      <c r="O115" s="24"/>
      <c r="P115" s="22"/>
      <c r="Q115" s="22"/>
      <c r="R115" s="22"/>
      <c r="S115" s="22"/>
      <c r="T115" s="22"/>
      <c r="U115" s="22"/>
      <c r="V115" s="22"/>
      <c r="W115" s="22"/>
      <c r="X115" s="22"/>
      <c r="Y115" s="22"/>
      <c r="AB115" s="13">
        <f t="shared" si="3"/>
        <v>2.5542</v>
      </c>
    </row>
    <row r="116" hidden="1" customHeight="1" spans="1:28">
      <c r="A116" s="7" t="s">
        <v>75</v>
      </c>
      <c r="B116" s="7" t="s">
        <v>335</v>
      </c>
      <c r="C116" s="7" t="s">
        <v>336</v>
      </c>
      <c r="D116" s="7"/>
      <c r="E116" s="7" t="s">
        <v>144</v>
      </c>
      <c r="F116" s="7" t="s">
        <v>344</v>
      </c>
      <c r="G116" s="7" t="s">
        <v>345</v>
      </c>
      <c r="H116" s="7" t="s">
        <v>346</v>
      </c>
      <c r="I116" s="22">
        <v>137573.4</v>
      </c>
      <c r="J116" s="22">
        <v>137573.4</v>
      </c>
      <c r="K116" s="24"/>
      <c r="L116" s="24"/>
      <c r="M116" s="24"/>
      <c r="N116" s="22">
        <v>137573.4</v>
      </c>
      <c r="O116" s="24"/>
      <c r="P116" s="22"/>
      <c r="Q116" s="22"/>
      <c r="R116" s="22"/>
      <c r="S116" s="22"/>
      <c r="T116" s="22"/>
      <c r="U116" s="22"/>
      <c r="V116" s="22"/>
      <c r="W116" s="22"/>
      <c r="X116" s="22"/>
      <c r="Y116" s="22"/>
      <c r="AB116" s="13">
        <f t="shared" si="3"/>
        <v>13.75734</v>
      </c>
    </row>
    <row r="117" hidden="1" customHeight="1" spans="1:28">
      <c r="A117" s="7" t="s">
        <v>75</v>
      </c>
      <c r="B117" s="7" t="s">
        <v>335</v>
      </c>
      <c r="C117" s="7" t="s">
        <v>336</v>
      </c>
      <c r="D117" s="7"/>
      <c r="E117" s="7" t="s">
        <v>144</v>
      </c>
      <c r="F117" s="7" t="s">
        <v>344</v>
      </c>
      <c r="G117" s="7" t="s">
        <v>345</v>
      </c>
      <c r="H117" s="7" t="s">
        <v>346</v>
      </c>
      <c r="I117" s="22">
        <v>25542</v>
      </c>
      <c r="J117" s="22">
        <v>25542</v>
      </c>
      <c r="K117" s="24"/>
      <c r="L117" s="24"/>
      <c r="M117" s="24"/>
      <c r="N117" s="22">
        <v>25542</v>
      </c>
      <c r="O117" s="24"/>
      <c r="P117" s="22"/>
      <c r="Q117" s="22"/>
      <c r="R117" s="22"/>
      <c r="S117" s="22"/>
      <c r="T117" s="22"/>
      <c r="U117" s="22"/>
      <c r="V117" s="22"/>
      <c r="W117" s="22"/>
      <c r="X117" s="22"/>
      <c r="Y117" s="22"/>
      <c r="AB117" s="13">
        <f t="shared" si="3"/>
        <v>2.5542</v>
      </c>
    </row>
    <row r="118" hidden="1" customHeight="1" spans="1:28">
      <c r="A118" s="7" t="s">
        <v>75</v>
      </c>
      <c r="B118" s="7" t="s">
        <v>335</v>
      </c>
      <c r="C118" s="7" t="s">
        <v>336</v>
      </c>
      <c r="D118" s="7"/>
      <c r="E118" s="5" t="s">
        <v>103</v>
      </c>
      <c r="F118" s="7" t="s">
        <v>289</v>
      </c>
      <c r="G118" s="7" t="s">
        <v>347</v>
      </c>
      <c r="H118" s="7" t="s">
        <v>348</v>
      </c>
      <c r="I118" s="22">
        <v>10764.21</v>
      </c>
      <c r="J118" s="22">
        <v>10764.21</v>
      </c>
      <c r="K118" s="24"/>
      <c r="L118" s="24"/>
      <c r="M118" s="24"/>
      <c r="N118" s="22">
        <v>10764.21</v>
      </c>
      <c r="O118" s="24"/>
      <c r="P118" s="22"/>
      <c r="Q118" s="22"/>
      <c r="R118" s="22"/>
      <c r="S118" s="22"/>
      <c r="T118" s="22"/>
      <c r="U118" s="22"/>
      <c r="V118" s="22"/>
      <c r="W118" s="22"/>
      <c r="X118" s="22"/>
      <c r="Y118" s="22"/>
      <c r="AB118" s="13">
        <f t="shared" si="3"/>
        <v>1.076421</v>
      </c>
    </row>
    <row r="119" hidden="1" customHeight="1" spans="1:28">
      <c r="A119" s="7" t="s">
        <v>75</v>
      </c>
      <c r="B119" s="7" t="s">
        <v>335</v>
      </c>
      <c r="C119" s="7" t="s">
        <v>336</v>
      </c>
      <c r="D119" s="7"/>
      <c r="E119" s="7" t="s">
        <v>146</v>
      </c>
      <c r="F119" s="7" t="s">
        <v>349</v>
      </c>
      <c r="G119" s="7" t="s">
        <v>347</v>
      </c>
      <c r="H119" s="7" t="s">
        <v>348</v>
      </c>
      <c r="I119" s="22">
        <v>3684.93</v>
      </c>
      <c r="J119" s="22">
        <v>3684.93</v>
      </c>
      <c r="K119" s="24"/>
      <c r="L119" s="24"/>
      <c r="M119" s="24"/>
      <c r="N119" s="22">
        <v>3684.93</v>
      </c>
      <c r="O119" s="24"/>
      <c r="P119" s="22"/>
      <c r="Q119" s="22"/>
      <c r="R119" s="22"/>
      <c r="S119" s="22"/>
      <c r="T119" s="22"/>
      <c r="U119" s="22"/>
      <c r="V119" s="22"/>
      <c r="W119" s="22"/>
      <c r="X119" s="22"/>
      <c r="Y119" s="22"/>
      <c r="AB119" s="13">
        <f t="shared" si="3"/>
        <v>0.368493</v>
      </c>
    </row>
    <row r="120" hidden="1" customHeight="1" spans="1:28">
      <c r="A120" s="7" t="s">
        <v>75</v>
      </c>
      <c r="B120" s="7" t="s">
        <v>335</v>
      </c>
      <c r="C120" s="7" t="s">
        <v>336</v>
      </c>
      <c r="D120" s="7"/>
      <c r="E120" s="7" t="s">
        <v>146</v>
      </c>
      <c r="F120" s="7" t="s">
        <v>349</v>
      </c>
      <c r="G120" s="7" t="s">
        <v>347</v>
      </c>
      <c r="H120" s="7" t="s">
        <v>348</v>
      </c>
      <c r="I120" s="22">
        <v>4437</v>
      </c>
      <c r="J120" s="22">
        <v>4437</v>
      </c>
      <c r="K120" s="24"/>
      <c r="L120" s="24"/>
      <c r="M120" s="24"/>
      <c r="N120" s="22">
        <v>4437</v>
      </c>
      <c r="O120" s="24"/>
      <c r="P120" s="22"/>
      <c r="Q120" s="22"/>
      <c r="R120" s="22"/>
      <c r="S120" s="22"/>
      <c r="T120" s="22"/>
      <c r="U120" s="22"/>
      <c r="V120" s="22"/>
      <c r="W120" s="22"/>
      <c r="X120" s="22"/>
      <c r="Y120" s="22"/>
      <c r="AB120" s="13">
        <f t="shared" si="3"/>
        <v>0.4437</v>
      </c>
    </row>
    <row r="121" hidden="1" customHeight="1" spans="1:28">
      <c r="A121" s="7" t="s">
        <v>75</v>
      </c>
      <c r="B121" s="7" t="s">
        <v>335</v>
      </c>
      <c r="C121" s="7" t="s">
        <v>336</v>
      </c>
      <c r="D121" s="7"/>
      <c r="E121" s="7" t="s">
        <v>152</v>
      </c>
      <c r="F121" s="7" t="s">
        <v>295</v>
      </c>
      <c r="G121" s="7" t="s">
        <v>347</v>
      </c>
      <c r="H121" s="7" t="s">
        <v>348</v>
      </c>
      <c r="I121" s="22">
        <v>4800.2</v>
      </c>
      <c r="J121" s="22">
        <v>4800.2</v>
      </c>
      <c r="K121" s="24"/>
      <c r="L121" s="24"/>
      <c r="M121" s="24"/>
      <c r="N121" s="22">
        <v>4800.2</v>
      </c>
      <c r="O121" s="24"/>
      <c r="P121" s="22"/>
      <c r="Q121" s="22"/>
      <c r="R121" s="22"/>
      <c r="S121" s="22"/>
      <c r="T121" s="22"/>
      <c r="U121" s="22"/>
      <c r="V121" s="22"/>
      <c r="W121" s="22"/>
      <c r="X121" s="22"/>
      <c r="Y121" s="22"/>
      <c r="AB121" s="13">
        <f t="shared" si="3"/>
        <v>0.48002</v>
      </c>
    </row>
    <row r="122" customHeight="1" spans="1:28">
      <c r="A122" s="7" t="s">
        <v>75</v>
      </c>
      <c r="B122" s="7" t="s">
        <v>350</v>
      </c>
      <c r="C122" s="7" t="s">
        <v>351</v>
      </c>
      <c r="D122" s="7"/>
      <c r="E122" s="7" t="s">
        <v>94</v>
      </c>
      <c r="F122" s="7" t="s">
        <v>292</v>
      </c>
      <c r="G122" s="7" t="s">
        <v>352</v>
      </c>
      <c r="H122" s="7" t="s">
        <v>353</v>
      </c>
      <c r="I122" s="22">
        <v>42852</v>
      </c>
      <c r="J122" s="22">
        <v>42852</v>
      </c>
      <c r="K122" s="24"/>
      <c r="L122" s="24"/>
      <c r="M122" s="24"/>
      <c r="N122" s="22">
        <v>42852</v>
      </c>
      <c r="O122" s="24"/>
      <c r="P122" s="22"/>
      <c r="Q122" s="22"/>
      <c r="R122" s="22"/>
      <c r="S122" s="22"/>
      <c r="T122" s="22"/>
      <c r="U122" s="22"/>
      <c r="V122" s="22"/>
      <c r="W122" s="22"/>
      <c r="X122" s="22"/>
      <c r="Y122" s="22"/>
      <c r="AB122" s="13">
        <f t="shared" si="3"/>
        <v>4.2852</v>
      </c>
    </row>
    <row r="123" hidden="1" customHeight="1" spans="1:28">
      <c r="A123" s="7" t="s">
        <v>75</v>
      </c>
      <c r="B123" s="7" t="s">
        <v>350</v>
      </c>
      <c r="C123" s="7" t="s">
        <v>351</v>
      </c>
      <c r="D123" s="7"/>
      <c r="E123" s="7" t="s">
        <v>102</v>
      </c>
      <c r="F123" s="7" t="s">
        <v>292</v>
      </c>
      <c r="G123" s="7" t="s">
        <v>352</v>
      </c>
      <c r="H123" s="7" t="s">
        <v>353</v>
      </c>
      <c r="I123" s="22">
        <v>601020</v>
      </c>
      <c r="J123" s="22">
        <v>601020</v>
      </c>
      <c r="K123" s="24"/>
      <c r="L123" s="24"/>
      <c r="M123" s="24"/>
      <c r="N123" s="22">
        <v>601020</v>
      </c>
      <c r="O123" s="24"/>
      <c r="P123" s="22"/>
      <c r="Q123" s="22"/>
      <c r="R123" s="22"/>
      <c r="S123" s="22"/>
      <c r="T123" s="22"/>
      <c r="U123" s="22"/>
      <c r="V123" s="22"/>
      <c r="W123" s="22"/>
      <c r="X123" s="22"/>
      <c r="Y123" s="22"/>
      <c r="AB123" s="13">
        <f t="shared" si="3"/>
        <v>60.102</v>
      </c>
    </row>
    <row r="124" hidden="1" customHeight="1" spans="1:28">
      <c r="A124" s="7" t="s">
        <v>75</v>
      </c>
      <c r="B124" s="7" t="s">
        <v>350</v>
      </c>
      <c r="C124" s="7" t="s">
        <v>351</v>
      </c>
      <c r="D124" s="7"/>
      <c r="E124" s="5" t="s">
        <v>109</v>
      </c>
      <c r="F124" s="7" t="s">
        <v>292</v>
      </c>
      <c r="G124" s="7" t="s">
        <v>352</v>
      </c>
      <c r="H124" s="7" t="s">
        <v>353</v>
      </c>
      <c r="I124" s="22">
        <v>44040</v>
      </c>
      <c r="J124" s="22">
        <v>44040</v>
      </c>
      <c r="K124" s="24"/>
      <c r="L124" s="24"/>
      <c r="M124" s="24"/>
      <c r="N124" s="22">
        <v>44040</v>
      </c>
      <c r="O124" s="24"/>
      <c r="P124" s="22"/>
      <c r="Q124" s="22"/>
      <c r="R124" s="22"/>
      <c r="S124" s="22"/>
      <c r="T124" s="22"/>
      <c r="U124" s="22"/>
      <c r="V124" s="22"/>
      <c r="W124" s="22"/>
      <c r="X124" s="22"/>
      <c r="Y124" s="22"/>
      <c r="AB124" s="13">
        <f t="shared" si="3"/>
        <v>4.404</v>
      </c>
    </row>
    <row r="125" hidden="1" customHeight="1" spans="1:28">
      <c r="A125" s="7" t="s">
        <v>75</v>
      </c>
      <c r="B125" s="7" t="s">
        <v>350</v>
      </c>
      <c r="C125" s="7" t="s">
        <v>351</v>
      </c>
      <c r="D125" s="7"/>
      <c r="E125" s="5" t="s">
        <v>115</v>
      </c>
      <c r="F125" s="7" t="s">
        <v>292</v>
      </c>
      <c r="G125" s="7" t="s">
        <v>352</v>
      </c>
      <c r="H125" s="7" t="s">
        <v>353</v>
      </c>
      <c r="I125" s="22">
        <v>161472</v>
      </c>
      <c r="J125" s="22">
        <v>161472</v>
      </c>
      <c r="K125" s="24"/>
      <c r="L125" s="24"/>
      <c r="M125" s="24"/>
      <c r="N125" s="22">
        <v>161472</v>
      </c>
      <c r="O125" s="24"/>
      <c r="P125" s="22"/>
      <c r="Q125" s="22"/>
      <c r="R125" s="22"/>
      <c r="S125" s="22"/>
      <c r="T125" s="22"/>
      <c r="U125" s="22"/>
      <c r="V125" s="22"/>
      <c r="W125" s="22"/>
      <c r="X125" s="22"/>
      <c r="Y125" s="22"/>
      <c r="AB125" s="13">
        <f t="shared" si="3"/>
        <v>16.1472</v>
      </c>
    </row>
    <row r="126" customHeight="1" spans="1:28">
      <c r="A126" s="7" t="s">
        <v>75</v>
      </c>
      <c r="B126" s="7" t="s">
        <v>350</v>
      </c>
      <c r="C126" s="7" t="s">
        <v>351</v>
      </c>
      <c r="D126" s="7"/>
      <c r="E126" s="7" t="s">
        <v>94</v>
      </c>
      <c r="F126" s="7" t="s">
        <v>292</v>
      </c>
      <c r="G126" s="7" t="s">
        <v>354</v>
      </c>
      <c r="H126" s="7" t="s">
        <v>355</v>
      </c>
      <c r="I126" s="22">
        <v>6000</v>
      </c>
      <c r="J126" s="22">
        <v>6000</v>
      </c>
      <c r="K126" s="24"/>
      <c r="L126" s="24"/>
      <c r="M126" s="24"/>
      <c r="N126" s="22">
        <v>6000</v>
      </c>
      <c r="O126" s="24"/>
      <c r="P126" s="22"/>
      <c r="Q126" s="22"/>
      <c r="R126" s="22"/>
      <c r="S126" s="22"/>
      <c r="T126" s="22"/>
      <c r="U126" s="22"/>
      <c r="V126" s="22"/>
      <c r="W126" s="22"/>
      <c r="X126" s="22"/>
      <c r="Y126" s="22"/>
      <c r="AB126" s="13">
        <f t="shared" si="3"/>
        <v>0.6</v>
      </c>
    </row>
    <row r="127" customHeight="1" spans="1:28">
      <c r="A127" s="7" t="s">
        <v>75</v>
      </c>
      <c r="B127" s="7" t="s">
        <v>350</v>
      </c>
      <c r="C127" s="7" t="s">
        <v>351</v>
      </c>
      <c r="D127" s="7"/>
      <c r="E127" s="7" t="s">
        <v>94</v>
      </c>
      <c r="F127" s="7" t="s">
        <v>292</v>
      </c>
      <c r="G127" s="7" t="s">
        <v>354</v>
      </c>
      <c r="H127" s="7" t="s">
        <v>355</v>
      </c>
      <c r="I127" s="22">
        <v>69384</v>
      </c>
      <c r="J127" s="22">
        <v>69384</v>
      </c>
      <c r="K127" s="24"/>
      <c r="L127" s="24"/>
      <c r="M127" s="24"/>
      <c r="N127" s="22">
        <v>69384</v>
      </c>
      <c r="O127" s="24"/>
      <c r="P127" s="22"/>
      <c r="Q127" s="22"/>
      <c r="R127" s="22"/>
      <c r="S127" s="22"/>
      <c r="T127" s="22"/>
      <c r="U127" s="22"/>
      <c r="V127" s="22"/>
      <c r="W127" s="22"/>
      <c r="X127" s="22"/>
      <c r="Y127" s="22"/>
      <c r="AB127" s="13">
        <f t="shared" si="3"/>
        <v>6.9384</v>
      </c>
    </row>
    <row r="128" hidden="1" customHeight="1" spans="1:28">
      <c r="A128" s="7" t="s">
        <v>75</v>
      </c>
      <c r="B128" s="7" t="s">
        <v>350</v>
      </c>
      <c r="C128" s="7" t="s">
        <v>351</v>
      </c>
      <c r="D128" s="7"/>
      <c r="E128" s="7" t="s">
        <v>102</v>
      </c>
      <c r="F128" s="7" t="s">
        <v>292</v>
      </c>
      <c r="G128" s="7" t="s">
        <v>354</v>
      </c>
      <c r="H128" s="7" t="s">
        <v>355</v>
      </c>
      <c r="I128" s="22">
        <v>102000</v>
      </c>
      <c r="J128" s="22">
        <v>102000</v>
      </c>
      <c r="K128" s="24"/>
      <c r="L128" s="24"/>
      <c r="M128" s="24"/>
      <c r="N128" s="22">
        <v>102000</v>
      </c>
      <c r="O128" s="24"/>
      <c r="P128" s="22"/>
      <c r="Q128" s="22"/>
      <c r="R128" s="22"/>
      <c r="S128" s="22"/>
      <c r="T128" s="22"/>
      <c r="U128" s="22"/>
      <c r="V128" s="22"/>
      <c r="W128" s="22"/>
      <c r="X128" s="22"/>
      <c r="Y128" s="22"/>
      <c r="AB128" s="13">
        <f t="shared" si="3"/>
        <v>10.2</v>
      </c>
    </row>
    <row r="129" hidden="1" customHeight="1" spans="1:28">
      <c r="A129" s="7" t="s">
        <v>75</v>
      </c>
      <c r="B129" s="7" t="s">
        <v>350</v>
      </c>
      <c r="C129" s="7" t="s">
        <v>351</v>
      </c>
      <c r="D129" s="7"/>
      <c r="E129" s="7" t="s">
        <v>102</v>
      </c>
      <c r="F129" s="7" t="s">
        <v>292</v>
      </c>
      <c r="G129" s="7" t="s">
        <v>354</v>
      </c>
      <c r="H129" s="7" t="s">
        <v>355</v>
      </c>
      <c r="I129" s="22">
        <v>1052364</v>
      </c>
      <c r="J129" s="22">
        <v>1052364</v>
      </c>
      <c r="K129" s="24"/>
      <c r="L129" s="24"/>
      <c r="M129" s="24"/>
      <c r="N129" s="22">
        <v>1052364</v>
      </c>
      <c r="O129" s="24"/>
      <c r="P129" s="22"/>
      <c r="Q129" s="22"/>
      <c r="R129" s="22"/>
      <c r="S129" s="22"/>
      <c r="T129" s="22"/>
      <c r="U129" s="22"/>
      <c r="V129" s="22"/>
      <c r="W129" s="22"/>
      <c r="X129" s="22"/>
      <c r="Y129" s="22"/>
      <c r="AB129" s="13">
        <f t="shared" si="3"/>
        <v>105.2364</v>
      </c>
    </row>
    <row r="130" hidden="1" customHeight="1" spans="1:28">
      <c r="A130" s="7" t="s">
        <v>75</v>
      </c>
      <c r="B130" s="7" t="s">
        <v>350</v>
      </c>
      <c r="C130" s="7" t="s">
        <v>351</v>
      </c>
      <c r="D130" s="7"/>
      <c r="E130" s="5" t="s">
        <v>109</v>
      </c>
      <c r="F130" s="7" t="s">
        <v>292</v>
      </c>
      <c r="G130" s="7" t="s">
        <v>354</v>
      </c>
      <c r="H130" s="7" t="s">
        <v>355</v>
      </c>
      <c r="I130" s="22">
        <v>6000</v>
      </c>
      <c r="J130" s="22">
        <v>6000</v>
      </c>
      <c r="K130" s="24"/>
      <c r="L130" s="24"/>
      <c r="M130" s="24"/>
      <c r="N130" s="22">
        <v>6000</v>
      </c>
      <c r="O130" s="24"/>
      <c r="P130" s="22"/>
      <c r="Q130" s="22"/>
      <c r="R130" s="22"/>
      <c r="S130" s="22"/>
      <c r="T130" s="22"/>
      <c r="U130" s="22"/>
      <c r="V130" s="22"/>
      <c r="W130" s="22"/>
      <c r="X130" s="22"/>
      <c r="Y130" s="22"/>
      <c r="AB130" s="13">
        <f t="shared" si="3"/>
        <v>0.6</v>
      </c>
    </row>
    <row r="131" hidden="1" customHeight="1" spans="1:28">
      <c r="A131" s="7" t="s">
        <v>75</v>
      </c>
      <c r="B131" s="7" t="s">
        <v>350</v>
      </c>
      <c r="C131" s="7" t="s">
        <v>351</v>
      </c>
      <c r="D131" s="7"/>
      <c r="E131" s="5" t="s">
        <v>109</v>
      </c>
      <c r="F131" s="7" t="s">
        <v>292</v>
      </c>
      <c r="G131" s="7" t="s">
        <v>354</v>
      </c>
      <c r="H131" s="7" t="s">
        <v>355</v>
      </c>
      <c r="I131" s="22">
        <v>64368</v>
      </c>
      <c r="J131" s="22">
        <v>64368</v>
      </c>
      <c r="K131" s="24"/>
      <c r="L131" s="24"/>
      <c r="M131" s="24"/>
      <c r="N131" s="22">
        <v>64368</v>
      </c>
      <c r="O131" s="24"/>
      <c r="P131" s="22"/>
      <c r="Q131" s="22"/>
      <c r="R131" s="22"/>
      <c r="S131" s="22"/>
      <c r="T131" s="22"/>
      <c r="U131" s="22"/>
      <c r="V131" s="22"/>
      <c r="W131" s="22"/>
      <c r="X131" s="22"/>
      <c r="Y131" s="22"/>
      <c r="AB131" s="13">
        <f t="shared" si="3"/>
        <v>6.4368</v>
      </c>
    </row>
    <row r="132" hidden="1" customHeight="1" spans="1:28">
      <c r="A132" s="7" t="s">
        <v>75</v>
      </c>
      <c r="B132" s="7" t="s">
        <v>350</v>
      </c>
      <c r="C132" s="7" t="s">
        <v>351</v>
      </c>
      <c r="D132" s="7"/>
      <c r="E132" s="5" t="s">
        <v>115</v>
      </c>
      <c r="F132" s="7" t="s">
        <v>292</v>
      </c>
      <c r="G132" s="7" t="s">
        <v>354</v>
      </c>
      <c r="H132" s="7" t="s">
        <v>355</v>
      </c>
      <c r="I132" s="22">
        <v>257340</v>
      </c>
      <c r="J132" s="22">
        <v>257340</v>
      </c>
      <c r="K132" s="24"/>
      <c r="L132" s="24"/>
      <c r="M132" s="24"/>
      <c r="N132" s="22">
        <v>257340</v>
      </c>
      <c r="O132" s="24"/>
      <c r="P132" s="22"/>
      <c r="Q132" s="22"/>
      <c r="R132" s="22"/>
      <c r="S132" s="22"/>
      <c r="T132" s="22"/>
      <c r="U132" s="22"/>
      <c r="V132" s="22"/>
      <c r="W132" s="22"/>
      <c r="X132" s="22"/>
      <c r="Y132" s="22"/>
      <c r="AB132" s="13">
        <f t="shared" si="3"/>
        <v>25.734</v>
      </c>
    </row>
    <row r="133" hidden="1" customHeight="1" spans="1:28">
      <c r="A133" s="7" t="s">
        <v>75</v>
      </c>
      <c r="B133" s="7" t="s">
        <v>350</v>
      </c>
      <c r="C133" s="7" t="s">
        <v>351</v>
      </c>
      <c r="D133" s="7"/>
      <c r="E133" s="5" t="s">
        <v>115</v>
      </c>
      <c r="F133" s="7" t="s">
        <v>292</v>
      </c>
      <c r="G133" s="7" t="s">
        <v>354</v>
      </c>
      <c r="H133" s="7" t="s">
        <v>355</v>
      </c>
      <c r="I133" s="22">
        <v>18000</v>
      </c>
      <c r="J133" s="22">
        <v>18000</v>
      </c>
      <c r="K133" s="24"/>
      <c r="L133" s="24"/>
      <c r="M133" s="24"/>
      <c r="N133" s="22">
        <v>18000</v>
      </c>
      <c r="O133" s="24"/>
      <c r="P133" s="22"/>
      <c r="Q133" s="22"/>
      <c r="R133" s="22"/>
      <c r="S133" s="22"/>
      <c r="T133" s="22"/>
      <c r="U133" s="22"/>
      <c r="V133" s="22"/>
      <c r="W133" s="22"/>
      <c r="X133" s="22"/>
      <c r="Y133" s="22"/>
      <c r="AB133" s="13">
        <f t="shared" si="3"/>
        <v>1.8</v>
      </c>
    </row>
    <row r="134" customHeight="1" spans="1:28">
      <c r="A134" s="7" t="s">
        <v>75</v>
      </c>
      <c r="B134" s="7" t="s">
        <v>350</v>
      </c>
      <c r="C134" s="7" t="s">
        <v>351</v>
      </c>
      <c r="D134" s="7"/>
      <c r="E134" s="7" t="s">
        <v>94</v>
      </c>
      <c r="F134" s="7" t="s">
        <v>292</v>
      </c>
      <c r="G134" s="7" t="s">
        <v>356</v>
      </c>
      <c r="H134" s="7" t="s">
        <v>357</v>
      </c>
      <c r="I134" s="22">
        <v>3571</v>
      </c>
      <c r="J134" s="22">
        <v>3571</v>
      </c>
      <c r="K134" s="24"/>
      <c r="L134" s="24"/>
      <c r="M134" s="24"/>
      <c r="N134" s="22">
        <v>3571</v>
      </c>
      <c r="O134" s="24"/>
      <c r="P134" s="22"/>
      <c r="Q134" s="22"/>
      <c r="R134" s="22"/>
      <c r="S134" s="22"/>
      <c r="T134" s="22"/>
      <c r="U134" s="22"/>
      <c r="V134" s="22"/>
      <c r="W134" s="22"/>
      <c r="X134" s="22"/>
      <c r="Y134" s="22"/>
      <c r="AB134" s="13">
        <f t="shared" si="3"/>
        <v>0.3571</v>
      </c>
    </row>
    <row r="135" hidden="1" customHeight="1" spans="1:28">
      <c r="A135" s="7" t="s">
        <v>75</v>
      </c>
      <c r="B135" s="7" t="s">
        <v>350</v>
      </c>
      <c r="C135" s="7" t="s">
        <v>351</v>
      </c>
      <c r="D135" s="7"/>
      <c r="E135" s="7" t="s">
        <v>102</v>
      </c>
      <c r="F135" s="7" t="s">
        <v>292</v>
      </c>
      <c r="G135" s="7" t="s">
        <v>356</v>
      </c>
      <c r="H135" s="7" t="s">
        <v>357</v>
      </c>
      <c r="I135" s="22">
        <v>50085</v>
      </c>
      <c r="J135" s="22">
        <v>50085</v>
      </c>
      <c r="K135" s="24"/>
      <c r="L135" s="24"/>
      <c r="M135" s="24"/>
      <c r="N135" s="22">
        <v>50085</v>
      </c>
      <c r="O135" s="24"/>
      <c r="P135" s="22"/>
      <c r="Q135" s="22"/>
      <c r="R135" s="22"/>
      <c r="S135" s="22"/>
      <c r="T135" s="22"/>
      <c r="U135" s="22"/>
      <c r="V135" s="22"/>
      <c r="W135" s="22"/>
      <c r="X135" s="22"/>
      <c r="Y135" s="22"/>
      <c r="AB135" s="13">
        <f t="shared" si="3"/>
        <v>5.0085</v>
      </c>
    </row>
    <row r="136" hidden="1" customHeight="1" spans="1:28">
      <c r="A136" s="7" t="s">
        <v>75</v>
      </c>
      <c r="B136" s="7" t="s">
        <v>350</v>
      </c>
      <c r="C136" s="7" t="s">
        <v>351</v>
      </c>
      <c r="D136" s="7"/>
      <c r="E136" s="7" t="s">
        <v>102</v>
      </c>
      <c r="F136" s="7" t="s">
        <v>292</v>
      </c>
      <c r="G136" s="7" t="s">
        <v>356</v>
      </c>
      <c r="H136" s="7" t="s">
        <v>357</v>
      </c>
      <c r="I136" s="22">
        <v>1311</v>
      </c>
      <c r="J136" s="22">
        <v>1311</v>
      </c>
      <c r="K136" s="24"/>
      <c r="L136" s="24"/>
      <c r="M136" s="24"/>
      <c r="N136" s="22">
        <v>1311</v>
      </c>
      <c r="O136" s="24"/>
      <c r="P136" s="22"/>
      <c r="Q136" s="22"/>
      <c r="R136" s="22"/>
      <c r="S136" s="22"/>
      <c r="T136" s="22"/>
      <c r="U136" s="22"/>
      <c r="V136" s="22"/>
      <c r="W136" s="22"/>
      <c r="X136" s="22"/>
      <c r="Y136" s="22"/>
      <c r="AB136" s="13">
        <f t="shared" si="3"/>
        <v>0.1311</v>
      </c>
    </row>
    <row r="137" hidden="1" customHeight="1" spans="1:28">
      <c r="A137" s="7" t="s">
        <v>75</v>
      </c>
      <c r="B137" s="7" t="s">
        <v>350</v>
      </c>
      <c r="C137" s="7" t="s">
        <v>351</v>
      </c>
      <c r="D137" s="7"/>
      <c r="E137" s="5" t="s">
        <v>109</v>
      </c>
      <c r="F137" s="7" t="s">
        <v>292</v>
      </c>
      <c r="G137" s="7" t="s">
        <v>356</v>
      </c>
      <c r="H137" s="7" t="s">
        <v>357</v>
      </c>
      <c r="I137" s="22">
        <v>3670</v>
      </c>
      <c r="J137" s="22">
        <v>3670</v>
      </c>
      <c r="K137" s="24"/>
      <c r="L137" s="24"/>
      <c r="M137" s="24"/>
      <c r="N137" s="22">
        <v>3670</v>
      </c>
      <c r="O137" s="24"/>
      <c r="P137" s="22"/>
      <c r="Q137" s="22"/>
      <c r="R137" s="22"/>
      <c r="S137" s="22"/>
      <c r="T137" s="22"/>
      <c r="U137" s="22"/>
      <c r="V137" s="22"/>
      <c r="W137" s="22"/>
      <c r="X137" s="22"/>
      <c r="Y137" s="22"/>
      <c r="AB137" s="13">
        <f t="shared" ref="AB137:AB168" si="4">I137/$AB$3</f>
        <v>0.367</v>
      </c>
    </row>
    <row r="138" hidden="1" customHeight="1" spans="1:28">
      <c r="A138" s="7" t="s">
        <v>75</v>
      </c>
      <c r="B138" s="7" t="s">
        <v>350</v>
      </c>
      <c r="C138" s="7" t="s">
        <v>351</v>
      </c>
      <c r="D138" s="7"/>
      <c r="E138" s="5" t="s">
        <v>115</v>
      </c>
      <c r="F138" s="7" t="s">
        <v>292</v>
      </c>
      <c r="G138" s="7" t="s">
        <v>356</v>
      </c>
      <c r="H138" s="7" t="s">
        <v>357</v>
      </c>
      <c r="I138" s="22">
        <v>13456</v>
      </c>
      <c r="J138" s="22">
        <v>13456</v>
      </c>
      <c r="K138" s="24"/>
      <c r="L138" s="24"/>
      <c r="M138" s="24"/>
      <c r="N138" s="22">
        <v>13456</v>
      </c>
      <c r="O138" s="24"/>
      <c r="P138" s="22"/>
      <c r="Q138" s="22"/>
      <c r="R138" s="22"/>
      <c r="S138" s="22"/>
      <c r="T138" s="22"/>
      <c r="U138" s="22"/>
      <c r="V138" s="22"/>
      <c r="W138" s="22"/>
      <c r="X138" s="22"/>
      <c r="Y138" s="22"/>
      <c r="AB138" s="13">
        <f t="shared" si="4"/>
        <v>1.3456</v>
      </c>
    </row>
    <row r="139" hidden="1" customHeight="1" spans="1:28">
      <c r="A139" s="7" t="s">
        <v>75</v>
      </c>
      <c r="B139" s="7" t="s">
        <v>358</v>
      </c>
      <c r="C139" s="7" t="s">
        <v>359</v>
      </c>
      <c r="D139" s="7"/>
      <c r="E139" s="5" t="s">
        <v>103</v>
      </c>
      <c r="F139" s="7" t="s">
        <v>289</v>
      </c>
      <c r="G139" s="7" t="s">
        <v>352</v>
      </c>
      <c r="H139" s="7" t="s">
        <v>353</v>
      </c>
      <c r="I139" s="22">
        <v>700356</v>
      </c>
      <c r="J139" s="22">
        <v>700356</v>
      </c>
      <c r="K139" s="24"/>
      <c r="L139" s="24"/>
      <c r="M139" s="24"/>
      <c r="N139" s="22">
        <v>700356</v>
      </c>
      <c r="O139" s="24"/>
      <c r="P139" s="22"/>
      <c r="Q139" s="22"/>
      <c r="R139" s="22"/>
      <c r="S139" s="22"/>
      <c r="T139" s="22"/>
      <c r="U139" s="22"/>
      <c r="V139" s="22"/>
      <c r="W139" s="22"/>
      <c r="X139" s="22"/>
      <c r="Y139" s="22"/>
      <c r="AB139" s="13">
        <f t="shared" si="4"/>
        <v>70.0356</v>
      </c>
    </row>
    <row r="140" hidden="1" customHeight="1" spans="1:28">
      <c r="A140" s="7" t="s">
        <v>75</v>
      </c>
      <c r="B140" s="7" t="s">
        <v>358</v>
      </c>
      <c r="C140" s="7" t="s">
        <v>359</v>
      </c>
      <c r="D140" s="7"/>
      <c r="E140" s="7" t="s">
        <v>152</v>
      </c>
      <c r="F140" s="7" t="s">
        <v>295</v>
      </c>
      <c r="G140" s="7" t="s">
        <v>352</v>
      </c>
      <c r="H140" s="7" t="s">
        <v>353</v>
      </c>
      <c r="I140" s="22">
        <v>206772</v>
      </c>
      <c r="J140" s="22">
        <v>206772</v>
      </c>
      <c r="K140" s="24"/>
      <c r="L140" s="24"/>
      <c r="M140" s="24"/>
      <c r="N140" s="22">
        <v>206772</v>
      </c>
      <c r="O140" s="24"/>
      <c r="P140" s="22"/>
      <c r="Q140" s="22"/>
      <c r="R140" s="22"/>
      <c r="S140" s="22"/>
      <c r="T140" s="22"/>
      <c r="U140" s="22"/>
      <c r="V140" s="22"/>
      <c r="W140" s="22"/>
      <c r="X140" s="22"/>
      <c r="Y140" s="22"/>
      <c r="AB140" s="13">
        <f t="shared" si="4"/>
        <v>20.6772</v>
      </c>
    </row>
    <row r="141" hidden="1" customHeight="1" spans="1:28">
      <c r="A141" s="7" t="s">
        <v>75</v>
      </c>
      <c r="B141" s="7" t="s">
        <v>358</v>
      </c>
      <c r="C141" s="7" t="s">
        <v>359</v>
      </c>
      <c r="D141" s="7"/>
      <c r="E141" s="5" t="s">
        <v>103</v>
      </c>
      <c r="F141" s="7" t="s">
        <v>289</v>
      </c>
      <c r="G141" s="7" t="s">
        <v>354</v>
      </c>
      <c r="H141" s="7" t="s">
        <v>355</v>
      </c>
      <c r="I141" s="22">
        <v>120000</v>
      </c>
      <c r="J141" s="22">
        <v>120000</v>
      </c>
      <c r="K141" s="24"/>
      <c r="L141" s="24"/>
      <c r="M141" s="24"/>
      <c r="N141" s="22">
        <v>120000</v>
      </c>
      <c r="O141" s="24"/>
      <c r="P141" s="22"/>
      <c r="Q141" s="22"/>
      <c r="R141" s="22"/>
      <c r="S141" s="22"/>
      <c r="T141" s="22"/>
      <c r="U141" s="22"/>
      <c r="V141" s="22"/>
      <c r="W141" s="22"/>
      <c r="X141" s="22"/>
      <c r="Y141" s="22"/>
      <c r="AB141" s="13">
        <f t="shared" si="4"/>
        <v>12</v>
      </c>
    </row>
    <row r="142" hidden="1" customHeight="1" spans="1:28">
      <c r="A142" s="7" t="s">
        <v>75</v>
      </c>
      <c r="B142" s="7" t="s">
        <v>358</v>
      </c>
      <c r="C142" s="7" t="s">
        <v>359</v>
      </c>
      <c r="D142" s="7"/>
      <c r="E142" s="5" t="s">
        <v>103</v>
      </c>
      <c r="F142" s="7" t="s">
        <v>289</v>
      </c>
      <c r="G142" s="7" t="s">
        <v>354</v>
      </c>
      <c r="H142" s="7" t="s">
        <v>355</v>
      </c>
      <c r="I142" s="22">
        <v>100620</v>
      </c>
      <c r="J142" s="22">
        <v>100620</v>
      </c>
      <c r="K142" s="24"/>
      <c r="L142" s="24"/>
      <c r="M142" s="24"/>
      <c r="N142" s="22">
        <v>100620</v>
      </c>
      <c r="O142" s="24"/>
      <c r="P142" s="22"/>
      <c r="Q142" s="22"/>
      <c r="R142" s="22"/>
      <c r="S142" s="22"/>
      <c r="T142" s="22"/>
      <c r="U142" s="22"/>
      <c r="V142" s="22"/>
      <c r="W142" s="22"/>
      <c r="X142" s="22"/>
      <c r="Y142" s="22"/>
      <c r="AB142" s="13">
        <f t="shared" si="4"/>
        <v>10.062</v>
      </c>
    </row>
    <row r="143" hidden="1" customHeight="1" spans="1:28">
      <c r="A143" s="7" t="s">
        <v>75</v>
      </c>
      <c r="B143" s="7" t="s">
        <v>358</v>
      </c>
      <c r="C143" s="7" t="s">
        <v>359</v>
      </c>
      <c r="D143" s="7"/>
      <c r="E143" s="7" t="s">
        <v>152</v>
      </c>
      <c r="F143" s="7" t="s">
        <v>295</v>
      </c>
      <c r="G143" s="7" t="s">
        <v>354</v>
      </c>
      <c r="H143" s="7" t="s">
        <v>355</v>
      </c>
      <c r="I143" s="22">
        <v>42000</v>
      </c>
      <c r="J143" s="22">
        <v>42000</v>
      </c>
      <c r="K143" s="24"/>
      <c r="L143" s="24"/>
      <c r="M143" s="24"/>
      <c r="N143" s="22">
        <v>42000</v>
      </c>
      <c r="O143" s="24"/>
      <c r="P143" s="22"/>
      <c r="Q143" s="22"/>
      <c r="R143" s="22"/>
      <c r="S143" s="22"/>
      <c r="T143" s="22"/>
      <c r="U143" s="22"/>
      <c r="V143" s="22"/>
      <c r="W143" s="22"/>
      <c r="X143" s="22"/>
      <c r="Y143" s="22"/>
      <c r="AB143" s="13">
        <f t="shared" si="4"/>
        <v>4.2</v>
      </c>
    </row>
    <row r="144" hidden="1" customHeight="1" spans="1:28">
      <c r="A144" s="7" t="s">
        <v>75</v>
      </c>
      <c r="B144" s="7" t="s">
        <v>358</v>
      </c>
      <c r="C144" s="7" t="s">
        <v>359</v>
      </c>
      <c r="D144" s="7"/>
      <c r="E144" s="7" t="s">
        <v>152</v>
      </c>
      <c r="F144" s="7" t="s">
        <v>295</v>
      </c>
      <c r="G144" s="7" t="s">
        <v>354</v>
      </c>
      <c r="H144" s="7" t="s">
        <v>355</v>
      </c>
      <c r="I144" s="22">
        <v>19140</v>
      </c>
      <c r="J144" s="22">
        <v>19140</v>
      </c>
      <c r="K144" s="24"/>
      <c r="L144" s="24"/>
      <c r="M144" s="24"/>
      <c r="N144" s="22">
        <v>19140</v>
      </c>
      <c r="O144" s="24"/>
      <c r="P144" s="22"/>
      <c r="Q144" s="22"/>
      <c r="R144" s="22"/>
      <c r="S144" s="22"/>
      <c r="T144" s="22"/>
      <c r="U144" s="22"/>
      <c r="V144" s="22"/>
      <c r="W144" s="22"/>
      <c r="X144" s="22"/>
      <c r="Y144" s="22"/>
      <c r="AB144" s="13">
        <f t="shared" si="4"/>
        <v>1.914</v>
      </c>
    </row>
    <row r="145" hidden="1" customHeight="1" spans="1:28">
      <c r="A145" s="7" t="s">
        <v>75</v>
      </c>
      <c r="B145" s="7" t="s">
        <v>358</v>
      </c>
      <c r="C145" s="7" t="s">
        <v>359</v>
      </c>
      <c r="D145" s="7"/>
      <c r="E145" s="5" t="s">
        <v>103</v>
      </c>
      <c r="F145" s="7" t="s">
        <v>289</v>
      </c>
      <c r="G145" s="7" t="s">
        <v>356</v>
      </c>
      <c r="H145" s="7" t="s">
        <v>357</v>
      </c>
      <c r="I145" s="22">
        <v>1084</v>
      </c>
      <c r="J145" s="22">
        <v>1084</v>
      </c>
      <c r="K145" s="24"/>
      <c r="L145" s="24"/>
      <c r="M145" s="24"/>
      <c r="N145" s="22">
        <v>1084</v>
      </c>
      <c r="O145" s="24"/>
      <c r="P145" s="22"/>
      <c r="Q145" s="22"/>
      <c r="R145" s="22"/>
      <c r="S145" s="22"/>
      <c r="T145" s="22"/>
      <c r="U145" s="22"/>
      <c r="V145" s="22"/>
      <c r="W145" s="22"/>
      <c r="X145" s="22"/>
      <c r="Y145" s="22"/>
      <c r="AB145" s="13">
        <f t="shared" si="4"/>
        <v>0.1084</v>
      </c>
    </row>
    <row r="146" hidden="1" customHeight="1" spans="1:28">
      <c r="A146" s="7" t="s">
        <v>75</v>
      </c>
      <c r="B146" s="7" t="s">
        <v>358</v>
      </c>
      <c r="C146" s="7" t="s">
        <v>359</v>
      </c>
      <c r="D146" s="7"/>
      <c r="E146" s="5" t="s">
        <v>103</v>
      </c>
      <c r="F146" s="7" t="s">
        <v>289</v>
      </c>
      <c r="G146" s="7" t="s">
        <v>356</v>
      </c>
      <c r="H146" s="7" t="s">
        <v>357</v>
      </c>
      <c r="I146" s="22">
        <v>58363</v>
      </c>
      <c r="J146" s="22">
        <v>58363</v>
      </c>
      <c r="K146" s="24"/>
      <c r="L146" s="24"/>
      <c r="M146" s="24"/>
      <c r="N146" s="22">
        <v>58363</v>
      </c>
      <c r="O146" s="24"/>
      <c r="P146" s="22"/>
      <c r="Q146" s="22"/>
      <c r="R146" s="22"/>
      <c r="S146" s="22"/>
      <c r="T146" s="22"/>
      <c r="U146" s="22"/>
      <c r="V146" s="22"/>
      <c r="W146" s="22"/>
      <c r="X146" s="22"/>
      <c r="Y146" s="22"/>
      <c r="AB146" s="13">
        <f t="shared" si="4"/>
        <v>5.8363</v>
      </c>
    </row>
    <row r="147" hidden="1" customHeight="1" spans="1:28">
      <c r="A147" s="7" t="s">
        <v>75</v>
      </c>
      <c r="B147" s="7" t="s">
        <v>358</v>
      </c>
      <c r="C147" s="7" t="s">
        <v>359</v>
      </c>
      <c r="D147" s="7"/>
      <c r="E147" s="7" t="s">
        <v>152</v>
      </c>
      <c r="F147" s="7" t="s">
        <v>295</v>
      </c>
      <c r="G147" s="7" t="s">
        <v>356</v>
      </c>
      <c r="H147" s="7" t="s">
        <v>357</v>
      </c>
      <c r="I147" s="22">
        <v>17231</v>
      </c>
      <c r="J147" s="22">
        <v>17231</v>
      </c>
      <c r="K147" s="24"/>
      <c r="L147" s="24"/>
      <c r="M147" s="24"/>
      <c r="N147" s="22">
        <v>17231</v>
      </c>
      <c r="O147" s="24"/>
      <c r="P147" s="22"/>
      <c r="Q147" s="22"/>
      <c r="R147" s="22"/>
      <c r="S147" s="22"/>
      <c r="T147" s="22"/>
      <c r="U147" s="22"/>
      <c r="V147" s="22"/>
      <c r="W147" s="22"/>
      <c r="X147" s="22"/>
      <c r="Y147" s="22"/>
      <c r="AB147" s="13">
        <f t="shared" si="4"/>
        <v>1.7231</v>
      </c>
    </row>
    <row r="148" hidden="1" customHeight="1" spans="1:28">
      <c r="A148" s="7" t="s">
        <v>75</v>
      </c>
      <c r="B148" s="7" t="s">
        <v>358</v>
      </c>
      <c r="C148" s="7" t="s">
        <v>359</v>
      </c>
      <c r="D148" s="7"/>
      <c r="E148" s="5" t="s">
        <v>103</v>
      </c>
      <c r="F148" s="7" t="s">
        <v>289</v>
      </c>
      <c r="G148" s="7" t="s">
        <v>360</v>
      </c>
      <c r="H148" s="7" t="s">
        <v>361</v>
      </c>
      <c r="I148" s="22">
        <v>186960</v>
      </c>
      <c r="J148" s="22">
        <v>186960</v>
      </c>
      <c r="K148" s="24"/>
      <c r="L148" s="24"/>
      <c r="M148" s="24"/>
      <c r="N148" s="22">
        <v>186960</v>
      </c>
      <c r="O148" s="24"/>
      <c r="P148" s="22"/>
      <c r="Q148" s="22"/>
      <c r="R148" s="22"/>
      <c r="S148" s="22"/>
      <c r="T148" s="22"/>
      <c r="U148" s="22"/>
      <c r="V148" s="22"/>
      <c r="W148" s="22"/>
      <c r="X148" s="22"/>
      <c r="Y148" s="22"/>
      <c r="AB148" s="13">
        <f t="shared" si="4"/>
        <v>18.696</v>
      </c>
    </row>
    <row r="149" hidden="1" customHeight="1" spans="1:28">
      <c r="A149" s="7" t="s">
        <v>75</v>
      </c>
      <c r="B149" s="7" t="s">
        <v>358</v>
      </c>
      <c r="C149" s="7" t="s">
        <v>359</v>
      </c>
      <c r="D149" s="7"/>
      <c r="E149" s="5" t="s">
        <v>103</v>
      </c>
      <c r="F149" s="7" t="s">
        <v>289</v>
      </c>
      <c r="G149" s="7" t="s">
        <v>360</v>
      </c>
      <c r="H149" s="7" t="s">
        <v>361</v>
      </c>
      <c r="I149" s="22">
        <v>21368</v>
      </c>
      <c r="J149" s="22">
        <v>21368</v>
      </c>
      <c r="K149" s="24"/>
      <c r="L149" s="24"/>
      <c r="M149" s="24"/>
      <c r="N149" s="22">
        <v>21368</v>
      </c>
      <c r="O149" s="24"/>
      <c r="P149" s="22"/>
      <c r="Q149" s="22"/>
      <c r="R149" s="22"/>
      <c r="S149" s="22"/>
      <c r="T149" s="22"/>
      <c r="U149" s="22"/>
      <c r="V149" s="22"/>
      <c r="W149" s="22"/>
      <c r="X149" s="22"/>
      <c r="Y149" s="22"/>
      <c r="AB149" s="13">
        <f t="shared" si="4"/>
        <v>2.1368</v>
      </c>
    </row>
    <row r="150" hidden="1" customHeight="1" spans="1:28">
      <c r="A150" s="7" t="s">
        <v>75</v>
      </c>
      <c r="B150" s="7" t="s">
        <v>358</v>
      </c>
      <c r="C150" s="7" t="s">
        <v>359</v>
      </c>
      <c r="D150" s="7"/>
      <c r="E150" s="5" t="s">
        <v>103</v>
      </c>
      <c r="F150" s="7" t="s">
        <v>289</v>
      </c>
      <c r="G150" s="7" t="s">
        <v>360</v>
      </c>
      <c r="H150" s="7" t="s">
        <v>361</v>
      </c>
      <c r="I150" s="22">
        <v>762120</v>
      </c>
      <c r="J150" s="22">
        <v>762120</v>
      </c>
      <c r="K150" s="24"/>
      <c r="L150" s="24"/>
      <c r="M150" s="24"/>
      <c r="N150" s="22">
        <v>762120</v>
      </c>
      <c r="O150" s="24"/>
      <c r="P150" s="22"/>
      <c r="Q150" s="22"/>
      <c r="R150" s="22"/>
      <c r="S150" s="22"/>
      <c r="T150" s="22"/>
      <c r="U150" s="22"/>
      <c r="V150" s="22"/>
      <c r="W150" s="22"/>
      <c r="X150" s="22"/>
      <c r="Y150" s="22"/>
      <c r="AB150" s="13">
        <f t="shared" si="4"/>
        <v>76.212</v>
      </c>
    </row>
    <row r="151" hidden="1" customHeight="1" spans="1:28">
      <c r="A151" s="7" t="s">
        <v>75</v>
      </c>
      <c r="B151" s="7" t="s">
        <v>358</v>
      </c>
      <c r="C151" s="7" t="s">
        <v>359</v>
      </c>
      <c r="D151" s="7"/>
      <c r="E151" s="7" t="s">
        <v>152</v>
      </c>
      <c r="F151" s="7" t="s">
        <v>295</v>
      </c>
      <c r="G151" s="7" t="s">
        <v>360</v>
      </c>
      <c r="H151" s="7" t="s">
        <v>361</v>
      </c>
      <c r="I151" s="22">
        <v>62916</v>
      </c>
      <c r="J151" s="22">
        <v>62916</v>
      </c>
      <c r="K151" s="24"/>
      <c r="L151" s="24"/>
      <c r="M151" s="24"/>
      <c r="N151" s="22">
        <v>62916</v>
      </c>
      <c r="O151" s="24"/>
      <c r="P151" s="22"/>
      <c r="Q151" s="22"/>
      <c r="R151" s="22"/>
      <c r="S151" s="22"/>
      <c r="T151" s="22"/>
      <c r="U151" s="22"/>
      <c r="V151" s="22"/>
      <c r="W151" s="22"/>
      <c r="X151" s="22"/>
      <c r="Y151" s="22"/>
      <c r="AB151" s="13">
        <f t="shared" si="4"/>
        <v>6.2916</v>
      </c>
    </row>
    <row r="152" hidden="1" customHeight="1" spans="1:28">
      <c r="A152" s="7" t="s">
        <v>75</v>
      </c>
      <c r="B152" s="7" t="s">
        <v>358</v>
      </c>
      <c r="C152" s="7" t="s">
        <v>359</v>
      </c>
      <c r="D152" s="7"/>
      <c r="E152" s="7" t="s">
        <v>152</v>
      </c>
      <c r="F152" s="7" t="s">
        <v>295</v>
      </c>
      <c r="G152" s="7" t="s">
        <v>360</v>
      </c>
      <c r="H152" s="7" t="s">
        <v>361</v>
      </c>
      <c r="I152" s="22">
        <v>260976</v>
      </c>
      <c r="J152" s="22">
        <v>260976</v>
      </c>
      <c r="K152" s="24"/>
      <c r="L152" s="24"/>
      <c r="M152" s="24"/>
      <c r="N152" s="22">
        <v>260976</v>
      </c>
      <c r="O152" s="24"/>
      <c r="P152" s="22"/>
      <c r="Q152" s="22"/>
      <c r="R152" s="22"/>
      <c r="S152" s="22"/>
      <c r="T152" s="22"/>
      <c r="U152" s="22"/>
      <c r="V152" s="22"/>
      <c r="W152" s="22"/>
      <c r="X152" s="22"/>
      <c r="Y152" s="22"/>
      <c r="AB152" s="13">
        <f t="shared" si="4"/>
        <v>26.0976</v>
      </c>
    </row>
    <row r="153" hidden="1" customHeight="1" spans="1:28">
      <c r="A153" s="7" t="s">
        <v>75</v>
      </c>
      <c r="B153" s="7" t="s">
        <v>362</v>
      </c>
      <c r="C153" s="7" t="s">
        <v>363</v>
      </c>
      <c r="D153" s="7"/>
      <c r="E153" s="7" t="s">
        <v>122</v>
      </c>
      <c r="F153" s="7" t="s">
        <v>364</v>
      </c>
      <c r="G153" s="7" t="s">
        <v>306</v>
      </c>
      <c r="H153" s="7" t="s">
        <v>307</v>
      </c>
      <c r="I153" s="22">
        <v>100000</v>
      </c>
      <c r="J153" s="22">
        <v>100000</v>
      </c>
      <c r="K153" s="24"/>
      <c r="L153" s="24"/>
      <c r="M153" s="24"/>
      <c r="N153" s="22">
        <v>100000</v>
      </c>
      <c r="O153" s="24"/>
      <c r="P153" s="22"/>
      <c r="Q153" s="22"/>
      <c r="R153" s="22"/>
      <c r="S153" s="22"/>
      <c r="T153" s="22"/>
      <c r="U153" s="22"/>
      <c r="V153" s="22"/>
      <c r="W153" s="22"/>
      <c r="X153" s="22"/>
      <c r="Y153" s="22"/>
      <c r="AB153" s="13">
        <f t="shared" si="4"/>
        <v>10</v>
      </c>
    </row>
    <row r="154" hidden="1" customHeight="1" spans="1:28">
      <c r="A154" s="7" t="s">
        <v>75</v>
      </c>
      <c r="B154" s="7" t="s">
        <v>362</v>
      </c>
      <c r="C154" s="7" t="s">
        <v>363</v>
      </c>
      <c r="D154" s="7"/>
      <c r="E154" s="7" t="s">
        <v>122</v>
      </c>
      <c r="F154" s="7" t="s">
        <v>364</v>
      </c>
      <c r="G154" s="7" t="s">
        <v>306</v>
      </c>
      <c r="H154" s="7" t="s">
        <v>307</v>
      </c>
      <c r="I154" s="22">
        <v>72000</v>
      </c>
      <c r="J154" s="22">
        <v>72000</v>
      </c>
      <c r="K154" s="24"/>
      <c r="L154" s="24"/>
      <c r="M154" s="24"/>
      <c r="N154" s="22">
        <v>72000</v>
      </c>
      <c r="O154" s="24"/>
      <c r="P154" s="22"/>
      <c r="Q154" s="22"/>
      <c r="R154" s="22"/>
      <c r="S154" s="22"/>
      <c r="T154" s="22"/>
      <c r="U154" s="22"/>
      <c r="V154" s="22"/>
      <c r="W154" s="22"/>
      <c r="X154" s="22"/>
      <c r="Y154" s="22"/>
      <c r="AB154" s="13">
        <f t="shared" si="4"/>
        <v>7.2</v>
      </c>
    </row>
    <row r="155" hidden="1" customHeight="1" spans="1:28">
      <c r="A155" s="7" t="s">
        <v>75</v>
      </c>
      <c r="B155" s="7" t="s">
        <v>362</v>
      </c>
      <c r="C155" s="7" t="s">
        <v>363</v>
      </c>
      <c r="D155" s="7"/>
      <c r="E155" s="7" t="s">
        <v>122</v>
      </c>
      <c r="F155" s="7" t="s">
        <v>364</v>
      </c>
      <c r="G155" s="7" t="s">
        <v>306</v>
      </c>
      <c r="H155" s="7" t="s">
        <v>307</v>
      </c>
      <c r="I155" s="22">
        <v>160000</v>
      </c>
      <c r="J155" s="22">
        <v>160000</v>
      </c>
      <c r="K155" s="24"/>
      <c r="L155" s="24"/>
      <c r="M155" s="24"/>
      <c r="N155" s="22">
        <v>160000</v>
      </c>
      <c r="O155" s="24"/>
      <c r="P155" s="22"/>
      <c r="Q155" s="22"/>
      <c r="R155" s="22"/>
      <c r="S155" s="22"/>
      <c r="T155" s="22"/>
      <c r="U155" s="22"/>
      <c r="V155" s="22"/>
      <c r="W155" s="22"/>
      <c r="X155" s="22"/>
      <c r="Y155" s="22"/>
      <c r="AB155" s="13">
        <f t="shared" si="4"/>
        <v>16</v>
      </c>
    </row>
    <row r="156" hidden="1" customHeight="1" spans="1:28">
      <c r="A156" s="7" t="s">
        <v>75</v>
      </c>
      <c r="B156" s="7" t="s">
        <v>362</v>
      </c>
      <c r="C156" s="7" t="s">
        <v>363</v>
      </c>
      <c r="D156" s="7"/>
      <c r="E156" s="7" t="s">
        <v>122</v>
      </c>
      <c r="F156" s="7" t="s">
        <v>364</v>
      </c>
      <c r="G156" s="7" t="s">
        <v>306</v>
      </c>
      <c r="H156" s="7" t="s">
        <v>307</v>
      </c>
      <c r="I156" s="22">
        <v>40000</v>
      </c>
      <c r="J156" s="22">
        <v>40000</v>
      </c>
      <c r="K156" s="24"/>
      <c r="L156" s="24"/>
      <c r="M156" s="24"/>
      <c r="N156" s="22">
        <v>40000</v>
      </c>
      <c r="O156" s="24"/>
      <c r="P156" s="22"/>
      <c r="Q156" s="22"/>
      <c r="R156" s="22"/>
      <c r="S156" s="22"/>
      <c r="T156" s="22"/>
      <c r="U156" s="22"/>
      <c r="V156" s="22"/>
      <c r="W156" s="22"/>
      <c r="X156" s="22"/>
      <c r="Y156" s="22"/>
      <c r="AB156" s="13">
        <f t="shared" si="4"/>
        <v>4</v>
      </c>
    </row>
    <row r="157" hidden="1" customHeight="1" spans="1:28">
      <c r="A157" s="7" t="s">
        <v>75</v>
      </c>
      <c r="B157" s="7" t="s">
        <v>362</v>
      </c>
      <c r="C157" s="7" t="s">
        <v>363</v>
      </c>
      <c r="D157" s="7"/>
      <c r="E157" s="7" t="s">
        <v>164</v>
      </c>
      <c r="F157" s="7" t="s">
        <v>365</v>
      </c>
      <c r="G157" s="7" t="s">
        <v>306</v>
      </c>
      <c r="H157" s="7" t="s">
        <v>307</v>
      </c>
      <c r="I157" s="22">
        <v>20000</v>
      </c>
      <c r="J157" s="22">
        <v>20000</v>
      </c>
      <c r="K157" s="24"/>
      <c r="L157" s="24"/>
      <c r="M157" s="24"/>
      <c r="N157" s="22">
        <v>20000</v>
      </c>
      <c r="O157" s="24"/>
      <c r="P157" s="22"/>
      <c r="Q157" s="22"/>
      <c r="R157" s="22"/>
      <c r="S157" s="22"/>
      <c r="T157" s="22"/>
      <c r="U157" s="22"/>
      <c r="V157" s="22"/>
      <c r="W157" s="22"/>
      <c r="X157" s="22"/>
      <c r="Y157" s="22"/>
      <c r="AB157" s="13">
        <f t="shared" si="4"/>
        <v>2</v>
      </c>
    </row>
    <row r="158" hidden="1" customHeight="1" spans="1:28">
      <c r="A158" s="7" t="s">
        <v>75</v>
      </c>
      <c r="B158" s="7" t="s">
        <v>362</v>
      </c>
      <c r="C158" s="7" t="s">
        <v>363</v>
      </c>
      <c r="D158" s="7"/>
      <c r="E158" s="7" t="s">
        <v>164</v>
      </c>
      <c r="F158" s="7" t="s">
        <v>365</v>
      </c>
      <c r="G158" s="7" t="s">
        <v>306</v>
      </c>
      <c r="H158" s="7" t="s">
        <v>307</v>
      </c>
      <c r="I158" s="22">
        <v>100000</v>
      </c>
      <c r="J158" s="22">
        <v>100000</v>
      </c>
      <c r="K158" s="24"/>
      <c r="L158" s="24"/>
      <c r="M158" s="24"/>
      <c r="N158" s="22">
        <v>100000</v>
      </c>
      <c r="O158" s="24"/>
      <c r="P158" s="22"/>
      <c r="Q158" s="22"/>
      <c r="R158" s="22"/>
      <c r="S158" s="22"/>
      <c r="T158" s="22"/>
      <c r="U158" s="22"/>
      <c r="V158" s="22"/>
      <c r="W158" s="22"/>
      <c r="X158" s="22"/>
      <c r="Y158" s="22"/>
      <c r="AB158" s="13">
        <f t="shared" si="4"/>
        <v>10</v>
      </c>
    </row>
    <row r="159" hidden="1" customHeight="1" spans="1:28">
      <c r="A159" s="7" t="s">
        <v>75</v>
      </c>
      <c r="B159" s="7" t="s">
        <v>362</v>
      </c>
      <c r="C159" s="7" t="s">
        <v>363</v>
      </c>
      <c r="D159" s="7"/>
      <c r="E159" s="7" t="s">
        <v>166</v>
      </c>
      <c r="F159" s="7" t="s">
        <v>366</v>
      </c>
      <c r="G159" s="7" t="s">
        <v>306</v>
      </c>
      <c r="H159" s="7" t="s">
        <v>307</v>
      </c>
      <c r="I159" s="22">
        <v>6000</v>
      </c>
      <c r="J159" s="22">
        <v>6000</v>
      </c>
      <c r="K159" s="24"/>
      <c r="L159" s="24"/>
      <c r="M159" s="24"/>
      <c r="N159" s="22">
        <v>6000</v>
      </c>
      <c r="O159" s="24"/>
      <c r="P159" s="22"/>
      <c r="Q159" s="22"/>
      <c r="R159" s="22"/>
      <c r="S159" s="22"/>
      <c r="T159" s="22"/>
      <c r="U159" s="22"/>
      <c r="V159" s="22"/>
      <c r="W159" s="22"/>
      <c r="X159" s="22"/>
      <c r="Y159" s="22"/>
      <c r="AB159" s="13">
        <f t="shared" si="4"/>
        <v>0.6</v>
      </c>
    </row>
    <row r="160" hidden="1" customHeight="1" spans="1:28">
      <c r="A160" s="7" t="s">
        <v>75</v>
      </c>
      <c r="B160" s="7" t="s">
        <v>362</v>
      </c>
      <c r="C160" s="7" t="s">
        <v>363</v>
      </c>
      <c r="D160" s="7"/>
      <c r="E160" s="7" t="s">
        <v>166</v>
      </c>
      <c r="F160" s="7" t="s">
        <v>366</v>
      </c>
      <c r="G160" s="7" t="s">
        <v>306</v>
      </c>
      <c r="H160" s="7" t="s">
        <v>307</v>
      </c>
      <c r="I160" s="22">
        <v>6000</v>
      </c>
      <c r="J160" s="22">
        <v>6000</v>
      </c>
      <c r="K160" s="24"/>
      <c r="L160" s="24"/>
      <c r="M160" s="24"/>
      <c r="N160" s="22">
        <v>6000</v>
      </c>
      <c r="O160" s="24"/>
      <c r="P160" s="22"/>
      <c r="Q160" s="22"/>
      <c r="R160" s="22"/>
      <c r="S160" s="22"/>
      <c r="T160" s="22"/>
      <c r="U160" s="22"/>
      <c r="V160" s="22"/>
      <c r="W160" s="22"/>
      <c r="X160" s="22"/>
      <c r="Y160" s="22"/>
      <c r="AB160" s="13">
        <f t="shared" si="4"/>
        <v>0.6</v>
      </c>
    </row>
    <row r="161" hidden="1" customHeight="1" spans="1:28">
      <c r="A161" s="7" t="s">
        <v>75</v>
      </c>
      <c r="B161" s="7" t="s">
        <v>362</v>
      </c>
      <c r="C161" s="7" t="s">
        <v>363</v>
      </c>
      <c r="D161" s="7"/>
      <c r="E161" s="7" t="s">
        <v>166</v>
      </c>
      <c r="F161" s="7" t="s">
        <v>366</v>
      </c>
      <c r="G161" s="7" t="s">
        <v>306</v>
      </c>
      <c r="H161" s="7" t="s">
        <v>307</v>
      </c>
      <c r="I161" s="22">
        <v>10000</v>
      </c>
      <c r="J161" s="22">
        <v>10000</v>
      </c>
      <c r="K161" s="24"/>
      <c r="L161" s="24"/>
      <c r="M161" s="24"/>
      <c r="N161" s="22">
        <v>10000</v>
      </c>
      <c r="O161" s="24"/>
      <c r="P161" s="22"/>
      <c r="Q161" s="22"/>
      <c r="R161" s="22"/>
      <c r="S161" s="22"/>
      <c r="T161" s="22"/>
      <c r="U161" s="22"/>
      <c r="V161" s="22"/>
      <c r="W161" s="22"/>
      <c r="X161" s="22"/>
      <c r="Y161" s="22"/>
      <c r="AB161" s="13">
        <f t="shared" si="4"/>
        <v>1</v>
      </c>
    </row>
    <row r="162" hidden="1" customHeight="1" spans="1:28">
      <c r="A162" s="7" t="s">
        <v>75</v>
      </c>
      <c r="B162" s="7" t="s">
        <v>367</v>
      </c>
      <c r="C162" s="7" t="s">
        <v>368</v>
      </c>
      <c r="D162" s="7"/>
      <c r="E162" s="7" t="s">
        <v>122</v>
      </c>
      <c r="F162" s="7" t="s">
        <v>364</v>
      </c>
      <c r="G162" s="7" t="s">
        <v>285</v>
      </c>
      <c r="H162" s="7" t="s">
        <v>286</v>
      </c>
      <c r="I162" s="22">
        <v>10800</v>
      </c>
      <c r="J162" s="22">
        <v>10800</v>
      </c>
      <c r="K162" s="24"/>
      <c r="L162" s="24"/>
      <c r="M162" s="24"/>
      <c r="N162" s="22">
        <v>10800</v>
      </c>
      <c r="O162" s="24"/>
      <c r="P162" s="22"/>
      <c r="Q162" s="22"/>
      <c r="R162" s="22"/>
      <c r="S162" s="22"/>
      <c r="T162" s="22"/>
      <c r="U162" s="22"/>
      <c r="V162" s="22"/>
      <c r="W162" s="22"/>
      <c r="X162" s="22"/>
      <c r="Y162" s="22"/>
      <c r="AB162" s="13">
        <f t="shared" si="4"/>
        <v>1.08</v>
      </c>
    </row>
    <row r="163" hidden="1" customHeight="1" spans="1:28">
      <c r="A163" s="7" t="s">
        <v>75</v>
      </c>
      <c r="B163" s="7" t="s">
        <v>367</v>
      </c>
      <c r="C163" s="7" t="s">
        <v>368</v>
      </c>
      <c r="D163" s="7"/>
      <c r="E163" s="7" t="s">
        <v>122</v>
      </c>
      <c r="F163" s="7" t="s">
        <v>364</v>
      </c>
      <c r="G163" s="7" t="s">
        <v>285</v>
      </c>
      <c r="H163" s="7" t="s">
        <v>286</v>
      </c>
      <c r="I163" s="22">
        <v>14400</v>
      </c>
      <c r="J163" s="22">
        <v>14400</v>
      </c>
      <c r="K163" s="24"/>
      <c r="L163" s="24"/>
      <c r="M163" s="24"/>
      <c r="N163" s="22">
        <v>14400</v>
      </c>
      <c r="O163" s="24"/>
      <c r="P163" s="22"/>
      <c r="Q163" s="22"/>
      <c r="R163" s="22"/>
      <c r="S163" s="22"/>
      <c r="T163" s="22"/>
      <c r="U163" s="22"/>
      <c r="V163" s="22"/>
      <c r="W163" s="22"/>
      <c r="X163" s="22"/>
      <c r="Y163" s="22"/>
      <c r="AB163" s="13">
        <f t="shared" si="4"/>
        <v>1.44</v>
      </c>
    </row>
    <row r="164" hidden="1" customHeight="1" spans="1:28">
      <c r="A164" s="7" t="s">
        <v>75</v>
      </c>
      <c r="B164" s="7" t="s">
        <v>367</v>
      </c>
      <c r="C164" s="7" t="s">
        <v>368</v>
      </c>
      <c r="D164" s="7"/>
      <c r="E164" s="7" t="s">
        <v>122</v>
      </c>
      <c r="F164" s="7" t="s">
        <v>364</v>
      </c>
      <c r="G164" s="7" t="s">
        <v>285</v>
      </c>
      <c r="H164" s="7" t="s">
        <v>286</v>
      </c>
      <c r="I164" s="22">
        <v>69600</v>
      </c>
      <c r="J164" s="22">
        <v>69600</v>
      </c>
      <c r="K164" s="24"/>
      <c r="L164" s="24"/>
      <c r="M164" s="24"/>
      <c r="N164" s="22">
        <v>69600</v>
      </c>
      <c r="O164" s="24"/>
      <c r="P164" s="22"/>
      <c r="Q164" s="22"/>
      <c r="R164" s="22"/>
      <c r="S164" s="22"/>
      <c r="T164" s="22"/>
      <c r="U164" s="22"/>
      <c r="V164" s="22"/>
      <c r="W164" s="22"/>
      <c r="X164" s="22"/>
      <c r="Y164" s="22"/>
      <c r="AB164" s="13">
        <f t="shared" si="4"/>
        <v>6.96</v>
      </c>
    </row>
    <row r="165" hidden="1" customHeight="1" spans="1:28">
      <c r="A165" s="7" t="s">
        <v>75</v>
      </c>
      <c r="B165" s="7" t="s">
        <v>367</v>
      </c>
      <c r="C165" s="7" t="s">
        <v>368</v>
      </c>
      <c r="D165" s="7"/>
      <c r="E165" s="7" t="s">
        <v>122</v>
      </c>
      <c r="F165" s="7" t="s">
        <v>364</v>
      </c>
      <c r="G165" s="7" t="s">
        <v>285</v>
      </c>
      <c r="H165" s="7" t="s">
        <v>286</v>
      </c>
      <c r="I165" s="22">
        <v>36000</v>
      </c>
      <c r="J165" s="22">
        <v>36000</v>
      </c>
      <c r="K165" s="24"/>
      <c r="L165" s="24"/>
      <c r="M165" s="24"/>
      <c r="N165" s="22">
        <v>36000</v>
      </c>
      <c r="O165" s="24"/>
      <c r="P165" s="22"/>
      <c r="Q165" s="22"/>
      <c r="R165" s="22"/>
      <c r="S165" s="22"/>
      <c r="T165" s="22"/>
      <c r="U165" s="22"/>
      <c r="V165" s="22"/>
      <c r="W165" s="22"/>
      <c r="X165" s="22"/>
      <c r="Y165" s="22"/>
      <c r="AB165" s="13">
        <f t="shared" si="4"/>
        <v>3.6</v>
      </c>
    </row>
    <row r="166" hidden="1" customHeight="1" spans="1:28">
      <c r="A166" s="7" t="s">
        <v>75</v>
      </c>
      <c r="B166" s="7" t="s">
        <v>367</v>
      </c>
      <c r="C166" s="7" t="s">
        <v>368</v>
      </c>
      <c r="D166" s="7"/>
      <c r="E166" s="7" t="s">
        <v>122</v>
      </c>
      <c r="F166" s="7" t="s">
        <v>364</v>
      </c>
      <c r="G166" s="7" t="s">
        <v>285</v>
      </c>
      <c r="H166" s="7" t="s">
        <v>286</v>
      </c>
      <c r="I166" s="22">
        <v>96000</v>
      </c>
      <c r="J166" s="22">
        <v>96000</v>
      </c>
      <c r="K166" s="24"/>
      <c r="L166" s="24"/>
      <c r="M166" s="24"/>
      <c r="N166" s="22">
        <v>96000</v>
      </c>
      <c r="O166" s="24"/>
      <c r="P166" s="22"/>
      <c r="Q166" s="22"/>
      <c r="R166" s="22"/>
      <c r="S166" s="22"/>
      <c r="T166" s="22"/>
      <c r="U166" s="22"/>
      <c r="V166" s="22"/>
      <c r="W166" s="22"/>
      <c r="X166" s="22"/>
      <c r="Y166" s="22"/>
      <c r="AB166" s="13">
        <f t="shared" si="4"/>
        <v>9.6</v>
      </c>
    </row>
    <row r="167" hidden="1" customHeight="1" spans="1:28">
      <c r="A167" s="7" t="s">
        <v>75</v>
      </c>
      <c r="B167" s="7" t="s">
        <v>367</v>
      </c>
      <c r="C167" s="7" t="s">
        <v>368</v>
      </c>
      <c r="D167" s="7"/>
      <c r="E167" s="7" t="s">
        <v>122</v>
      </c>
      <c r="F167" s="7" t="s">
        <v>364</v>
      </c>
      <c r="G167" s="7" t="s">
        <v>285</v>
      </c>
      <c r="H167" s="7" t="s">
        <v>286</v>
      </c>
      <c r="I167" s="22">
        <v>446352</v>
      </c>
      <c r="J167" s="22">
        <v>446352</v>
      </c>
      <c r="K167" s="24"/>
      <c r="L167" s="24"/>
      <c r="M167" s="24"/>
      <c r="N167" s="22">
        <v>446352</v>
      </c>
      <c r="O167" s="24"/>
      <c r="P167" s="22"/>
      <c r="Q167" s="22"/>
      <c r="R167" s="22"/>
      <c r="S167" s="22"/>
      <c r="T167" s="22"/>
      <c r="U167" s="22"/>
      <c r="V167" s="22"/>
      <c r="W167" s="22"/>
      <c r="X167" s="22"/>
      <c r="Y167" s="22"/>
      <c r="AB167" s="13">
        <f t="shared" si="4"/>
        <v>44.6352</v>
      </c>
    </row>
    <row r="168" hidden="1" customHeight="1" spans="1:28">
      <c r="A168" s="7" t="s">
        <v>75</v>
      </c>
      <c r="B168" s="7" t="s">
        <v>367</v>
      </c>
      <c r="C168" s="7" t="s">
        <v>368</v>
      </c>
      <c r="D168" s="7"/>
      <c r="E168" s="7" t="s">
        <v>122</v>
      </c>
      <c r="F168" s="7" t="s">
        <v>364</v>
      </c>
      <c r="G168" s="7" t="s">
        <v>285</v>
      </c>
      <c r="H168" s="7" t="s">
        <v>286</v>
      </c>
      <c r="I168" s="22">
        <v>100800</v>
      </c>
      <c r="J168" s="22">
        <v>100800</v>
      </c>
      <c r="K168" s="24"/>
      <c r="L168" s="24"/>
      <c r="M168" s="24"/>
      <c r="N168" s="22">
        <v>100800</v>
      </c>
      <c r="O168" s="24"/>
      <c r="P168" s="22"/>
      <c r="Q168" s="22"/>
      <c r="R168" s="22"/>
      <c r="S168" s="22"/>
      <c r="T168" s="22"/>
      <c r="U168" s="22"/>
      <c r="V168" s="22"/>
      <c r="W168" s="22"/>
      <c r="X168" s="22"/>
      <c r="Y168" s="22"/>
      <c r="AB168" s="13">
        <f t="shared" si="4"/>
        <v>10.08</v>
      </c>
    </row>
    <row r="169" hidden="1" customHeight="1" spans="1:28">
      <c r="A169" s="7" t="s">
        <v>75</v>
      </c>
      <c r="B169" s="7" t="s">
        <v>367</v>
      </c>
      <c r="C169" s="7" t="s">
        <v>368</v>
      </c>
      <c r="D169" s="7"/>
      <c r="E169" s="7" t="s">
        <v>122</v>
      </c>
      <c r="F169" s="7" t="s">
        <v>364</v>
      </c>
      <c r="G169" s="7" t="s">
        <v>285</v>
      </c>
      <c r="H169" s="7" t="s">
        <v>286</v>
      </c>
      <c r="I169" s="22">
        <v>50400</v>
      </c>
      <c r="J169" s="22">
        <v>50400</v>
      </c>
      <c r="K169" s="24"/>
      <c r="L169" s="24"/>
      <c r="M169" s="24"/>
      <c r="N169" s="22">
        <v>50400</v>
      </c>
      <c r="O169" s="24"/>
      <c r="P169" s="22"/>
      <c r="Q169" s="22"/>
      <c r="R169" s="22"/>
      <c r="S169" s="22"/>
      <c r="T169" s="22"/>
      <c r="U169" s="22"/>
      <c r="V169" s="22"/>
      <c r="W169" s="22"/>
      <c r="X169" s="22"/>
      <c r="Y169" s="22"/>
      <c r="AB169" s="13">
        <f t="shared" ref="AB169:AB199" si="5">I169/$AB$3</f>
        <v>5.04</v>
      </c>
    </row>
    <row r="170" hidden="1" customHeight="1" spans="1:28">
      <c r="A170" s="7" t="s">
        <v>75</v>
      </c>
      <c r="B170" s="7" t="s">
        <v>367</v>
      </c>
      <c r="C170" s="7" t="s">
        <v>368</v>
      </c>
      <c r="D170" s="7"/>
      <c r="E170" s="7" t="s">
        <v>122</v>
      </c>
      <c r="F170" s="7" t="s">
        <v>364</v>
      </c>
      <c r="G170" s="7" t="s">
        <v>285</v>
      </c>
      <c r="H170" s="7" t="s">
        <v>286</v>
      </c>
      <c r="I170" s="22">
        <v>28800</v>
      </c>
      <c r="J170" s="22">
        <v>28800</v>
      </c>
      <c r="K170" s="24"/>
      <c r="L170" s="24"/>
      <c r="M170" s="24"/>
      <c r="N170" s="22">
        <v>28800</v>
      </c>
      <c r="O170" s="24"/>
      <c r="P170" s="22"/>
      <c r="Q170" s="22"/>
      <c r="R170" s="22"/>
      <c r="S170" s="22"/>
      <c r="T170" s="22"/>
      <c r="U170" s="22"/>
      <c r="V170" s="22"/>
      <c r="W170" s="22"/>
      <c r="X170" s="22"/>
      <c r="Y170" s="22"/>
      <c r="AB170" s="13">
        <f t="shared" si="5"/>
        <v>2.88</v>
      </c>
    </row>
    <row r="171" hidden="1" customHeight="1" spans="1:28">
      <c r="A171" s="7" t="s">
        <v>75</v>
      </c>
      <c r="B171" s="7" t="s">
        <v>367</v>
      </c>
      <c r="C171" s="7" t="s">
        <v>368</v>
      </c>
      <c r="D171" s="7"/>
      <c r="E171" s="7" t="s">
        <v>122</v>
      </c>
      <c r="F171" s="7" t="s">
        <v>364</v>
      </c>
      <c r="G171" s="7" t="s">
        <v>285</v>
      </c>
      <c r="H171" s="7" t="s">
        <v>286</v>
      </c>
      <c r="I171" s="22">
        <v>50400</v>
      </c>
      <c r="J171" s="22">
        <v>50400</v>
      </c>
      <c r="K171" s="24"/>
      <c r="L171" s="24"/>
      <c r="M171" s="24"/>
      <c r="N171" s="22">
        <v>50400</v>
      </c>
      <c r="O171" s="24"/>
      <c r="P171" s="22"/>
      <c r="Q171" s="22"/>
      <c r="R171" s="22"/>
      <c r="S171" s="22"/>
      <c r="T171" s="22"/>
      <c r="U171" s="22"/>
      <c r="V171" s="22"/>
      <c r="W171" s="22"/>
      <c r="X171" s="22"/>
      <c r="Y171" s="22"/>
      <c r="AB171" s="13">
        <f t="shared" si="5"/>
        <v>5.04</v>
      </c>
    </row>
    <row r="172" hidden="1" customHeight="1" spans="1:28">
      <c r="A172" s="7" t="s">
        <v>75</v>
      </c>
      <c r="B172" s="7" t="s">
        <v>367</v>
      </c>
      <c r="C172" s="7" t="s">
        <v>368</v>
      </c>
      <c r="D172" s="7"/>
      <c r="E172" s="7" t="s">
        <v>122</v>
      </c>
      <c r="F172" s="7" t="s">
        <v>364</v>
      </c>
      <c r="G172" s="7" t="s">
        <v>285</v>
      </c>
      <c r="H172" s="7" t="s">
        <v>286</v>
      </c>
      <c r="I172" s="22">
        <v>74400</v>
      </c>
      <c r="J172" s="22">
        <v>74400</v>
      </c>
      <c r="K172" s="24"/>
      <c r="L172" s="24"/>
      <c r="M172" s="24"/>
      <c r="N172" s="22">
        <v>74400</v>
      </c>
      <c r="O172" s="24"/>
      <c r="P172" s="22"/>
      <c r="Q172" s="22"/>
      <c r="R172" s="22"/>
      <c r="S172" s="22"/>
      <c r="T172" s="22"/>
      <c r="U172" s="22"/>
      <c r="V172" s="22"/>
      <c r="W172" s="22"/>
      <c r="X172" s="22"/>
      <c r="Y172" s="22"/>
      <c r="AB172" s="13">
        <f t="shared" si="5"/>
        <v>7.44</v>
      </c>
    </row>
    <row r="173" hidden="1" customHeight="1" spans="1:28">
      <c r="A173" s="7" t="s">
        <v>75</v>
      </c>
      <c r="B173" s="7" t="s">
        <v>367</v>
      </c>
      <c r="C173" s="7" t="s">
        <v>368</v>
      </c>
      <c r="D173" s="7"/>
      <c r="E173" s="7" t="s">
        <v>122</v>
      </c>
      <c r="F173" s="7" t="s">
        <v>364</v>
      </c>
      <c r="G173" s="7" t="s">
        <v>285</v>
      </c>
      <c r="H173" s="7" t="s">
        <v>286</v>
      </c>
      <c r="I173" s="22">
        <v>69600</v>
      </c>
      <c r="J173" s="22">
        <v>69600</v>
      </c>
      <c r="K173" s="24"/>
      <c r="L173" s="24"/>
      <c r="M173" s="24"/>
      <c r="N173" s="22">
        <v>69600</v>
      </c>
      <c r="O173" s="24"/>
      <c r="P173" s="22"/>
      <c r="Q173" s="22"/>
      <c r="R173" s="22"/>
      <c r="S173" s="22"/>
      <c r="T173" s="22"/>
      <c r="U173" s="22"/>
      <c r="V173" s="22"/>
      <c r="W173" s="22"/>
      <c r="X173" s="22"/>
      <c r="Y173" s="22"/>
      <c r="AB173" s="13">
        <f t="shared" si="5"/>
        <v>6.96</v>
      </c>
    </row>
    <row r="174" hidden="1" customHeight="1" spans="1:28">
      <c r="A174" s="7" t="s">
        <v>75</v>
      </c>
      <c r="B174" s="7" t="s">
        <v>367</v>
      </c>
      <c r="C174" s="7" t="s">
        <v>368</v>
      </c>
      <c r="D174" s="7"/>
      <c r="E174" s="7" t="s">
        <v>122</v>
      </c>
      <c r="F174" s="7" t="s">
        <v>364</v>
      </c>
      <c r="G174" s="7" t="s">
        <v>285</v>
      </c>
      <c r="H174" s="7" t="s">
        <v>286</v>
      </c>
      <c r="I174" s="22">
        <v>336000</v>
      </c>
      <c r="J174" s="22">
        <v>336000</v>
      </c>
      <c r="K174" s="24"/>
      <c r="L174" s="24"/>
      <c r="M174" s="24"/>
      <c r="N174" s="22">
        <v>336000</v>
      </c>
      <c r="O174" s="24"/>
      <c r="P174" s="22"/>
      <c r="Q174" s="22"/>
      <c r="R174" s="22"/>
      <c r="S174" s="22"/>
      <c r="T174" s="22"/>
      <c r="U174" s="22"/>
      <c r="V174" s="22"/>
      <c r="W174" s="22"/>
      <c r="X174" s="22"/>
      <c r="Y174" s="22"/>
      <c r="AB174" s="13">
        <f t="shared" si="5"/>
        <v>33.6</v>
      </c>
    </row>
    <row r="175" hidden="1" customHeight="1" spans="1:28">
      <c r="A175" s="7" t="s">
        <v>75</v>
      </c>
      <c r="B175" s="7" t="s">
        <v>367</v>
      </c>
      <c r="C175" s="7" t="s">
        <v>368</v>
      </c>
      <c r="D175" s="7"/>
      <c r="E175" s="7" t="s">
        <v>122</v>
      </c>
      <c r="F175" s="7" t="s">
        <v>364</v>
      </c>
      <c r="G175" s="7" t="s">
        <v>285</v>
      </c>
      <c r="H175" s="7" t="s">
        <v>286</v>
      </c>
      <c r="I175" s="22">
        <v>57600</v>
      </c>
      <c r="J175" s="22">
        <v>57600</v>
      </c>
      <c r="K175" s="24"/>
      <c r="L175" s="24"/>
      <c r="M175" s="24"/>
      <c r="N175" s="22">
        <v>57600</v>
      </c>
      <c r="O175" s="24"/>
      <c r="P175" s="22"/>
      <c r="Q175" s="22"/>
      <c r="R175" s="22"/>
      <c r="S175" s="22"/>
      <c r="T175" s="22"/>
      <c r="U175" s="22"/>
      <c r="V175" s="22"/>
      <c r="W175" s="22"/>
      <c r="X175" s="22"/>
      <c r="Y175" s="22"/>
      <c r="AB175" s="13">
        <f t="shared" si="5"/>
        <v>5.76</v>
      </c>
    </row>
    <row r="176" hidden="1" customHeight="1" spans="1:28">
      <c r="A176" s="7" t="s">
        <v>75</v>
      </c>
      <c r="B176" s="7" t="s">
        <v>367</v>
      </c>
      <c r="C176" s="7" t="s">
        <v>368</v>
      </c>
      <c r="D176" s="7"/>
      <c r="E176" s="7" t="s">
        <v>122</v>
      </c>
      <c r="F176" s="7" t="s">
        <v>364</v>
      </c>
      <c r="G176" s="7" t="s">
        <v>285</v>
      </c>
      <c r="H176" s="7" t="s">
        <v>286</v>
      </c>
      <c r="I176" s="22">
        <v>139200</v>
      </c>
      <c r="J176" s="22">
        <v>139200</v>
      </c>
      <c r="K176" s="24"/>
      <c r="L176" s="24"/>
      <c r="M176" s="24"/>
      <c r="N176" s="22">
        <v>139200</v>
      </c>
      <c r="O176" s="24"/>
      <c r="P176" s="22"/>
      <c r="Q176" s="22"/>
      <c r="R176" s="22"/>
      <c r="S176" s="22"/>
      <c r="T176" s="22"/>
      <c r="U176" s="22"/>
      <c r="V176" s="22"/>
      <c r="W176" s="22"/>
      <c r="X176" s="22"/>
      <c r="Y176" s="22"/>
      <c r="AB176" s="13">
        <f t="shared" si="5"/>
        <v>13.92</v>
      </c>
    </row>
    <row r="177" hidden="1" customHeight="1" spans="1:28">
      <c r="A177" s="7" t="s">
        <v>75</v>
      </c>
      <c r="B177" s="7" t="s">
        <v>367</v>
      </c>
      <c r="C177" s="7" t="s">
        <v>368</v>
      </c>
      <c r="D177" s="7"/>
      <c r="E177" s="7" t="s">
        <v>164</v>
      </c>
      <c r="F177" s="7" t="s">
        <v>365</v>
      </c>
      <c r="G177" s="7" t="s">
        <v>285</v>
      </c>
      <c r="H177" s="7" t="s">
        <v>286</v>
      </c>
      <c r="I177" s="22">
        <v>37195.54</v>
      </c>
      <c r="J177" s="22">
        <v>37195.54</v>
      </c>
      <c r="K177" s="24"/>
      <c r="L177" s="24"/>
      <c r="M177" s="24"/>
      <c r="N177" s="22">
        <v>37195.54</v>
      </c>
      <c r="O177" s="24"/>
      <c r="P177" s="22"/>
      <c r="Q177" s="22"/>
      <c r="R177" s="22"/>
      <c r="S177" s="22"/>
      <c r="T177" s="22"/>
      <c r="U177" s="22"/>
      <c r="V177" s="22"/>
      <c r="W177" s="22"/>
      <c r="X177" s="22"/>
      <c r="Y177" s="22"/>
      <c r="AB177" s="13">
        <f t="shared" si="5"/>
        <v>3.719554</v>
      </c>
    </row>
    <row r="178" hidden="1" customHeight="1" spans="1:28">
      <c r="A178" s="7" t="s">
        <v>75</v>
      </c>
      <c r="B178" s="7" t="s">
        <v>367</v>
      </c>
      <c r="C178" s="7" t="s">
        <v>368</v>
      </c>
      <c r="D178" s="7"/>
      <c r="E178" s="7" t="s">
        <v>164</v>
      </c>
      <c r="F178" s="7" t="s">
        <v>365</v>
      </c>
      <c r="G178" s="7" t="s">
        <v>285</v>
      </c>
      <c r="H178" s="7" t="s">
        <v>286</v>
      </c>
      <c r="I178" s="22">
        <v>2000</v>
      </c>
      <c r="J178" s="22">
        <v>2000</v>
      </c>
      <c r="K178" s="24"/>
      <c r="L178" s="24"/>
      <c r="M178" s="24"/>
      <c r="N178" s="22">
        <v>2000</v>
      </c>
      <c r="O178" s="24"/>
      <c r="P178" s="22"/>
      <c r="Q178" s="22"/>
      <c r="R178" s="22"/>
      <c r="S178" s="22"/>
      <c r="T178" s="22"/>
      <c r="U178" s="22"/>
      <c r="V178" s="22"/>
      <c r="W178" s="22"/>
      <c r="X178" s="22"/>
      <c r="Y178" s="22"/>
      <c r="AB178" s="13">
        <f t="shared" si="5"/>
        <v>0.2</v>
      </c>
    </row>
    <row r="179" hidden="1" customHeight="1" spans="1:28">
      <c r="A179" s="7" t="s">
        <v>75</v>
      </c>
      <c r="B179" s="7" t="s">
        <v>367</v>
      </c>
      <c r="C179" s="7" t="s">
        <v>368</v>
      </c>
      <c r="D179" s="7"/>
      <c r="E179" s="7" t="s">
        <v>164</v>
      </c>
      <c r="F179" s="7" t="s">
        <v>365</v>
      </c>
      <c r="G179" s="7" t="s">
        <v>285</v>
      </c>
      <c r="H179" s="7" t="s">
        <v>286</v>
      </c>
      <c r="I179" s="22">
        <v>2400</v>
      </c>
      <c r="J179" s="22">
        <v>2400</v>
      </c>
      <c r="K179" s="24"/>
      <c r="L179" s="24"/>
      <c r="M179" s="24"/>
      <c r="N179" s="22">
        <v>2400</v>
      </c>
      <c r="O179" s="24"/>
      <c r="P179" s="22"/>
      <c r="Q179" s="22"/>
      <c r="R179" s="22"/>
      <c r="S179" s="22"/>
      <c r="T179" s="22"/>
      <c r="U179" s="22"/>
      <c r="V179" s="22"/>
      <c r="W179" s="22"/>
      <c r="X179" s="22"/>
      <c r="Y179" s="22"/>
      <c r="AB179" s="13">
        <f t="shared" si="5"/>
        <v>0.24</v>
      </c>
    </row>
    <row r="180" hidden="1" customHeight="1" spans="1:28">
      <c r="A180" s="7" t="s">
        <v>75</v>
      </c>
      <c r="B180" s="7" t="s">
        <v>367</v>
      </c>
      <c r="C180" s="7" t="s">
        <v>368</v>
      </c>
      <c r="D180" s="7"/>
      <c r="E180" s="7" t="s">
        <v>164</v>
      </c>
      <c r="F180" s="7" t="s">
        <v>365</v>
      </c>
      <c r="G180" s="7" t="s">
        <v>285</v>
      </c>
      <c r="H180" s="7" t="s">
        <v>286</v>
      </c>
      <c r="I180" s="22">
        <v>1000</v>
      </c>
      <c r="J180" s="22">
        <v>1000</v>
      </c>
      <c r="K180" s="24"/>
      <c r="L180" s="24"/>
      <c r="M180" s="24"/>
      <c r="N180" s="22">
        <v>1000</v>
      </c>
      <c r="O180" s="24"/>
      <c r="P180" s="22"/>
      <c r="Q180" s="22"/>
      <c r="R180" s="22"/>
      <c r="S180" s="22"/>
      <c r="T180" s="22"/>
      <c r="U180" s="22"/>
      <c r="V180" s="22"/>
      <c r="W180" s="22"/>
      <c r="X180" s="22"/>
      <c r="Y180" s="22"/>
      <c r="AB180" s="13">
        <f t="shared" si="5"/>
        <v>0.1</v>
      </c>
    </row>
    <row r="181" hidden="1" customHeight="1" spans="1:28">
      <c r="A181" s="7" t="s">
        <v>75</v>
      </c>
      <c r="B181" s="7" t="s">
        <v>367</v>
      </c>
      <c r="C181" s="7" t="s">
        <v>368</v>
      </c>
      <c r="D181" s="7"/>
      <c r="E181" s="7" t="s">
        <v>164</v>
      </c>
      <c r="F181" s="7" t="s">
        <v>365</v>
      </c>
      <c r="G181" s="7" t="s">
        <v>285</v>
      </c>
      <c r="H181" s="7" t="s">
        <v>286</v>
      </c>
      <c r="I181" s="22">
        <v>838.48</v>
      </c>
      <c r="J181" s="22">
        <v>838.48</v>
      </c>
      <c r="K181" s="24"/>
      <c r="L181" s="24"/>
      <c r="M181" s="24"/>
      <c r="N181" s="22">
        <v>838.48</v>
      </c>
      <c r="O181" s="24"/>
      <c r="P181" s="22"/>
      <c r="Q181" s="22"/>
      <c r="R181" s="22"/>
      <c r="S181" s="22"/>
      <c r="T181" s="22"/>
      <c r="U181" s="22"/>
      <c r="V181" s="22"/>
      <c r="W181" s="22"/>
      <c r="X181" s="22"/>
      <c r="Y181" s="22"/>
      <c r="AB181" s="13">
        <f t="shared" si="5"/>
        <v>0.083848</v>
      </c>
    </row>
    <row r="182" hidden="1" customHeight="1" spans="1:28">
      <c r="A182" s="7" t="s">
        <v>75</v>
      </c>
      <c r="B182" s="7" t="s">
        <v>367</v>
      </c>
      <c r="C182" s="7" t="s">
        <v>368</v>
      </c>
      <c r="D182" s="7"/>
      <c r="E182" s="7" t="s">
        <v>164</v>
      </c>
      <c r="F182" s="7" t="s">
        <v>365</v>
      </c>
      <c r="G182" s="7" t="s">
        <v>285</v>
      </c>
      <c r="H182" s="7" t="s">
        <v>286</v>
      </c>
      <c r="I182" s="22">
        <v>12000</v>
      </c>
      <c r="J182" s="22">
        <v>12000</v>
      </c>
      <c r="K182" s="24"/>
      <c r="L182" s="24"/>
      <c r="M182" s="24"/>
      <c r="N182" s="22">
        <v>12000</v>
      </c>
      <c r="O182" s="24"/>
      <c r="P182" s="22"/>
      <c r="Q182" s="22"/>
      <c r="R182" s="22"/>
      <c r="S182" s="22"/>
      <c r="T182" s="22"/>
      <c r="U182" s="22"/>
      <c r="V182" s="22"/>
      <c r="W182" s="22"/>
      <c r="X182" s="22"/>
      <c r="Y182" s="22"/>
      <c r="AB182" s="13">
        <f t="shared" si="5"/>
        <v>1.2</v>
      </c>
    </row>
    <row r="183" hidden="1" customHeight="1" spans="1:28">
      <c r="A183" s="7" t="s">
        <v>75</v>
      </c>
      <c r="B183" s="7" t="s">
        <v>367</v>
      </c>
      <c r="C183" s="7" t="s">
        <v>368</v>
      </c>
      <c r="D183" s="7"/>
      <c r="E183" s="7" t="s">
        <v>164</v>
      </c>
      <c r="F183" s="7" t="s">
        <v>365</v>
      </c>
      <c r="G183" s="7" t="s">
        <v>285</v>
      </c>
      <c r="H183" s="7" t="s">
        <v>286</v>
      </c>
      <c r="I183" s="22">
        <v>1500</v>
      </c>
      <c r="J183" s="22">
        <v>1500</v>
      </c>
      <c r="K183" s="24"/>
      <c r="L183" s="24"/>
      <c r="M183" s="24"/>
      <c r="N183" s="22">
        <v>1500</v>
      </c>
      <c r="O183" s="24"/>
      <c r="P183" s="22"/>
      <c r="Q183" s="22"/>
      <c r="R183" s="22"/>
      <c r="S183" s="22"/>
      <c r="T183" s="22"/>
      <c r="U183" s="22"/>
      <c r="V183" s="22"/>
      <c r="W183" s="22"/>
      <c r="X183" s="22"/>
      <c r="Y183" s="22"/>
      <c r="AB183" s="13">
        <f t="shared" si="5"/>
        <v>0.15</v>
      </c>
    </row>
    <row r="184" hidden="1" customHeight="1" spans="1:28">
      <c r="A184" s="7" t="s">
        <v>75</v>
      </c>
      <c r="B184" s="7" t="s">
        <v>367</v>
      </c>
      <c r="C184" s="7" t="s">
        <v>368</v>
      </c>
      <c r="D184" s="7"/>
      <c r="E184" s="7" t="s">
        <v>164</v>
      </c>
      <c r="F184" s="7" t="s">
        <v>365</v>
      </c>
      <c r="G184" s="7" t="s">
        <v>285</v>
      </c>
      <c r="H184" s="7" t="s">
        <v>286</v>
      </c>
      <c r="I184" s="22">
        <v>3800</v>
      </c>
      <c r="J184" s="22">
        <v>3800</v>
      </c>
      <c r="K184" s="24"/>
      <c r="L184" s="24"/>
      <c r="M184" s="24"/>
      <c r="N184" s="22">
        <v>3800</v>
      </c>
      <c r="O184" s="24"/>
      <c r="P184" s="22"/>
      <c r="Q184" s="22"/>
      <c r="R184" s="22"/>
      <c r="S184" s="22"/>
      <c r="T184" s="22"/>
      <c r="U184" s="22"/>
      <c r="V184" s="22"/>
      <c r="W184" s="22"/>
      <c r="X184" s="22"/>
      <c r="Y184" s="22"/>
      <c r="AB184" s="13">
        <f t="shared" si="5"/>
        <v>0.38</v>
      </c>
    </row>
    <row r="185" hidden="1" customHeight="1" spans="1:28">
      <c r="A185" s="7" t="s">
        <v>75</v>
      </c>
      <c r="B185" s="7" t="s">
        <v>367</v>
      </c>
      <c r="C185" s="7" t="s">
        <v>368</v>
      </c>
      <c r="D185" s="7"/>
      <c r="E185" s="7" t="s">
        <v>164</v>
      </c>
      <c r="F185" s="7" t="s">
        <v>365</v>
      </c>
      <c r="G185" s="7" t="s">
        <v>285</v>
      </c>
      <c r="H185" s="7" t="s">
        <v>286</v>
      </c>
      <c r="I185" s="22">
        <v>70454</v>
      </c>
      <c r="J185" s="22">
        <v>70454</v>
      </c>
      <c r="K185" s="24"/>
      <c r="L185" s="24"/>
      <c r="M185" s="24"/>
      <c r="N185" s="22">
        <v>70454</v>
      </c>
      <c r="O185" s="24"/>
      <c r="P185" s="22"/>
      <c r="Q185" s="22"/>
      <c r="R185" s="22"/>
      <c r="S185" s="22"/>
      <c r="T185" s="22"/>
      <c r="U185" s="22"/>
      <c r="V185" s="22"/>
      <c r="W185" s="22"/>
      <c r="X185" s="22"/>
      <c r="Y185" s="22"/>
      <c r="AB185" s="13">
        <f t="shared" si="5"/>
        <v>7.0454</v>
      </c>
    </row>
    <row r="186" hidden="1" customHeight="1" spans="1:28">
      <c r="A186" s="7" t="s">
        <v>75</v>
      </c>
      <c r="B186" s="7" t="s">
        <v>367</v>
      </c>
      <c r="C186" s="7" t="s">
        <v>368</v>
      </c>
      <c r="D186" s="7"/>
      <c r="E186" s="7" t="s">
        <v>164</v>
      </c>
      <c r="F186" s="7" t="s">
        <v>365</v>
      </c>
      <c r="G186" s="7" t="s">
        <v>285</v>
      </c>
      <c r="H186" s="7" t="s">
        <v>286</v>
      </c>
      <c r="I186" s="22">
        <v>82880</v>
      </c>
      <c r="J186" s="22">
        <v>82880</v>
      </c>
      <c r="K186" s="24"/>
      <c r="L186" s="24"/>
      <c r="M186" s="24"/>
      <c r="N186" s="22">
        <v>82880</v>
      </c>
      <c r="O186" s="24"/>
      <c r="P186" s="22"/>
      <c r="Q186" s="22"/>
      <c r="R186" s="22"/>
      <c r="S186" s="22"/>
      <c r="T186" s="22"/>
      <c r="U186" s="22"/>
      <c r="V186" s="22"/>
      <c r="W186" s="22"/>
      <c r="X186" s="22"/>
      <c r="Y186" s="22"/>
      <c r="AB186" s="13">
        <f t="shared" si="5"/>
        <v>8.288</v>
      </c>
    </row>
    <row r="187" hidden="1" customHeight="1" spans="1:28">
      <c r="A187" s="7" t="s">
        <v>75</v>
      </c>
      <c r="B187" s="7" t="s">
        <v>367</v>
      </c>
      <c r="C187" s="7" t="s">
        <v>368</v>
      </c>
      <c r="D187" s="7"/>
      <c r="E187" s="7" t="s">
        <v>164</v>
      </c>
      <c r="F187" s="7" t="s">
        <v>365</v>
      </c>
      <c r="G187" s="7" t="s">
        <v>285</v>
      </c>
      <c r="H187" s="7" t="s">
        <v>286</v>
      </c>
      <c r="I187" s="22">
        <v>70454</v>
      </c>
      <c r="J187" s="22">
        <v>70454</v>
      </c>
      <c r="K187" s="24"/>
      <c r="L187" s="24"/>
      <c r="M187" s="24"/>
      <c r="N187" s="22">
        <v>70454</v>
      </c>
      <c r="O187" s="24"/>
      <c r="P187" s="22"/>
      <c r="Q187" s="22"/>
      <c r="R187" s="22"/>
      <c r="S187" s="22"/>
      <c r="T187" s="22"/>
      <c r="U187" s="22"/>
      <c r="V187" s="22"/>
      <c r="W187" s="22"/>
      <c r="X187" s="22"/>
      <c r="Y187" s="22"/>
      <c r="AB187" s="13">
        <f t="shared" si="5"/>
        <v>7.0454</v>
      </c>
    </row>
    <row r="188" hidden="1" customHeight="1" spans="1:28">
      <c r="A188" s="7" t="s">
        <v>75</v>
      </c>
      <c r="B188" s="7" t="s">
        <v>367</v>
      </c>
      <c r="C188" s="7" t="s">
        <v>368</v>
      </c>
      <c r="D188" s="7"/>
      <c r="E188" s="7" t="s">
        <v>166</v>
      </c>
      <c r="F188" s="7" t="s">
        <v>366</v>
      </c>
      <c r="G188" s="7" t="s">
        <v>285</v>
      </c>
      <c r="H188" s="7" t="s">
        <v>286</v>
      </c>
      <c r="I188" s="22">
        <v>10080</v>
      </c>
      <c r="J188" s="22">
        <v>10080</v>
      </c>
      <c r="K188" s="24"/>
      <c r="L188" s="24"/>
      <c r="M188" s="24"/>
      <c r="N188" s="22">
        <v>10080</v>
      </c>
      <c r="O188" s="24"/>
      <c r="P188" s="22"/>
      <c r="Q188" s="22"/>
      <c r="R188" s="22"/>
      <c r="S188" s="22"/>
      <c r="T188" s="22"/>
      <c r="U188" s="22"/>
      <c r="V188" s="22"/>
      <c r="W188" s="22"/>
      <c r="X188" s="22"/>
      <c r="Y188" s="22"/>
      <c r="AB188" s="13">
        <f t="shared" si="5"/>
        <v>1.008</v>
      </c>
    </row>
    <row r="189" hidden="1" customHeight="1" spans="1:28">
      <c r="A189" s="7" t="s">
        <v>75</v>
      </c>
      <c r="B189" s="7" t="s">
        <v>367</v>
      </c>
      <c r="C189" s="7" t="s">
        <v>368</v>
      </c>
      <c r="D189" s="7"/>
      <c r="E189" s="7" t="s">
        <v>166</v>
      </c>
      <c r="F189" s="7" t="s">
        <v>366</v>
      </c>
      <c r="G189" s="7" t="s">
        <v>285</v>
      </c>
      <c r="H189" s="7" t="s">
        <v>286</v>
      </c>
      <c r="I189" s="22">
        <v>24000</v>
      </c>
      <c r="J189" s="22">
        <v>24000</v>
      </c>
      <c r="K189" s="24"/>
      <c r="L189" s="24"/>
      <c r="M189" s="24"/>
      <c r="N189" s="22">
        <v>24000</v>
      </c>
      <c r="O189" s="24"/>
      <c r="P189" s="22"/>
      <c r="Q189" s="22"/>
      <c r="R189" s="22"/>
      <c r="S189" s="22"/>
      <c r="T189" s="22"/>
      <c r="U189" s="22"/>
      <c r="V189" s="22"/>
      <c r="W189" s="22"/>
      <c r="X189" s="22"/>
      <c r="Y189" s="22"/>
      <c r="AB189" s="13">
        <f t="shared" si="5"/>
        <v>2.4</v>
      </c>
    </row>
    <row r="190" hidden="1" customHeight="1" spans="1:28">
      <c r="A190" s="7" t="s">
        <v>75</v>
      </c>
      <c r="B190" s="7" t="s">
        <v>369</v>
      </c>
      <c r="C190" s="7" t="s">
        <v>370</v>
      </c>
      <c r="D190" s="7"/>
      <c r="E190" s="7" t="s">
        <v>126</v>
      </c>
      <c r="F190" s="7" t="s">
        <v>305</v>
      </c>
      <c r="G190" s="7" t="s">
        <v>285</v>
      </c>
      <c r="H190" s="7" t="s">
        <v>286</v>
      </c>
      <c r="I190" s="22">
        <v>100800</v>
      </c>
      <c r="J190" s="22">
        <v>100800</v>
      </c>
      <c r="K190" s="24"/>
      <c r="L190" s="24"/>
      <c r="M190" s="24"/>
      <c r="N190" s="22">
        <v>100800</v>
      </c>
      <c r="O190" s="24"/>
      <c r="P190" s="22"/>
      <c r="Q190" s="22"/>
      <c r="R190" s="22"/>
      <c r="S190" s="22"/>
      <c r="T190" s="22"/>
      <c r="U190" s="22"/>
      <c r="V190" s="22"/>
      <c r="W190" s="22"/>
      <c r="X190" s="22"/>
      <c r="Y190" s="22"/>
      <c r="AB190" s="13">
        <f t="shared" si="5"/>
        <v>10.08</v>
      </c>
    </row>
    <row r="191" hidden="1" customHeight="1" spans="1:28">
      <c r="A191" s="7" t="s">
        <v>75</v>
      </c>
      <c r="B191" s="7" t="s">
        <v>369</v>
      </c>
      <c r="C191" s="7" t="s">
        <v>370</v>
      </c>
      <c r="D191" s="7"/>
      <c r="E191" s="7" t="s">
        <v>128</v>
      </c>
      <c r="F191" s="7" t="s">
        <v>308</v>
      </c>
      <c r="G191" s="7" t="s">
        <v>285</v>
      </c>
      <c r="H191" s="7" t="s">
        <v>286</v>
      </c>
      <c r="I191" s="22">
        <v>100800</v>
      </c>
      <c r="J191" s="22">
        <v>100800</v>
      </c>
      <c r="K191" s="24"/>
      <c r="L191" s="24"/>
      <c r="M191" s="24"/>
      <c r="N191" s="22">
        <v>100800</v>
      </c>
      <c r="O191" s="24"/>
      <c r="P191" s="22"/>
      <c r="Q191" s="22"/>
      <c r="R191" s="22"/>
      <c r="S191" s="22"/>
      <c r="T191" s="22"/>
      <c r="U191" s="22"/>
      <c r="V191" s="22"/>
      <c r="W191" s="22"/>
      <c r="X191" s="22"/>
      <c r="Y191" s="22"/>
      <c r="AB191" s="13">
        <f t="shared" si="5"/>
        <v>10.08</v>
      </c>
    </row>
    <row r="192" customHeight="1" spans="1:28">
      <c r="A192" s="7" t="s">
        <v>75</v>
      </c>
      <c r="B192" s="7" t="s">
        <v>371</v>
      </c>
      <c r="C192" s="7" t="s">
        <v>372</v>
      </c>
      <c r="D192" s="7"/>
      <c r="E192" s="7" t="s">
        <v>94</v>
      </c>
      <c r="F192" s="7" t="s">
        <v>292</v>
      </c>
      <c r="G192" s="7" t="s">
        <v>356</v>
      </c>
      <c r="H192" s="7" t="s">
        <v>357</v>
      </c>
      <c r="I192" s="22">
        <v>17400</v>
      </c>
      <c r="J192" s="22">
        <v>17400</v>
      </c>
      <c r="K192" s="24"/>
      <c r="L192" s="24"/>
      <c r="M192" s="24"/>
      <c r="N192" s="22">
        <v>17400</v>
      </c>
      <c r="O192" s="24"/>
      <c r="P192" s="22"/>
      <c r="Q192" s="22"/>
      <c r="R192" s="22"/>
      <c r="S192" s="22"/>
      <c r="T192" s="22"/>
      <c r="U192" s="22"/>
      <c r="V192" s="22"/>
      <c r="W192" s="22"/>
      <c r="X192" s="22"/>
      <c r="Y192" s="22"/>
      <c r="AB192" s="13">
        <f t="shared" si="5"/>
        <v>1.74</v>
      </c>
    </row>
    <row r="193" hidden="1" customHeight="1" spans="1:28">
      <c r="A193" s="7" t="s">
        <v>75</v>
      </c>
      <c r="B193" s="7" t="s">
        <v>371</v>
      </c>
      <c r="C193" s="7" t="s">
        <v>372</v>
      </c>
      <c r="D193" s="7"/>
      <c r="E193" s="7" t="s">
        <v>102</v>
      </c>
      <c r="F193" s="7" t="s">
        <v>292</v>
      </c>
      <c r="G193" s="7" t="s">
        <v>356</v>
      </c>
      <c r="H193" s="7" t="s">
        <v>357</v>
      </c>
      <c r="I193" s="22">
        <v>249960</v>
      </c>
      <c r="J193" s="22">
        <v>249960</v>
      </c>
      <c r="K193" s="24"/>
      <c r="L193" s="24"/>
      <c r="M193" s="24"/>
      <c r="N193" s="22">
        <v>249960</v>
      </c>
      <c r="O193" s="24"/>
      <c r="P193" s="22"/>
      <c r="Q193" s="22"/>
      <c r="R193" s="22"/>
      <c r="S193" s="22"/>
      <c r="T193" s="22"/>
      <c r="U193" s="22"/>
      <c r="V193" s="22"/>
      <c r="W193" s="22"/>
      <c r="X193" s="22"/>
      <c r="Y193" s="22"/>
      <c r="AB193" s="13">
        <f t="shared" si="5"/>
        <v>24.996</v>
      </c>
    </row>
    <row r="194" hidden="1" customHeight="1" spans="1:28">
      <c r="A194" s="7" t="s">
        <v>75</v>
      </c>
      <c r="B194" s="7" t="s">
        <v>371</v>
      </c>
      <c r="C194" s="7" t="s">
        <v>372</v>
      </c>
      <c r="D194" s="7"/>
      <c r="E194" s="5" t="s">
        <v>109</v>
      </c>
      <c r="F194" s="7" t="s">
        <v>292</v>
      </c>
      <c r="G194" s="7" t="s">
        <v>356</v>
      </c>
      <c r="H194" s="7" t="s">
        <v>357</v>
      </c>
      <c r="I194" s="22">
        <v>16200</v>
      </c>
      <c r="J194" s="22">
        <v>16200</v>
      </c>
      <c r="K194" s="24"/>
      <c r="L194" s="24"/>
      <c r="M194" s="24"/>
      <c r="N194" s="22">
        <v>16200</v>
      </c>
      <c r="O194" s="24"/>
      <c r="P194" s="22"/>
      <c r="Q194" s="22"/>
      <c r="R194" s="22"/>
      <c r="S194" s="22"/>
      <c r="T194" s="22"/>
      <c r="U194" s="22"/>
      <c r="V194" s="22"/>
      <c r="W194" s="22"/>
      <c r="X194" s="22"/>
      <c r="Y194" s="22"/>
      <c r="AB194" s="13">
        <f t="shared" si="5"/>
        <v>1.62</v>
      </c>
    </row>
    <row r="195" hidden="1" customHeight="1" spans="1:28">
      <c r="A195" s="7" t="s">
        <v>75</v>
      </c>
      <c r="B195" s="7" t="s">
        <v>371</v>
      </c>
      <c r="C195" s="7" t="s">
        <v>372</v>
      </c>
      <c r="D195" s="7"/>
      <c r="E195" s="5" t="s">
        <v>115</v>
      </c>
      <c r="F195" s="7" t="s">
        <v>292</v>
      </c>
      <c r="G195" s="7" t="s">
        <v>356</v>
      </c>
      <c r="H195" s="7" t="s">
        <v>357</v>
      </c>
      <c r="I195" s="22">
        <v>65280</v>
      </c>
      <c r="J195" s="22">
        <v>65280</v>
      </c>
      <c r="K195" s="24"/>
      <c r="L195" s="24"/>
      <c r="M195" s="24"/>
      <c r="N195" s="22">
        <v>65280</v>
      </c>
      <c r="O195" s="24"/>
      <c r="P195" s="22"/>
      <c r="Q195" s="22"/>
      <c r="R195" s="22"/>
      <c r="S195" s="22"/>
      <c r="T195" s="22"/>
      <c r="U195" s="22"/>
      <c r="V195" s="22"/>
      <c r="W195" s="22"/>
      <c r="X195" s="22"/>
      <c r="Y195" s="22"/>
      <c r="AB195" s="13">
        <f t="shared" si="5"/>
        <v>6.528</v>
      </c>
    </row>
    <row r="196" hidden="1" customHeight="1" spans="1:28">
      <c r="A196" s="7" t="s">
        <v>75</v>
      </c>
      <c r="B196" s="7" t="s">
        <v>373</v>
      </c>
      <c r="C196" s="7" t="s">
        <v>374</v>
      </c>
      <c r="D196" s="7"/>
      <c r="E196" s="5" t="s">
        <v>103</v>
      </c>
      <c r="F196" s="7" t="s">
        <v>289</v>
      </c>
      <c r="G196" s="7" t="s">
        <v>360</v>
      </c>
      <c r="H196" s="7" t="s">
        <v>361</v>
      </c>
      <c r="I196" s="22">
        <v>168000</v>
      </c>
      <c r="J196" s="22">
        <v>168000</v>
      </c>
      <c r="K196" s="24"/>
      <c r="L196" s="24"/>
      <c r="M196" s="24"/>
      <c r="N196" s="22">
        <v>168000</v>
      </c>
      <c r="O196" s="24"/>
      <c r="P196" s="22"/>
      <c r="Q196" s="22"/>
      <c r="R196" s="22"/>
      <c r="S196" s="22"/>
      <c r="T196" s="22"/>
      <c r="U196" s="22"/>
      <c r="V196" s="22"/>
      <c r="W196" s="22"/>
      <c r="X196" s="22"/>
      <c r="Y196" s="22"/>
      <c r="AB196" s="13">
        <f t="shared" si="5"/>
        <v>16.8</v>
      </c>
    </row>
    <row r="197" hidden="1" customHeight="1" spans="1:28">
      <c r="A197" s="7" t="s">
        <v>75</v>
      </c>
      <c r="B197" s="7" t="s">
        <v>373</v>
      </c>
      <c r="C197" s="7" t="s">
        <v>374</v>
      </c>
      <c r="D197" s="7"/>
      <c r="E197" s="7" t="s">
        <v>152</v>
      </c>
      <c r="F197" s="7" t="s">
        <v>295</v>
      </c>
      <c r="G197" s="7" t="s">
        <v>360</v>
      </c>
      <c r="H197" s="7" t="s">
        <v>361</v>
      </c>
      <c r="I197" s="22">
        <v>58800</v>
      </c>
      <c r="J197" s="22">
        <v>58800</v>
      </c>
      <c r="K197" s="24"/>
      <c r="L197" s="24"/>
      <c r="M197" s="24"/>
      <c r="N197" s="22">
        <v>58800</v>
      </c>
      <c r="O197" s="24"/>
      <c r="P197" s="22"/>
      <c r="Q197" s="22"/>
      <c r="R197" s="22"/>
      <c r="S197" s="22"/>
      <c r="T197" s="22"/>
      <c r="U197" s="22"/>
      <c r="V197" s="22"/>
      <c r="W197" s="22"/>
      <c r="X197" s="22"/>
      <c r="Y197" s="22"/>
      <c r="AB197" s="13">
        <f t="shared" si="5"/>
        <v>5.88</v>
      </c>
    </row>
    <row r="198" hidden="1" customHeight="1" spans="1:28">
      <c r="A198" s="7" t="s">
        <v>75</v>
      </c>
      <c r="B198" s="7" t="s">
        <v>375</v>
      </c>
      <c r="C198" s="7" t="s">
        <v>376</v>
      </c>
      <c r="D198" s="7"/>
      <c r="E198" s="5" t="s">
        <v>105</v>
      </c>
      <c r="F198" s="7" t="s">
        <v>377</v>
      </c>
      <c r="G198" s="7" t="s">
        <v>285</v>
      </c>
      <c r="H198" s="7" t="s">
        <v>286</v>
      </c>
      <c r="I198" s="22">
        <v>36000</v>
      </c>
      <c r="J198" s="22">
        <v>36000</v>
      </c>
      <c r="K198" s="24"/>
      <c r="L198" s="24"/>
      <c r="M198" s="24"/>
      <c r="N198" s="22">
        <v>36000</v>
      </c>
      <c r="O198" s="24"/>
      <c r="P198" s="22"/>
      <c r="Q198" s="22"/>
      <c r="R198" s="22"/>
      <c r="S198" s="22"/>
      <c r="T198" s="22"/>
      <c r="U198" s="22"/>
      <c r="V198" s="22"/>
      <c r="W198" s="22"/>
      <c r="X198" s="22"/>
      <c r="Y198" s="22"/>
      <c r="AB198" s="13">
        <f t="shared" si="5"/>
        <v>3.6</v>
      </c>
    </row>
    <row r="199" hidden="1" customHeight="1" spans="1:28">
      <c r="A199" s="28" t="s">
        <v>60</v>
      </c>
      <c r="B199" s="29"/>
      <c r="C199" s="29"/>
      <c r="D199" s="29"/>
      <c r="E199" s="29"/>
      <c r="F199" s="29"/>
      <c r="G199" s="29"/>
      <c r="H199" s="30"/>
      <c r="I199" s="22">
        <v>11266539.66</v>
      </c>
      <c r="J199" s="22">
        <v>11266539.66</v>
      </c>
      <c r="K199" s="23"/>
      <c r="L199" s="23"/>
      <c r="M199" s="23"/>
      <c r="N199" s="22">
        <v>11266539.66</v>
      </c>
      <c r="O199" s="23"/>
      <c r="P199" s="22"/>
      <c r="Q199" s="22"/>
      <c r="R199" s="22"/>
      <c r="S199" s="22"/>
      <c r="T199" s="22"/>
      <c r="U199" s="22"/>
      <c r="V199" s="22"/>
      <c r="W199" s="22"/>
      <c r="X199" s="22"/>
      <c r="Y199" s="22"/>
      <c r="AB199" s="13">
        <f t="shared" si="5"/>
        <v>1126.653966</v>
      </c>
    </row>
    <row r="200" hidden="1" customHeight="1" spans="1:23">
      <c r="A200" s="31" t="s">
        <v>380</v>
      </c>
      <c r="B200" s="31" t="s">
        <v>246</v>
      </c>
      <c r="C200" s="31" t="s">
        <v>247</v>
      </c>
      <c r="D200" s="31" t="s">
        <v>381</v>
      </c>
      <c r="E200" s="31" t="s">
        <v>248</v>
      </c>
      <c r="F200" s="31" t="s">
        <v>249</v>
      </c>
      <c r="G200" s="31" t="s">
        <v>382</v>
      </c>
      <c r="H200" s="31" t="s">
        <v>383</v>
      </c>
      <c r="I200" s="31" t="s">
        <v>60</v>
      </c>
      <c r="J200" s="19" t="s">
        <v>384</v>
      </c>
      <c r="K200" s="19"/>
      <c r="L200" s="19"/>
      <c r="M200" s="19"/>
      <c r="N200" s="19" t="s">
        <v>255</v>
      </c>
      <c r="O200" s="19"/>
      <c r="P200" s="19"/>
      <c r="Q200" s="36" t="s">
        <v>66</v>
      </c>
      <c r="R200" s="19" t="s">
        <v>67</v>
      </c>
      <c r="S200" s="19"/>
      <c r="T200" s="19"/>
      <c r="U200" s="19"/>
      <c r="V200" s="19"/>
      <c r="W200" s="19"/>
    </row>
    <row r="201" hidden="1" customHeight="1" spans="1:23">
      <c r="A201" s="31"/>
      <c r="B201" s="31"/>
      <c r="C201" s="31"/>
      <c r="D201" s="31"/>
      <c r="E201" s="31"/>
      <c r="F201" s="31"/>
      <c r="G201" s="31"/>
      <c r="H201" s="31"/>
      <c r="I201" s="31"/>
      <c r="J201" s="19" t="s">
        <v>63</v>
      </c>
      <c r="K201" s="19"/>
      <c r="L201" s="36" t="s">
        <v>64</v>
      </c>
      <c r="M201" s="36" t="s">
        <v>65</v>
      </c>
      <c r="N201" s="36" t="s">
        <v>63</v>
      </c>
      <c r="O201" s="36" t="s">
        <v>64</v>
      </c>
      <c r="P201" s="36" t="s">
        <v>65</v>
      </c>
      <c r="Q201" s="36"/>
      <c r="R201" s="36" t="s">
        <v>62</v>
      </c>
      <c r="S201" s="36" t="s">
        <v>69</v>
      </c>
      <c r="T201" s="36" t="s">
        <v>385</v>
      </c>
      <c r="U201" s="36" t="s">
        <v>71</v>
      </c>
      <c r="V201" s="36" t="s">
        <v>72</v>
      </c>
      <c r="W201" s="36" t="s">
        <v>73</v>
      </c>
    </row>
    <row r="202" hidden="1" customHeight="1" spans="1:23">
      <c r="A202" s="31"/>
      <c r="B202" s="31"/>
      <c r="C202" s="31"/>
      <c r="D202" s="31"/>
      <c r="E202" s="31"/>
      <c r="F202" s="31"/>
      <c r="G202" s="31"/>
      <c r="H202" s="31"/>
      <c r="I202" s="31"/>
      <c r="J202" s="37" t="s">
        <v>62</v>
      </c>
      <c r="K202" s="37" t="s">
        <v>386</v>
      </c>
      <c r="L202" s="36"/>
      <c r="M202" s="36"/>
      <c r="N202" s="36"/>
      <c r="O202" s="36"/>
      <c r="P202" s="36"/>
      <c r="Q202" s="36"/>
      <c r="R202" s="36"/>
      <c r="S202" s="36"/>
      <c r="T202" s="36"/>
      <c r="U202" s="36"/>
      <c r="V202" s="36"/>
      <c r="W202" s="36"/>
    </row>
    <row r="203" hidden="1" customHeight="1" spans="1:23">
      <c r="A203" s="32">
        <v>1</v>
      </c>
      <c r="B203" s="32">
        <v>2</v>
      </c>
      <c r="C203" s="32">
        <v>3</v>
      </c>
      <c r="D203" s="32">
        <v>4</v>
      </c>
      <c r="E203" s="32">
        <v>5</v>
      </c>
      <c r="F203" s="32">
        <v>6</v>
      </c>
      <c r="G203" s="32">
        <v>7</v>
      </c>
      <c r="H203" s="32">
        <v>8</v>
      </c>
      <c r="I203" s="32">
        <v>9</v>
      </c>
      <c r="J203" s="32">
        <v>10</v>
      </c>
      <c r="K203" s="32">
        <v>11</v>
      </c>
      <c r="L203" s="32">
        <v>12</v>
      </c>
      <c r="M203" s="32">
        <v>13</v>
      </c>
      <c r="N203" s="32">
        <v>14</v>
      </c>
      <c r="O203" s="32">
        <v>15</v>
      </c>
      <c r="P203" s="32">
        <v>16</v>
      </c>
      <c r="Q203" s="32">
        <v>17</v>
      </c>
      <c r="R203" s="32">
        <v>18</v>
      </c>
      <c r="S203" s="32">
        <v>19</v>
      </c>
      <c r="T203" s="32">
        <v>20</v>
      </c>
      <c r="U203" s="32">
        <v>21</v>
      </c>
      <c r="V203" s="32">
        <v>22</v>
      </c>
      <c r="W203" s="32">
        <v>23</v>
      </c>
    </row>
    <row r="204" hidden="1" customHeight="1" spans="1:28">
      <c r="A204" s="10" t="s">
        <v>387</v>
      </c>
      <c r="B204" s="10" t="s">
        <v>388</v>
      </c>
      <c r="C204" s="10" t="s">
        <v>389</v>
      </c>
      <c r="D204" s="10" t="s">
        <v>75</v>
      </c>
      <c r="E204" s="10" t="s">
        <v>158</v>
      </c>
      <c r="F204" s="10" t="s">
        <v>390</v>
      </c>
      <c r="G204" s="10" t="s">
        <v>306</v>
      </c>
      <c r="H204" s="10" t="s">
        <v>307</v>
      </c>
      <c r="I204" s="38">
        <v>109800</v>
      </c>
      <c r="J204" s="39"/>
      <c r="K204" s="22"/>
      <c r="L204" s="39">
        <v>109800</v>
      </c>
      <c r="M204" s="39"/>
      <c r="N204" s="39"/>
      <c r="O204" s="39"/>
      <c r="P204" s="39"/>
      <c r="Q204" s="39"/>
      <c r="R204" s="39"/>
      <c r="S204" s="39"/>
      <c r="T204" s="39"/>
      <c r="U204" s="39"/>
      <c r="V204" s="39"/>
      <c r="W204" s="39"/>
      <c r="AB204" s="13">
        <f>I204/$AB$3</f>
        <v>10.98</v>
      </c>
    </row>
    <row r="205" hidden="1" customHeight="1" spans="1:28">
      <c r="A205" s="10" t="s">
        <v>387</v>
      </c>
      <c r="B205" s="10" t="s">
        <v>391</v>
      </c>
      <c r="C205" s="10" t="s">
        <v>392</v>
      </c>
      <c r="D205" s="10" t="s">
        <v>75</v>
      </c>
      <c r="E205" s="8" t="s">
        <v>105</v>
      </c>
      <c r="F205" s="10" t="s">
        <v>377</v>
      </c>
      <c r="G205" s="10" t="s">
        <v>313</v>
      </c>
      <c r="H205" s="8" t="s">
        <v>314</v>
      </c>
      <c r="I205" s="39">
        <v>620000</v>
      </c>
      <c r="J205" s="39">
        <v>620000</v>
      </c>
      <c r="K205" s="22">
        <v>620000</v>
      </c>
      <c r="L205" s="39"/>
      <c r="M205" s="39"/>
      <c r="N205" s="39"/>
      <c r="O205" s="39"/>
      <c r="P205" s="39"/>
      <c r="Q205" s="39"/>
      <c r="R205" s="39"/>
      <c r="S205" s="39"/>
      <c r="T205" s="39"/>
      <c r="U205" s="39"/>
      <c r="V205" s="39"/>
      <c r="W205" s="39"/>
      <c r="AB205" s="13">
        <f t="shared" ref="AB205:AB227" si="6">I205/$AB$3</f>
        <v>62</v>
      </c>
    </row>
    <row r="206" hidden="1" customHeight="1" spans="1:28">
      <c r="A206" s="10" t="s">
        <v>387</v>
      </c>
      <c r="B206" s="10" t="s">
        <v>391</v>
      </c>
      <c r="C206" s="10" t="s">
        <v>392</v>
      </c>
      <c r="D206" s="10" t="s">
        <v>75</v>
      </c>
      <c r="E206" s="8" t="s">
        <v>105</v>
      </c>
      <c r="F206" s="10" t="s">
        <v>377</v>
      </c>
      <c r="G206" s="10" t="s">
        <v>323</v>
      </c>
      <c r="H206" s="8" t="s">
        <v>324</v>
      </c>
      <c r="I206" s="39">
        <v>60000</v>
      </c>
      <c r="J206" s="39">
        <v>60000</v>
      </c>
      <c r="K206" s="22">
        <v>60000</v>
      </c>
      <c r="L206" s="39"/>
      <c r="M206" s="39"/>
      <c r="N206" s="39"/>
      <c r="O206" s="39"/>
      <c r="P206" s="39"/>
      <c r="Q206" s="39"/>
      <c r="R206" s="39"/>
      <c r="S206" s="39"/>
      <c r="T206" s="39"/>
      <c r="U206" s="39"/>
      <c r="V206" s="39"/>
      <c r="W206" s="39"/>
      <c r="AB206" s="13">
        <f t="shared" si="6"/>
        <v>6</v>
      </c>
    </row>
    <row r="207" hidden="1" customHeight="1" spans="1:28">
      <c r="A207" s="10" t="s">
        <v>387</v>
      </c>
      <c r="B207" s="10" t="s">
        <v>393</v>
      </c>
      <c r="C207" s="10" t="s">
        <v>394</v>
      </c>
      <c r="D207" s="10" t="s">
        <v>75</v>
      </c>
      <c r="E207" s="8" t="s">
        <v>96</v>
      </c>
      <c r="F207" s="10" t="s">
        <v>395</v>
      </c>
      <c r="G207" s="10" t="s">
        <v>327</v>
      </c>
      <c r="H207" s="8" t="s">
        <v>328</v>
      </c>
      <c r="I207" s="39">
        <v>50000</v>
      </c>
      <c r="J207" s="39">
        <v>50000</v>
      </c>
      <c r="K207" s="22">
        <v>50000</v>
      </c>
      <c r="L207" s="39"/>
      <c r="M207" s="39"/>
      <c r="N207" s="39"/>
      <c r="O207" s="39"/>
      <c r="P207" s="39"/>
      <c r="Q207" s="39"/>
      <c r="R207" s="39"/>
      <c r="S207" s="39"/>
      <c r="T207" s="39"/>
      <c r="U207" s="39"/>
      <c r="V207" s="39"/>
      <c r="W207" s="39"/>
      <c r="AB207" s="13">
        <f t="shared" si="6"/>
        <v>5</v>
      </c>
    </row>
    <row r="208" hidden="1" customHeight="1" spans="1:28">
      <c r="A208" s="10" t="s">
        <v>387</v>
      </c>
      <c r="B208" s="10" t="s">
        <v>396</v>
      </c>
      <c r="C208" s="10" t="s">
        <v>397</v>
      </c>
      <c r="D208" s="10" t="s">
        <v>75</v>
      </c>
      <c r="E208" s="10" t="s">
        <v>102</v>
      </c>
      <c r="F208" s="10" t="s">
        <v>292</v>
      </c>
      <c r="G208" s="10" t="s">
        <v>319</v>
      </c>
      <c r="H208" s="8" t="s">
        <v>320</v>
      </c>
      <c r="I208" s="39">
        <v>60000</v>
      </c>
      <c r="J208" s="39">
        <v>60000</v>
      </c>
      <c r="K208" s="22">
        <v>60000</v>
      </c>
      <c r="L208" s="39"/>
      <c r="M208" s="39"/>
      <c r="N208" s="39"/>
      <c r="O208" s="39"/>
      <c r="P208" s="39"/>
      <c r="Q208" s="39"/>
      <c r="R208" s="39"/>
      <c r="S208" s="39"/>
      <c r="T208" s="39"/>
      <c r="U208" s="39"/>
      <c r="V208" s="39"/>
      <c r="W208" s="39"/>
      <c r="AB208" s="13">
        <f t="shared" si="6"/>
        <v>6</v>
      </c>
    </row>
    <row r="209" hidden="1" customHeight="1" spans="1:28">
      <c r="A209" s="10" t="s">
        <v>387</v>
      </c>
      <c r="B209" s="10" t="s">
        <v>396</v>
      </c>
      <c r="C209" s="10" t="s">
        <v>397</v>
      </c>
      <c r="D209" s="10" t="s">
        <v>75</v>
      </c>
      <c r="E209" s="10" t="s">
        <v>102</v>
      </c>
      <c r="F209" s="10" t="s">
        <v>292</v>
      </c>
      <c r="G209" s="10" t="s">
        <v>323</v>
      </c>
      <c r="H209" s="8" t="s">
        <v>324</v>
      </c>
      <c r="I209" s="39">
        <v>39840</v>
      </c>
      <c r="J209" s="39">
        <v>39840</v>
      </c>
      <c r="K209" s="22">
        <v>39840</v>
      </c>
      <c r="L209" s="39"/>
      <c r="M209" s="39"/>
      <c r="N209" s="39"/>
      <c r="O209" s="39"/>
      <c r="P209" s="39"/>
      <c r="Q209" s="39"/>
      <c r="R209" s="39"/>
      <c r="S209" s="39"/>
      <c r="T209" s="39"/>
      <c r="U209" s="39"/>
      <c r="V209" s="39"/>
      <c r="W209" s="39"/>
      <c r="AB209" s="13">
        <f t="shared" si="6"/>
        <v>3.984</v>
      </c>
    </row>
    <row r="210" hidden="1" customHeight="1" spans="1:28">
      <c r="A210" s="10" t="s">
        <v>387</v>
      </c>
      <c r="B210" s="10" t="s">
        <v>396</v>
      </c>
      <c r="C210" s="10" t="s">
        <v>397</v>
      </c>
      <c r="D210" s="10" t="s">
        <v>75</v>
      </c>
      <c r="E210" s="10" t="s">
        <v>102</v>
      </c>
      <c r="F210" s="10" t="s">
        <v>292</v>
      </c>
      <c r="G210" s="10" t="s">
        <v>398</v>
      </c>
      <c r="H210" s="8" t="s">
        <v>399</v>
      </c>
      <c r="I210" s="39">
        <v>20160</v>
      </c>
      <c r="J210" s="39">
        <v>20160</v>
      </c>
      <c r="K210" s="22">
        <v>20160</v>
      </c>
      <c r="L210" s="39"/>
      <c r="M210" s="39"/>
      <c r="N210" s="39"/>
      <c r="O210" s="39"/>
      <c r="P210" s="39"/>
      <c r="Q210" s="39"/>
      <c r="R210" s="39"/>
      <c r="S210" s="39"/>
      <c r="T210" s="39"/>
      <c r="U210" s="39"/>
      <c r="V210" s="39"/>
      <c r="W210" s="39"/>
      <c r="AB210" s="13">
        <f t="shared" si="6"/>
        <v>2.016</v>
      </c>
    </row>
    <row r="211" hidden="1" customHeight="1" spans="1:28">
      <c r="A211" s="10" t="s">
        <v>387</v>
      </c>
      <c r="B211" s="10" t="s">
        <v>396</v>
      </c>
      <c r="C211" s="10" t="s">
        <v>397</v>
      </c>
      <c r="D211" s="10" t="s">
        <v>75</v>
      </c>
      <c r="E211" s="10" t="s">
        <v>102</v>
      </c>
      <c r="F211" s="10" t="s">
        <v>292</v>
      </c>
      <c r="G211" s="10" t="s">
        <v>290</v>
      </c>
      <c r="H211" s="8" t="s">
        <v>291</v>
      </c>
      <c r="I211" s="39">
        <v>20000</v>
      </c>
      <c r="J211" s="39">
        <v>20000</v>
      </c>
      <c r="K211" s="22">
        <v>20000</v>
      </c>
      <c r="L211" s="39"/>
      <c r="M211" s="39"/>
      <c r="N211" s="39"/>
      <c r="O211" s="39"/>
      <c r="P211" s="39"/>
      <c r="Q211" s="39"/>
      <c r="R211" s="39"/>
      <c r="S211" s="39"/>
      <c r="T211" s="39"/>
      <c r="U211" s="39"/>
      <c r="V211" s="39"/>
      <c r="W211" s="39"/>
      <c r="AB211" s="13">
        <f t="shared" si="6"/>
        <v>2</v>
      </c>
    </row>
    <row r="212" hidden="1" customHeight="1" spans="1:28">
      <c r="A212" s="10" t="s">
        <v>387</v>
      </c>
      <c r="B212" s="10" t="s">
        <v>400</v>
      </c>
      <c r="C212" s="10" t="s">
        <v>401</v>
      </c>
      <c r="D212" s="10" t="s">
        <v>75</v>
      </c>
      <c r="E212" s="10" t="s">
        <v>152</v>
      </c>
      <c r="F212" s="10" t="s">
        <v>295</v>
      </c>
      <c r="G212" s="10" t="s">
        <v>313</v>
      </c>
      <c r="H212" s="8" t="s">
        <v>314</v>
      </c>
      <c r="I212" s="39">
        <v>8320</v>
      </c>
      <c r="J212" s="39">
        <v>8320</v>
      </c>
      <c r="K212" s="22">
        <v>8320</v>
      </c>
      <c r="L212" s="39"/>
      <c r="M212" s="39"/>
      <c r="N212" s="39"/>
      <c r="O212" s="39"/>
      <c r="P212" s="39"/>
      <c r="Q212" s="39"/>
      <c r="R212" s="39"/>
      <c r="S212" s="39"/>
      <c r="T212" s="39"/>
      <c r="U212" s="39"/>
      <c r="V212" s="39"/>
      <c r="W212" s="39"/>
      <c r="AB212" s="13">
        <f t="shared" si="6"/>
        <v>0.832</v>
      </c>
    </row>
    <row r="213" hidden="1" customHeight="1" spans="1:28">
      <c r="A213" s="10" t="s">
        <v>387</v>
      </c>
      <c r="B213" s="10" t="s">
        <v>400</v>
      </c>
      <c r="C213" s="10" t="s">
        <v>401</v>
      </c>
      <c r="D213" s="10" t="s">
        <v>75</v>
      </c>
      <c r="E213" s="10" t="s">
        <v>152</v>
      </c>
      <c r="F213" s="10" t="s">
        <v>295</v>
      </c>
      <c r="G213" s="10" t="s">
        <v>323</v>
      </c>
      <c r="H213" s="8" t="s">
        <v>324</v>
      </c>
      <c r="I213" s="39">
        <v>5000</v>
      </c>
      <c r="J213" s="39">
        <v>5000</v>
      </c>
      <c r="K213" s="22">
        <v>5000</v>
      </c>
      <c r="L213" s="39"/>
      <c r="M213" s="39"/>
      <c r="N213" s="39"/>
      <c r="O213" s="39"/>
      <c r="P213" s="39"/>
      <c r="Q213" s="39"/>
      <c r="R213" s="39"/>
      <c r="S213" s="39"/>
      <c r="T213" s="39"/>
      <c r="U213" s="39"/>
      <c r="V213" s="39"/>
      <c r="W213" s="39"/>
      <c r="AB213" s="13">
        <f t="shared" si="6"/>
        <v>0.5</v>
      </c>
    </row>
    <row r="214" hidden="1" customHeight="1" spans="1:28">
      <c r="A214" s="10" t="s">
        <v>387</v>
      </c>
      <c r="B214" s="10" t="s">
        <v>400</v>
      </c>
      <c r="C214" s="10" t="s">
        <v>401</v>
      </c>
      <c r="D214" s="10" t="s">
        <v>75</v>
      </c>
      <c r="E214" s="10" t="s">
        <v>152</v>
      </c>
      <c r="F214" s="10" t="s">
        <v>295</v>
      </c>
      <c r="G214" s="10" t="s">
        <v>398</v>
      </c>
      <c r="H214" s="8" t="s">
        <v>399</v>
      </c>
      <c r="I214" s="39">
        <v>1680</v>
      </c>
      <c r="J214" s="39">
        <v>1680</v>
      </c>
      <c r="K214" s="22">
        <v>1680</v>
      </c>
      <c r="L214" s="39"/>
      <c r="M214" s="39"/>
      <c r="N214" s="39"/>
      <c r="O214" s="39"/>
      <c r="P214" s="39"/>
      <c r="Q214" s="39"/>
      <c r="R214" s="39"/>
      <c r="S214" s="39"/>
      <c r="T214" s="39"/>
      <c r="U214" s="39"/>
      <c r="V214" s="39"/>
      <c r="W214" s="39"/>
      <c r="AB214" s="13">
        <f t="shared" si="6"/>
        <v>0.168</v>
      </c>
    </row>
    <row r="215" hidden="1" customHeight="1" spans="1:28">
      <c r="A215" s="10" t="s">
        <v>387</v>
      </c>
      <c r="B215" s="10" t="s">
        <v>400</v>
      </c>
      <c r="C215" s="10" t="s">
        <v>401</v>
      </c>
      <c r="D215" s="10" t="s">
        <v>75</v>
      </c>
      <c r="E215" s="10" t="s">
        <v>152</v>
      </c>
      <c r="F215" s="10" t="s">
        <v>295</v>
      </c>
      <c r="G215" s="10" t="s">
        <v>402</v>
      </c>
      <c r="H215" s="8" t="s">
        <v>403</v>
      </c>
      <c r="I215" s="39">
        <v>70000</v>
      </c>
      <c r="J215" s="39">
        <v>70000</v>
      </c>
      <c r="K215" s="22">
        <v>70000</v>
      </c>
      <c r="L215" s="39"/>
      <c r="M215" s="39"/>
      <c r="N215" s="39"/>
      <c r="O215" s="39"/>
      <c r="P215" s="39"/>
      <c r="Q215" s="39"/>
      <c r="R215" s="39"/>
      <c r="S215" s="39"/>
      <c r="T215" s="39"/>
      <c r="U215" s="39"/>
      <c r="V215" s="39"/>
      <c r="W215" s="39"/>
      <c r="AB215" s="13">
        <f t="shared" si="6"/>
        <v>7</v>
      </c>
    </row>
    <row r="216" hidden="1" customHeight="1" spans="1:28">
      <c r="A216" s="10" t="s">
        <v>387</v>
      </c>
      <c r="B216" s="10" t="s">
        <v>400</v>
      </c>
      <c r="C216" s="10" t="s">
        <v>401</v>
      </c>
      <c r="D216" s="10" t="s">
        <v>75</v>
      </c>
      <c r="E216" s="10" t="s">
        <v>152</v>
      </c>
      <c r="F216" s="10" t="s">
        <v>295</v>
      </c>
      <c r="G216" s="10" t="s">
        <v>290</v>
      </c>
      <c r="H216" s="8" t="s">
        <v>291</v>
      </c>
      <c r="I216" s="39">
        <v>15000</v>
      </c>
      <c r="J216" s="39">
        <v>15000</v>
      </c>
      <c r="K216" s="22">
        <v>15000</v>
      </c>
      <c r="L216" s="39"/>
      <c r="M216" s="39"/>
      <c r="N216" s="39"/>
      <c r="O216" s="39"/>
      <c r="P216" s="39"/>
      <c r="Q216" s="39"/>
      <c r="R216" s="39"/>
      <c r="S216" s="39"/>
      <c r="T216" s="39"/>
      <c r="U216" s="39"/>
      <c r="V216" s="39"/>
      <c r="W216" s="39"/>
      <c r="AB216" s="13">
        <f t="shared" si="6"/>
        <v>1.5</v>
      </c>
    </row>
    <row r="217" hidden="1" customHeight="1" spans="1:28">
      <c r="A217" s="10" t="s">
        <v>387</v>
      </c>
      <c r="B217" s="10" t="s">
        <v>404</v>
      </c>
      <c r="C217" s="10" t="s">
        <v>405</v>
      </c>
      <c r="D217" s="10" t="s">
        <v>75</v>
      </c>
      <c r="E217" s="10" t="s">
        <v>102</v>
      </c>
      <c r="F217" s="10" t="s">
        <v>292</v>
      </c>
      <c r="G217" s="10" t="s">
        <v>319</v>
      </c>
      <c r="H217" s="8" t="s">
        <v>320</v>
      </c>
      <c r="I217" s="39">
        <v>10000</v>
      </c>
      <c r="J217" s="39">
        <v>10000</v>
      </c>
      <c r="K217" s="22">
        <v>10000</v>
      </c>
      <c r="L217" s="39"/>
      <c r="M217" s="39"/>
      <c r="N217" s="39"/>
      <c r="O217" s="39"/>
      <c r="P217" s="39"/>
      <c r="Q217" s="39"/>
      <c r="R217" s="39"/>
      <c r="S217" s="39"/>
      <c r="T217" s="39"/>
      <c r="U217" s="39"/>
      <c r="V217" s="39"/>
      <c r="W217" s="39"/>
      <c r="AB217" s="13">
        <f t="shared" si="6"/>
        <v>1</v>
      </c>
    </row>
    <row r="218" hidden="1" customHeight="1" spans="1:28">
      <c r="A218" s="10" t="s">
        <v>387</v>
      </c>
      <c r="B218" s="10" t="s">
        <v>404</v>
      </c>
      <c r="C218" s="10" t="s">
        <v>405</v>
      </c>
      <c r="D218" s="10" t="s">
        <v>75</v>
      </c>
      <c r="E218" s="10" t="s">
        <v>102</v>
      </c>
      <c r="F218" s="10" t="s">
        <v>292</v>
      </c>
      <c r="G218" s="10" t="s">
        <v>321</v>
      </c>
      <c r="H218" s="10" t="s">
        <v>322</v>
      </c>
      <c r="I218" s="39">
        <v>15000</v>
      </c>
      <c r="J218" s="39">
        <v>15000</v>
      </c>
      <c r="K218" s="22">
        <v>15000</v>
      </c>
      <c r="L218" s="39"/>
      <c r="M218" s="39"/>
      <c r="N218" s="39"/>
      <c r="O218" s="39"/>
      <c r="P218" s="39"/>
      <c r="Q218" s="39"/>
      <c r="R218" s="39"/>
      <c r="S218" s="39"/>
      <c r="T218" s="39"/>
      <c r="U218" s="39"/>
      <c r="V218" s="39"/>
      <c r="W218" s="39"/>
      <c r="AB218" s="13">
        <f t="shared" si="6"/>
        <v>1.5</v>
      </c>
    </row>
    <row r="219" hidden="1" customHeight="1" spans="1:28">
      <c r="A219" s="10" t="s">
        <v>387</v>
      </c>
      <c r="B219" s="10" t="s">
        <v>404</v>
      </c>
      <c r="C219" s="10" t="s">
        <v>405</v>
      </c>
      <c r="D219" s="10" t="s">
        <v>75</v>
      </c>
      <c r="E219" s="10" t="s">
        <v>102</v>
      </c>
      <c r="F219" s="10" t="s">
        <v>292</v>
      </c>
      <c r="G219" s="10" t="s">
        <v>323</v>
      </c>
      <c r="H219" s="8" t="s">
        <v>324</v>
      </c>
      <c r="I219" s="39">
        <v>10000</v>
      </c>
      <c r="J219" s="39">
        <v>10000</v>
      </c>
      <c r="K219" s="22">
        <v>10000</v>
      </c>
      <c r="L219" s="39"/>
      <c r="M219" s="39"/>
      <c r="N219" s="39"/>
      <c r="O219" s="39"/>
      <c r="P219" s="39"/>
      <c r="Q219" s="39"/>
      <c r="R219" s="39"/>
      <c r="S219" s="39"/>
      <c r="T219" s="39"/>
      <c r="U219" s="39"/>
      <c r="V219" s="39"/>
      <c r="W219" s="39"/>
      <c r="AB219" s="13">
        <f t="shared" si="6"/>
        <v>1</v>
      </c>
    </row>
    <row r="220" hidden="1" customHeight="1" spans="1:28">
      <c r="A220" s="10" t="s">
        <v>387</v>
      </c>
      <c r="B220" s="10" t="s">
        <v>404</v>
      </c>
      <c r="C220" s="10" t="s">
        <v>405</v>
      </c>
      <c r="D220" s="10" t="s">
        <v>75</v>
      </c>
      <c r="E220" s="10" t="s">
        <v>102</v>
      </c>
      <c r="F220" s="10" t="s">
        <v>292</v>
      </c>
      <c r="G220" s="10" t="s">
        <v>290</v>
      </c>
      <c r="H220" s="8" t="s">
        <v>291</v>
      </c>
      <c r="I220" s="39">
        <v>15000</v>
      </c>
      <c r="J220" s="39">
        <v>15000</v>
      </c>
      <c r="K220" s="22">
        <v>15000</v>
      </c>
      <c r="L220" s="39"/>
      <c r="M220" s="39"/>
      <c r="N220" s="39"/>
      <c r="O220" s="39"/>
      <c r="P220" s="39"/>
      <c r="Q220" s="39"/>
      <c r="R220" s="39"/>
      <c r="S220" s="39"/>
      <c r="T220" s="39"/>
      <c r="U220" s="39"/>
      <c r="V220" s="39"/>
      <c r="W220" s="39"/>
      <c r="AB220" s="13">
        <f t="shared" si="6"/>
        <v>1.5</v>
      </c>
    </row>
    <row r="221" hidden="1" customHeight="1" spans="1:28">
      <c r="A221" s="10" t="s">
        <v>387</v>
      </c>
      <c r="B221" s="10" t="s">
        <v>406</v>
      </c>
      <c r="C221" s="10" t="s">
        <v>407</v>
      </c>
      <c r="D221" s="10" t="s">
        <v>75</v>
      </c>
      <c r="E221" s="10" t="s">
        <v>183</v>
      </c>
      <c r="F221" s="10" t="s">
        <v>408</v>
      </c>
      <c r="G221" s="10" t="s">
        <v>313</v>
      </c>
      <c r="H221" s="8" t="s">
        <v>314</v>
      </c>
      <c r="I221" s="39">
        <v>70000</v>
      </c>
      <c r="J221" s="39">
        <v>70000</v>
      </c>
      <c r="K221" s="22">
        <v>70000</v>
      </c>
      <c r="L221" s="39"/>
      <c r="M221" s="39"/>
      <c r="N221" s="39"/>
      <c r="O221" s="39"/>
      <c r="P221" s="39"/>
      <c r="Q221" s="39"/>
      <c r="R221" s="39"/>
      <c r="S221" s="39"/>
      <c r="T221" s="39"/>
      <c r="U221" s="39"/>
      <c r="V221" s="39"/>
      <c r="W221" s="39"/>
      <c r="AB221" s="13">
        <f t="shared" si="6"/>
        <v>7</v>
      </c>
    </row>
    <row r="222" hidden="1" customHeight="1" spans="1:28">
      <c r="A222" s="10" t="s">
        <v>387</v>
      </c>
      <c r="B222" s="10" t="s">
        <v>406</v>
      </c>
      <c r="C222" s="10" t="s">
        <v>407</v>
      </c>
      <c r="D222" s="10" t="s">
        <v>75</v>
      </c>
      <c r="E222" s="10" t="s">
        <v>183</v>
      </c>
      <c r="F222" s="10" t="s">
        <v>408</v>
      </c>
      <c r="G222" s="10" t="s">
        <v>323</v>
      </c>
      <c r="H222" s="8" t="s">
        <v>324</v>
      </c>
      <c r="I222" s="39">
        <v>50000</v>
      </c>
      <c r="J222" s="39">
        <v>50000</v>
      </c>
      <c r="K222" s="22">
        <v>50000</v>
      </c>
      <c r="L222" s="39"/>
      <c r="M222" s="39"/>
      <c r="N222" s="39"/>
      <c r="O222" s="39"/>
      <c r="P222" s="39"/>
      <c r="Q222" s="39"/>
      <c r="R222" s="39"/>
      <c r="S222" s="39"/>
      <c r="T222" s="39"/>
      <c r="U222" s="39"/>
      <c r="V222" s="39"/>
      <c r="W222" s="39"/>
      <c r="AB222" s="13">
        <f t="shared" si="6"/>
        <v>5</v>
      </c>
    </row>
    <row r="223" hidden="1" customHeight="1" spans="1:28">
      <c r="A223" s="10" t="s">
        <v>387</v>
      </c>
      <c r="B223" s="10" t="s">
        <v>406</v>
      </c>
      <c r="C223" s="10" t="s">
        <v>407</v>
      </c>
      <c r="D223" s="10" t="s">
        <v>75</v>
      </c>
      <c r="E223" s="10" t="s">
        <v>183</v>
      </c>
      <c r="F223" s="10" t="s">
        <v>408</v>
      </c>
      <c r="G223" s="10" t="s">
        <v>402</v>
      </c>
      <c r="H223" s="8" t="s">
        <v>403</v>
      </c>
      <c r="I223" s="39">
        <v>30000</v>
      </c>
      <c r="J223" s="39">
        <v>30000</v>
      </c>
      <c r="K223" s="22">
        <v>30000</v>
      </c>
      <c r="L223" s="39"/>
      <c r="M223" s="39"/>
      <c r="N223" s="39"/>
      <c r="O223" s="39"/>
      <c r="P223" s="39"/>
      <c r="Q223" s="39"/>
      <c r="R223" s="39"/>
      <c r="S223" s="39"/>
      <c r="T223" s="39"/>
      <c r="U223" s="39"/>
      <c r="V223" s="39"/>
      <c r="W223" s="39"/>
      <c r="AB223" s="13">
        <f t="shared" si="6"/>
        <v>3</v>
      </c>
    </row>
    <row r="224" hidden="1" customHeight="1" spans="1:28">
      <c r="A224" s="10" t="s">
        <v>387</v>
      </c>
      <c r="B224" s="10" t="s">
        <v>409</v>
      </c>
      <c r="C224" s="10" t="s">
        <v>410</v>
      </c>
      <c r="D224" s="10" t="s">
        <v>75</v>
      </c>
      <c r="E224" s="10" t="s">
        <v>112</v>
      </c>
      <c r="F224" s="10" t="s">
        <v>292</v>
      </c>
      <c r="G224" s="10" t="s">
        <v>313</v>
      </c>
      <c r="H224" s="8" t="s">
        <v>314</v>
      </c>
      <c r="I224" s="39">
        <v>5000</v>
      </c>
      <c r="J224" s="39">
        <v>5000</v>
      </c>
      <c r="K224" s="22">
        <v>5000</v>
      </c>
      <c r="L224" s="39"/>
      <c r="M224" s="39"/>
      <c r="N224" s="39"/>
      <c r="O224" s="39"/>
      <c r="P224" s="39"/>
      <c r="Q224" s="39"/>
      <c r="R224" s="39"/>
      <c r="S224" s="39"/>
      <c r="T224" s="39"/>
      <c r="U224" s="39"/>
      <c r="V224" s="39"/>
      <c r="W224" s="39"/>
      <c r="AB224" s="13">
        <f t="shared" si="6"/>
        <v>0.5</v>
      </c>
    </row>
    <row r="225" hidden="1" customHeight="1" spans="1:28">
      <c r="A225" s="10" t="s">
        <v>387</v>
      </c>
      <c r="B225" s="10" t="s">
        <v>409</v>
      </c>
      <c r="C225" s="10" t="s">
        <v>410</v>
      </c>
      <c r="D225" s="10" t="s">
        <v>75</v>
      </c>
      <c r="E225" s="8" t="s">
        <v>116</v>
      </c>
      <c r="F225" s="10" t="s">
        <v>411</v>
      </c>
      <c r="G225" s="10" t="s">
        <v>313</v>
      </c>
      <c r="H225" s="8" t="s">
        <v>314</v>
      </c>
      <c r="I225" s="39">
        <v>80000</v>
      </c>
      <c r="J225" s="39">
        <v>80000</v>
      </c>
      <c r="K225" s="22">
        <v>80000</v>
      </c>
      <c r="L225" s="39"/>
      <c r="M225" s="39"/>
      <c r="N225" s="39"/>
      <c r="O225" s="39"/>
      <c r="P225" s="39"/>
      <c r="Q225" s="39"/>
      <c r="R225" s="39"/>
      <c r="S225" s="39"/>
      <c r="T225" s="39"/>
      <c r="U225" s="39"/>
      <c r="V225" s="39"/>
      <c r="W225" s="39"/>
      <c r="AB225" s="13">
        <f t="shared" si="6"/>
        <v>8</v>
      </c>
    </row>
    <row r="226" hidden="1" customHeight="1" spans="1:28">
      <c r="A226" s="10" t="s">
        <v>412</v>
      </c>
      <c r="B226" s="10" t="s">
        <v>413</v>
      </c>
      <c r="C226" s="10" t="s">
        <v>414</v>
      </c>
      <c r="D226" s="10" t="s">
        <v>75</v>
      </c>
      <c r="E226" s="10" t="s">
        <v>172</v>
      </c>
      <c r="F226" s="10" t="s">
        <v>415</v>
      </c>
      <c r="G226" s="10" t="s">
        <v>416</v>
      </c>
      <c r="H226" s="8" t="s">
        <v>89</v>
      </c>
      <c r="I226" s="39">
        <v>1000</v>
      </c>
      <c r="J226" s="39"/>
      <c r="K226" s="22"/>
      <c r="L226" s="39"/>
      <c r="M226" s="39"/>
      <c r="N226" s="39"/>
      <c r="O226" s="39"/>
      <c r="P226" s="39"/>
      <c r="Q226" s="39"/>
      <c r="R226" s="39">
        <v>1000</v>
      </c>
      <c r="S226" s="39"/>
      <c r="T226" s="39"/>
      <c r="U226" s="39"/>
      <c r="V226" s="39"/>
      <c r="W226" s="39">
        <v>1000</v>
      </c>
      <c r="AB226" s="13">
        <f t="shared" si="6"/>
        <v>0.1</v>
      </c>
    </row>
    <row r="227" hidden="1" customHeight="1" spans="1:28">
      <c r="A227" s="33" t="s">
        <v>234</v>
      </c>
      <c r="B227" s="34"/>
      <c r="C227" s="34"/>
      <c r="D227" s="34"/>
      <c r="E227" s="34"/>
      <c r="F227" s="34"/>
      <c r="G227" s="34"/>
      <c r="H227" s="35"/>
      <c r="I227" s="22">
        <f t="shared" ref="I227:L227" si="7">SUM(I204:I226)</f>
        <v>1365800</v>
      </c>
      <c r="J227" s="22">
        <f t="shared" si="7"/>
        <v>1255000</v>
      </c>
      <c r="K227" s="22">
        <f t="shared" si="7"/>
        <v>1255000</v>
      </c>
      <c r="L227" s="22">
        <f t="shared" si="7"/>
        <v>109800</v>
      </c>
      <c r="M227" s="22"/>
      <c r="N227" s="22"/>
      <c r="O227" s="22"/>
      <c r="P227" s="22"/>
      <c r="Q227" s="22"/>
      <c r="R227" s="22">
        <v>1000</v>
      </c>
      <c r="S227" s="22"/>
      <c r="T227" s="22"/>
      <c r="U227" s="22"/>
      <c r="V227" s="22"/>
      <c r="W227" s="22">
        <v>1000</v>
      </c>
      <c r="AB227" s="13">
        <f t="shared" si="6"/>
        <v>136.58</v>
      </c>
    </row>
    <row r="229" customHeight="1" spans="10:28">
      <c r="J229" s="40">
        <f>SUBTOTAL(9,J16:J220)</f>
        <v>155537</v>
      </c>
      <c r="AB229" s="13">
        <f>SUBTOTAL(9,AB7:AB228)</f>
        <v>15.5537</v>
      </c>
    </row>
  </sheetData>
  <autoFilter ref="A7:AF227">
    <filterColumn colId="4">
      <customFilters>
        <customFilter operator="equal" val="2010101"/>
      </customFilters>
    </filterColumn>
    <extLst/>
  </autoFilter>
  <mergeCells count="56">
    <mergeCell ref="A2:Y2"/>
    <mergeCell ref="A3:J3"/>
    <mergeCell ref="I4:Y4"/>
    <mergeCell ref="J5:O5"/>
    <mergeCell ref="P5:R5"/>
    <mergeCell ref="T5:Y5"/>
    <mergeCell ref="J6:K6"/>
    <mergeCell ref="A199:H199"/>
    <mergeCell ref="J200:M200"/>
    <mergeCell ref="N200:P200"/>
    <mergeCell ref="R200:W200"/>
    <mergeCell ref="J201:K201"/>
    <mergeCell ref="A227:H227"/>
    <mergeCell ref="A4:A7"/>
    <mergeCell ref="A200:A202"/>
    <mergeCell ref="B4:B7"/>
    <mergeCell ref="B200:B202"/>
    <mergeCell ref="C4:C7"/>
    <mergeCell ref="C200:C202"/>
    <mergeCell ref="D200:D202"/>
    <mergeCell ref="E4:E7"/>
    <mergeCell ref="E200:E202"/>
    <mergeCell ref="F4:F7"/>
    <mergeCell ref="F200:F202"/>
    <mergeCell ref="G4:G7"/>
    <mergeCell ref="G200:G202"/>
    <mergeCell ref="H4:H7"/>
    <mergeCell ref="H200:H202"/>
    <mergeCell ref="I5:I7"/>
    <mergeCell ref="I200:I202"/>
    <mergeCell ref="L6:L7"/>
    <mergeCell ref="L201:L202"/>
    <mergeCell ref="M6:M7"/>
    <mergeCell ref="M201:M202"/>
    <mergeCell ref="N6:N7"/>
    <mergeCell ref="N201:N202"/>
    <mergeCell ref="O6:O7"/>
    <mergeCell ref="O201:O202"/>
    <mergeCell ref="P6:P7"/>
    <mergeCell ref="P201:P202"/>
    <mergeCell ref="Q6:Q7"/>
    <mergeCell ref="Q200:Q202"/>
    <mergeCell ref="R6:R7"/>
    <mergeCell ref="R201:R202"/>
    <mergeCell ref="S5:S7"/>
    <mergeCell ref="S201:S202"/>
    <mergeCell ref="T6:T7"/>
    <mergeCell ref="T201:T202"/>
    <mergeCell ref="U6:U7"/>
    <mergeCell ref="U201:U202"/>
    <mergeCell ref="V6:V7"/>
    <mergeCell ref="V201:V202"/>
    <mergeCell ref="W6:W7"/>
    <mergeCell ref="W201:W202"/>
    <mergeCell ref="X6:X7"/>
    <mergeCell ref="Y6:Y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5"/>
  <sheetViews>
    <sheetView topLeftCell="A3" workbookViewId="0">
      <selection activeCell="C48" sqref="C48"/>
    </sheetView>
  </sheetViews>
  <sheetFormatPr defaultColWidth="8" defaultRowHeight="14.25" customHeight="1"/>
  <cols>
    <col min="1" max="1" width="21.1047619047619" style="12" customWidth="1"/>
    <col min="2" max="2" width="23.4380952380952" style="12" customWidth="1"/>
    <col min="3" max="5" width="16.3333333333333" style="12" customWidth="1"/>
    <col min="6" max="8" width="12.552380952381" style="12" customWidth="1"/>
    <col min="9" max="9" width="8.88571428571429" style="12" customWidth="1"/>
    <col min="10" max="14" width="12.552380952381" style="12" customWidth="1"/>
    <col min="15" max="15" width="8" style="104" customWidth="1"/>
    <col min="16" max="16" width="9.55238095238095" style="104" customWidth="1"/>
    <col min="17" max="17" width="9.66666666666667" style="104" customWidth="1"/>
    <col min="18" max="18" width="10.552380952381" style="104" customWidth="1"/>
    <col min="19" max="19" width="10.1047619047619" style="12" customWidth="1"/>
    <col min="20" max="20" width="8" style="104" customWidth="1"/>
    <col min="21" max="16384" width="8" style="104"/>
  </cols>
  <sheetData>
    <row r="1" ht="12" customHeight="1" spans="1:19">
      <c r="A1" s="119"/>
      <c r="B1" s="119"/>
      <c r="C1" s="119"/>
      <c r="D1" s="119"/>
      <c r="E1" s="119"/>
      <c r="F1" s="119"/>
      <c r="G1" s="119"/>
      <c r="H1" s="119"/>
      <c r="I1" s="119"/>
      <c r="J1" s="119"/>
      <c r="K1" s="119"/>
      <c r="L1" s="119"/>
      <c r="M1" s="119"/>
      <c r="N1" s="119"/>
      <c r="O1" s="328"/>
      <c r="P1" s="328"/>
      <c r="Q1" s="328"/>
      <c r="R1" s="328"/>
      <c r="S1" s="333" t="s">
        <v>56</v>
      </c>
    </row>
    <row r="2" ht="36" customHeight="1" spans="1:19">
      <c r="A2" s="312" t="s">
        <v>57</v>
      </c>
      <c r="B2" s="106"/>
      <c r="C2" s="106"/>
      <c r="D2" s="106"/>
      <c r="E2" s="106"/>
      <c r="F2" s="106"/>
      <c r="G2" s="106"/>
      <c r="H2" s="106"/>
      <c r="I2" s="106"/>
      <c r="J2" s="106"/>
      <c r="K2" s="106"/>
      <c r="L2" s="106"/>
      <c r="M2" s="106"/>
      <c r="N2" s="106"/>
      <c r="O2" s="107"/>
      <c r="P2" s="107"/>
      <c r="Q2" s="107"/>
      <c r="R2" s="107"/>
      <c r="S2" s="107"/>
    </row>
    <row r="3" ht="20.25" customHeight="1" spans="1:19">
      <c r="A3" s="144" t="s">
        <v>2</v>
      </c>
      <c r="B3" s="118"/>
      <c r="C3" s="118"/>
      <c r="D3" s="118"/>
      <c r="E3" s="118"/>
      <c r="F3" s="118"/>
      <c r="G3" s="118"/>
      <c r="H3" s="118"/>
      <c r="I3" s="118"/>
      <c r="J3" s="118"/>
      <c r="K3" s="118"/>
      <c r="L3" s="118"/>
      <c r="M3" s="118"/>
      <c r="N3" s="118"/>
      <c r="O3" s="329"/>
      <c r="P3" s="329"/>
      <c r="Q3" s="329"/>
      <c r="R3" s="329"/>
      <c r="S3" s="334" t="s">
        <v>3</v>
      </c>
    </row>
    <row r="4" ht="18.75" customHeight="1" spans="1:19">
      <c r="A4" s="313" t="s">
        <v>58</v>
      </c>
      <c r="B4" s="314" t="s">
        <v>59</v>
      </c>
      <c r="C4" s="314" t="s">
        <v>60</v>
      </c>
      <c r="D4" s="315" t="s">
        <v>61</v>
      </c>
      <c r="E4" s="316"/>
      <c r="F4" s="316"/>
      <c r="G4" s="316"/>
      <c r="H4" s="316"/>
      <c r="I4" s="316"/>
      <c r="J4" s="316"/>
      <c r="K4" s="316"/>
      <c r="L4" s="316"/>
      <c r="M4" s="316"/>
      <c r="N4" s="330"/>
      <c r="O4" s="315" t="s">
        <v>47</v>
      </c>
      <c r="P4" s="315"/>
      <c r="Q4" s="315"/>
      <c r="R4" s="315"/>
      <c r="S4" s="335"/>
    </row>
    <row r="5" ht="18.75" customHeight="1" spans="1:19">
      <c r="A5" s="317"/>
      <c r="B5" s="318"/>
      <c r="C5" s="318"/>
      <c r="D5" s="319" t="s">
        <v>62</v>
      </c>
      <c r="E5" s="319" t="s">
        <v>63</v>
      </c>
      <c r="F5" s="319" t="s">
        <v>64</v>
      </c>
      <c r="G5" s="319" t="s">
        <v>65</v>
      </c>
      <c r="H5" s="319" t="s">
        <v>66</v>
      </c>
      <c r="I5" s="331" t="s">
        <v>67</v>
      </c>
      <c r="J5" s="316"/>
      <c r="K5" s="316"/>
      <c r="L5" s="316"/>
      <c r="M5" s="316"/>
      <c r="N5" s="330"/>
      <c r="O5" s="313" t="s">
        <v>62</v>
      </c>
      <c r="P5" s="313" t="s">
        <v>63</v>
      </c>
      <c r="Q5" s="313" t="s">
        <v>64</v>
      </c>
      <c r="R5" s="313" t="s">
        <v>65</v>
      </c>
      <c r="S5" s="313" t="s">
        <v>68</v>
      </c>
    </row>
    <row r="6" ht="33.75" customHeight="1" spans="1:19">
      <c r="A6" s="320"/>
      <c r="B6" s="321"/>
      <c r="C6" s="321"/>
      <c r="D6" s="320"/>
      <c r="E6" s="320"/>
      <c r="F6" s="320"/>
      <c r="G6" s="320"/>
      <c r="H6" s="320"/>
      <c r="I6" s="321" t="s">
        <v>62</v>
      </c>
      <c r="J6" s="321" t="s">
        <v>69</v>
      </c>
      <c r="K6" s="321" t="s">
        <v>70</v>
      </c>
      <c r="L6" s="321" t="s">
        <v>71</v>
      </c>
      <c r="M6" s="321" t="s">
        <v>72</v>
      </c>
      <c r="N6" s="321" t="s">
        <v>73</v>
      </c>
      <c r="O6" s="332"/>
      <c r="P6" s="332"/>
      <c r="Q6" s="332"/>
      <c r="R6" s="332"/>
      <c r="S6" s="332"/>
    </row>
    <row r="7" ht="16.5" customHeight="1" spans="1:19">
      <c r="A7" s="322">
        <v>1</v>
      </c>
      <c r="B7" s="323">
        <v>2</v>
      </c>
      <c r="C7" s="324">
        <v>3</v>
      </c>
      <c r="D7" s="325">
        <v>4</v>
      </c>
      <c r="E7" s="324">
        <v>5</v>
      </c>
      <c r="F7" s="324">
        <v>6</v>
      </c>
      <c r="G7" s="325">
        <v>7</v>
      </c>
      <c r="H7" s="324">
        <v>8</v>
      </c>
      <c r="I7" s="324">
        <v>9</v>
      </c>
      <c r="J7" s="325">
        <v>10</v>
      </c>
      <c r="K7" s="324">
        <v>11</v>
      </c>
      <c r="L7" s="324">
        <v>12</v>
      </c>
      <c r="M7" s="325">
        <v>13</v>
      </c>
      <c r="N7" s="324">
        <v>14</v>
      </c>
      <c r="O7" s="323">
        <v>15</v>
      </c>
      <c r="P7" s="322">
        <v>16</v>
      </c>
      <c r="Q7" s="323">
        <v>17</v>
      </c>
      <c r="R7" s="323">
        <v>18</v>
      </c>
      <c r="S7" s="323">
        <v>19</v>
      </c>
    </row>
    <row r="8" ht="16.5" customHeight="1" spans="1:19">
      <c r="A8" s="72" t="s">
        <v>74</v>
      </c>
      <c r="B8" s="91" t="s">
        <v>75</v>
      </c>
      <c r="C8" s="189">
        <v>1263.233966</v>
      </c>
      <c r="D8" s="189">
        <v>1263.233966</v>
      </c>
      <c r="E8" s="189">
        <v>1252.153966</v>
      </c>
      <c r="F8" s="189">
        <v>10.98</v>
      </c>
      <c r="G8" s="189">
        <v>0</v>
      </c>
      <c r="H8" s="189">
        <v>0</v>
      </c>
      <c r="I8" s="189">
        <v>0.1</v>
      </c>
      <c r="J8" s="189">
        <v>0</v>
      </c>
      <c r="K8" s="189">
        <v>0</v>
      </c>
      <c r="L8" s="189">
        <v>0</v>
      </c>
      <c r="M8" s="189">
        <v>0</v>
      </c>
      <c r="N8" s="189">
        <v>0.1</v>
      </c>
      <c r="O8" s="201"/>
      <c r="P8" s="22"/>
      <c r="Q8" s="22"/>
      <c r="R8" s="22"/>
      <c r="S8" s="22"/>
    </row>
    <row r="9" ht="16.5" customHeight="1" spans="1:19">
      <c r="A9" s="72" t="s">
        <v>76</v>
      </c>
      <c r="B9" s="91" t="s">
        <v>77</v>
      </c>
      <c r="C9" s="189">
        <v>1263.233966</v>
      </c>
      <c r="D9" s="189">
        <v>1263.233966</v>
      </c>
      <c r="E9" s="189">
        <v>1252.153966</v>
      </c>
      <c r="F9" s="189">
        <v>10.98</v>
      </c>
      <c r="G9" s="189">
        <v>0</v>
      </c>
      <c r="H9" s="189">
        <v>0</v>
      </c>
      <c r="I9" s="189">
        <v>0.1</v>
      </c>
      <c r="J9" s="189">
        <v>0</v>
      </c>
      <c r="K9" s="189">
        <v>0</v>
      </c>
      <c r="L9" s="189">
        <v>0</v>
      </c>
      <c r="M9" s="189">
        <v>0</v>
      </c>
      <c r="N9" s="189">
        <v>0.1</v>
      </c>
      <c r="O9" s="201"/>
      <c r="P9" s="22"/>
      <c r="Q9" s="22"/>
      <c r="R9" s="22"/>
      <c r="S9" s="22"/>
    </row>
    <row r="10" ht="16.5" customHeight="1" spans="1:19">
      <c r="A10" s="326" t="s">
        <v>60</v>
      </c>
      <c r="B10" s="327"/>
      <c r="C10" s="189">
        <v>1263.233966</v>
      </c>
      <c r="D10" s="189">
        <v>1263.233966</v>
      </c>
      <c r="E10" s="189">
        <v>1252.153966</v>
      </c>
      <c r="F10" s="189">
        <v>10.98</v>
      </c>
      <c r="G10" s="189">
        <v>0</v>
      </c>
      <c r="H10" s="189">
        <v>0</v>
      </c>
      <c r="I10" s="189">
        <v>0.1</v>
      </c>
      <c r="J10" s="189">
        <v>0</v>
      </c>
      <c r="K10" s="189">
        <v>0</v>
      </c>
      <c r="L10" s="189">
        <v>0</v>
      </c>
      <c r="M10" s="189">
        <v>0</v>
      </c>
      <c r="N10" s="189">
        <v>0.1</v>
      </c>
      <c r="O10" s="201"/>
      <c r="P10" s="22"/>
      <c r="Q10" s="22"/>
      <c r="R10" s="22"/>
      <c r="S10" s="22"/>
    </row>
    <row r="28" s="249" customFormat="1" customHeight="1" spans="1:19">
      <c r="A28" s="13"/>
      <c r="B28" s="13"/>
      <c r="C28" s="13"/>
      <c r="D28" s="13"/>
      <c r="E28" s="13"/>
      <c r="F28" s="22"/>
      <c r="G28" s="13"/>
      <c r="H28" s="13"/>
      <c r="I28" s="22"/>
      <c r="J28" s="13"/>
      <c r="K28" s="13"/>
      <c r="L28" s="13"/>
      <c r="M28" s="13"/>
      <c r="N28" s="22"/>
      <c r="S28" s="13"/>
    </row>
    <row r="29" s="249" customFormat="1" customHeight="1" spans="1:19">
      <c r="A29" s="13"/>
      <c r="B29" s="13"/>
      <c r="C29" s="13"/>
      <c r="D29" s="13"/>
      <c r="E29" s="13"/>
      <c r="F29" s="13"/>
      <c r="G29" s="13"/>
      <c r="H29" s="13"/>
      <c r="I29" s="13"/>
      <c r="J29" s="13"/>
      <c r="K29" s="13"/>
      <c r="L29" s="13"/>
      <c r="M29" s="13"/>
      <c r="N29" s="13"/>
      <c r="S29" s="13"/>
    </row>
    <row r="30" s="249" customFormat="1" customHeight="1" spans="1:19">
      <c r="A30" s="13"/>
      <c r="B30" s="13"/>
      <c r="C30" s="13"/>
      <c r="D30" s="13"/>
      <c r="E30" s="13"/>
      <c r="F30" s="13"/>
      <c r="G30" s="13"/>
      <c r="H30" s="13"/>
      <c r="I30" s="13"/>
      <c r="J30" s="13"/>
      <c r="K30" s="13"/>
      <c r="L30" s="13"/>
      <c r="M30" s="13"/>
      <c r="N30" s="13"/>
      <c r="S30" s="13"/>
    </row>
    <row r="31" s="249" customFormat="1" customHeight="1" spans="1:19">
      <c r="A31" s="13"/>
      <c r="B31" s="13"/>
      <c r="C31" s="13"/>
      <c r="D31" s="13"/>
      <c r="E31" s="13"/>
      <c r="F31" s="13"/>
      <c r="G31" s="13"/>
      <c r="H31" s="13"/>
      <c r="I31" s="13"/>
      <c r="J31" s="13"/>
      <c r="K31" s="13"/>
      <c r="L31" s="13"/>
      <c r="M31" s="13"/>
      <c r="N31" s="13"/>
      <c r="S31" s="13"/>
    </row>
    <row r="35" customHeight="1" spans="12:12">
      <c r="L35" s="191"/>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30"/>
  <sheetViews>
    <sheetView workbookViewId="0">
      <selection activeCell="N25" sqref="N25"/>
    </sheetView>
  </sheetViews>
  <sheetFormatPr defaultColWidth="9.1047619047619" defaultRowHeight="12.75" outlineLevelCol="4"/>
  <cols>
    <col min="2" max="2" width="19.552380952381" style="3" customWidth="1"/>
    <col min="3" max="3" width="11.6666666666667" style="4"/>
    <col min="5" max="5" width="12.8857142857143"/>
  </cols>
  <sheetData>
    <row r="2" s="2" customFormat="1" spans="2:3">
      <c r="B2" s="5" t="s">
        <v>177</v>
      </c>
      <c r="C2" s="6">
        <f ca="1">SUMIF(Sheet1!E:AB,B2,Sheet1!AB:AB)</f>
        <v>64.141636</v>
      </c>
    </row>
    <row r="3" s="2" customFormat="1" spans="2:3">
      <c r="B3" s="5" t="s">
        <v>134</v>
      </c>
      <c r="C3" s="6">
        <f ca="1">SUMIF(Sheet1!E:AB,B3,Sheet1!AB:AB)</f>
        <v>1.4196</v>
      </c>
    </row>
    <row r="4" spans="2:3">
      <c r="B4" s="7" t="s">
        <v>94</v>
      </c>
      <c r="C4" s="4">
        <f ca="1">SUMIF(Sheet1!E:AB,B4,Sheet1!AB:AB)</f>
        <v>15.5537</v>
      </c>
    </row>
    <row r="5" s="2" customFormat="1" spans="2:3">
      <c r="B5" s="8" t="s">
        <v>96</v>
      </c>
      <c r="C5" s="6">
        <f ca="1">SUMIF(Sheet1!E:AB,B5,Sheet1!AB:AB)</f>
        <v>5</v>
      </c>
    </row>
    <row r="6" s="2" customFormat="1" spans="2:3">
      <c r="B6" s="5" t="s">
        <v>98</v>
      </c>
      <c r="C6" s="6">
        <f ca="1">SUMIF(Sheet1!E:AB,B6,Sheet1!AB:AB)</f>
        <v>2.28</v>
      </c>
    </row>
    <row r="7" s="2" customFormat="1" spans="2:3">
      <c r="B7" s="5" t="s">
        <v>102</v>
      </c>
      <c r="C7" s="6">
        <f ca="1">SUMIF(Sheet1!E:AB,B7,Sheet1!AB:AB)</f>
        <v>252.435</v>
      </c>
    </row>
    <row r="8" s="2" customFormat="1" spans="2:3">
      <c r="B8" s="5" t="s">
        <v>103</v>
      </c>
      <c r="C8" s="6">
        <f ca="1">SUMIF(Sheet1!E:AB,B8,Sheet1!AB:AB)</f>
        <v>234.223521</v>
      </c>
    </row>
    <row r="9" s="2" customFormat="1" spans="2:3">
      <c r="B9" s="5" t="s">
        <v>105</v>
      </c>
      <c r="C9" s="6">
        <f ca="1">SUMIF(Sheet1!E:AB,B9,Sheet1!AB:AB)</f>
        <v>71.6</v>
      </c>
    </row>
    <row r="10" s="2" customFormat="1" spans="2:3">
      <c r="B10" s="5" t="s">
        <v>109</v>
      </c>
      <c r="C10" s="6">
        <f ca="1">SUMIF(Sheet1!E:AB,B10,Sheet1!AB:AB)</f>
        <v>24.5618</v>
      </c>
    </row>
    <row r="11" s="2" customFormat="1" spans="2:3">
      <c r="B11" s="8" t="s">
        <v>112</v>
      </c>
      <c r="C11" s="6">
        <f ca="1">SUMIF(Sheet1!E:AB,B11,Sheet1!AB:AB)</f>
        <v>0.5</v>
      </c>
    </row>
    <row r="12" s="2" customFormat="1" spans="2:3">
      <c r="B12" s="5" t="s">
        <v>115</v>
      </c>
      <c r="C12" s="6">
        <f ca="1">SUMIF(Sheet1!E:AB,B12,Sheet1!AB:AB)</f>
        <v>59.5868</v>
      </c>
    </row>
    <row r="13" s="2" customFormat="1" spans="2:3">
      <c r="B13" s="8" t="s">
        <v>116</v>
      </c>
      <c r="C13" s="6">
        <f ca="1">SUMIF(Sheet1!E:AB,B13,Sheet1!AB:AB)</f>
        <v>8</v>
      </c>
    </row>
    <row r="14" spans="2:5">
      <c r="B14" s="7" t="s">
        <v>122</v>
      </c>
      <c r="C14" s="9">
        <f ca="1">SUMIF(Sheet1!E:AB,B14,Sheet1!AB:AB)</f>
        <v>195.2352</v>
      </c>
      <c r="E14">
        <v>158.04</v>
      </c>
    </row>
    <row r="15" s="2" customFormat="1" spans="2:3">
      <c r="B15" s="5" t="s">
        <v>126</v>
      </c>
      <c r="C15" s="6">
        <f ca="1">SUMIF(Sheet1!E:AB,B15,Sheet1!AB:AB)</f>
        <v>10.5</v>
      </c>
    </row>
    <row r="16" s="2" customFormat="1" spans="2:3">
      <c r="B16" s="5" t="s">
        <v>128</v>
      </c>
      <c r="C16" s="6">
        <f ca="1">SUMIF(Sheet1!E:AB,B16,Sheet1!AB:AB)</f>
        <v>10.5</v>
      </c>
    </row>
    <row r="17" s="2" customFormat="1" spans="2:3">
      <c r="B17" s="5" t="s">
        <v>130</v>
      </c>
      <c r="C17" s="6">
        <f ca="1">SUMIF(Sheet1!E:AB,B17,Sheet1!AB:AB)</f>
        <v>81.590374</v>
      </c>
    </row>
    <row r="18" s="2" customFormat="1" spans="2:3">
      <c r="B18" s="5" t="s">
        <v>140</v>
      </c>
      <c r="C18" s="6">
        <f ca="1">SUMIF(Sheet1!E:AB,B18,Sheet1!AB:AB)</f>
        <v>23.290205</v>
      </c>
    </row>
    <row r="19" s="2" customFormat="1" spans="2:3">
      <c r="B19" s="5" t="s">
        <v>142</v>
      </c>
      <c r="C19" s="6">
        <f ca="1">SUMIF(Sheet1!E:AB,B19,Sheet1!AB:AB)</f>
        <v>18.628915</v>
      </c>
    </row>
    <row r="20" s="2" customFormat="1" spans="2:3">
      <c r="B20" s="5" t="s">
        <v>144</v>
      </c>
      <c r="C20" s="6">
        <f ca="1">SUMIF(Sheet1!E:AB,B20,Sheet1!AB:AB)</f>
        <v>29.4703</v>
      </c>
    </row>
    <row r="21" s="2" customFormat="1" spans="2:3">
      <c r="B21" s="5" t="s">
        <v>146</v>
      </c>
      <c r="C21" s="6">
        <f ca="1">SUMIF(Sheet1!E:AB,B21,Sheet1!AB:AB)</f>
        <v>0.812193</v>
      </c>
    </row>
    <row r="22" s="2" customFormat="1" spans="2:3">
      <c r="B22" s="5" t="s">
        <v>152</v>
      </c>
      <c r="C22" s="6">
        <f ca="1">SUMIF(Sheet1!E:AB,B22,Sheet1!AB:AB)</f>
        <v>81.76452</v>
      </c>
    </row>
    <row r="23" s="2" customFormat="1" spans="2:3">
      <c r="B23" s="8" t="s">
        <v>158</v>
      </c>
      <c r="C23" s="6">
        <f ca="1">SUMIF(Sheet1!E:AB,B23,Sheet1!AB:AB)</f>
        <v>10.98</v>
      </c>
    </row>
    <row r="24" spans="2:5">
      <c r="B24" s="7" t="s">
        <v>164</v>
      </c>
      <c r="C24" s="9">
        <f ca="1">SUMIF(Sheet1!E:AB,B24,Sheet1!AB:AB)</f>
        <v>40.452202</v>
      </c>
      <c r="E24">
        <v>28.45</v>
      </c>
    </row>
    <row r="25" spans="2:5">
      <c r="B25" s="7" t="s">
        <v>166</v>
      </c>
      <c r="C25" s="9">
        <f ca="1">SUMIF(Sheet1!E:AB,B25,Sheet1!AB:AB)</f>
        <v>5.608</v>
      </c>
      <c r="E25">
        <v>3.41</v>
      </c>
    </row>
    <row r="26" spans="2:3">
      <c r="B26" s="10" t="s">
        <v>172</v>
      </c>
      <c r="C26" s="4">
        <f ca="1">SUMIF(Sheet1!E:AB,B26,Sheet1!AB:AB)</f>
        <v>0.1</v>
      </c>
    </row>
    <row r="27" s="2" customFormat="1" spans="2:3">
      <c r="B27" s="8" t="s">
        <v>183</v>
      </c>
      <c r="C27" s="6">
        <f ca="1">SUMIF(Sheet1!E:AB,B27,Sheet1!AB:AB)</f>
        <v>15</v>
      </c>
    </row>
    <row r="30" spans="3:5">
      <c r="C30" s="4">
        <f ca="1">SUM(C2:C29)</f>
        <v>1263.233966</v>
      </c>
      <c r="E30" s="4">
        <f ca="1">+C3+C2+C5+C6+C7+C8+C9+C10+C11+C12+C13+E14+C15+C16+C17+C18+C19+C20+C21+C22+C23+E24+E25+C27</f>
        <v>1196.184864</v>
      </c>
    </row>
  </sheetData>
  <autoFilter ref="B1:H27">
    <extLst/>
  </autoFilter>
  <sortState ref="B4:C218">
    <sortCondition ref="B4"/>
  </sortState>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2:F25"/>
  <sheetViews>
    <sheetView workbookViewId="0">
      <selection activeCell="F11" sqref="F11"/>
    </sheetView>
  </sheetViews>
  <sheetFormatPr defaultColWidth="9.1047619047619" defaultRowHeight="12.75" outlineLevelCol="5"/>
  <cols>
    <col min="6" max="6" width="169.885714285714" customWidth="1"/>
  </cols>
  <sheetData>
    <row r="2" ht="22.5" spans="6:6">
      <c r="F2" s="1" t="s">
        <v>741</v>
      </c>
    </row>
    <row r="3" ht="22.5" spans="6:6">
      <c r="F3" s="1" t="s">
        <v>742</v>
      </c>
    </row>
    <row r="4" ht="42.75" spans="6:6">
      <c r="F4" s="1" t="s">
        <v>743</v>
      </c>
    </row>
    <row r="5" ht="22.5" spans="6:6">
      <c r="F5" s="1" t="s">
        <v>744</v>
      </c>
    </row>
    <row r="6" ht="42.75" spans="6:6">
      <c r="F6" s="1" t="s">
        <v>745</v>
      </c>
    </row>
    <row r="7" ht="22.5" spans="6:6">
      <c r="F7" s="1" t="s">
        <v>746</v>
      </c>
    </row>
    <row r="8" ht="22.5" spans="6:6">
      <c r="F8" s="1" t="s">
        <v>747</v>
      </c>
    </row>
    <row r="9" ht="42.75" spans="6:6">
      <c r="F9" s="1" t="s">
        <v>748</v>
      </c>
    </row>
    <row r="10" ht="42.75" spans="6:6">
      <c r="F10" s="1" t="s">
        <v>749</v>
      </c>
    </row>
    <row r="11" ht="42.75" spans="6:6">
      <c r="F11" s="1" t="s">
        <v>750</v>
      </c>
    </row>
    <row r="12" ht="42.75" spans="6:6">
      <c r="F12" s="1" t="s">
        <v>751</v>
      </c>
    </row>
    <row r="13" ht="42.75" spans="6:6">
      <c r="F13" s="1" t="s">
        <v>752</v>
      </c>
    </row>
    <row r="14" ht="42.75" spans="6:6">
      <c r="F14" s="1" t="s">
        <v>753</v>
      </c>
    </row>
    <row r="15" ht="22.5" spans="6:6">
      <c r="F15" s="1" t="s">
        <v>754</v>
      </c>
    </row>
    <row r="16" ht="22.5" spans="6:6">
      <c r="F16" s="1" t="s">
        <v>755</v>
      </c>
    </row>
    <row r="17" ht="22.5" spans="6:6">
      <c r="F17" s="1" t="s">
        <v>756</v>
      </c>
    </row>
    <row r="18" ht="22.5" spans="6:6">
      <c r="F18" s="1" t="s">
        <v>757</v>
      </c>
    </row>
    <row r="19" ht="22.5" spans="6:6">
      <c r="F19" s="1" t="s">
        <v>758</v>
      </c>
    </row>
    <row r="20" ht="42.75" spans="6:6">
      <c r="F20" s="1" t="s">
        <v>759</v>
      </c>
    </row>
    <row r="21" ht="42.75" spans="6:6">
      <c r="F21" s="1" t="s">
        <v>760</v>
      </c>
    </row>
    <row r="22" ht="42.75" spans="6:6">
      <c r="F22" s="1" t="s">
        <v>761</v>
      </c>
    </row>
    <row r="23" ht="42.75" spans="6:6">
      <c r="F23" s="1" t="s">
        <v>762</v>
      </c>
    </row>
    <row r="24" ht="22.5" spans="6:6">
      <c r="F24" s="1" t="s">
        <v>763</v>
      </c>
    </row>
    <row r="25" ht="22.5" spans="6:6">
      <c r="F25" s="1" t="s">
        <v>764</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4"/>
  <sheetViews>
    <sheetView zoomScale="110" zoomScaleNormal="110" workbookViewId="0">
      <pane xSplit="2" ySplit="6" topLeftCell="C7" activePane="bottomRight" state="frozen"/>
      <selection/>
      <selection pane="topRight"/>
      <selection pane="bottomLeft"/>
      <selection pane="bottomRight" activeCell="F80" sqref="F80"/>
    </sheetView>
  </sheetViews>
  <sheetFormatPr defaultColWidth="9.1047619047619" defaultRowHeight="14.25" customHeight="1"/>
  <cols>
    <col min="1" max="1" width="14.3333333333333" style="274" customWidth="1"/>
    <col min="2" max="2" width="29.1047619047619" style="274" customWidth="1"/>
    <col min="3" max="3" width="15.4380952380952" style="274" customWidth="1"/>
    <col min="4" max="8" width="18.8857142857143" style="274" customWidth="1"/>
    <col min="9" max="9" width="15.552380952381" style="274" customWidth="1"/>
    <col min="10" max="10" width="14.1047619047619" style="274" customWidth="1"/>
    <col min="11" max="15" width="18.8857142857143" style="274" customWidth="1"/>
    <col min="16" max="16" width="9.1047619047619" style="274" customWidth="1"/>
    <col min="17" max="16384" width="9.1047619047619" style="274"/>
  </cols>
  <sheetData>
    <row r="1" ht="15.75" customHeight="1" spans="1:15">
      <c r="A1" s="275"/>
      <c r="B1" s="275"/>
      <c r="C1" s="275"/>
      <c r="D1" s="275"/>
      <c r="E1" s="275"/>
      <c r="F1" s="275"/>
      <c r="G1" s="275"/>
      <c r="H1" s="275"/>
      <c r="I1" s="275"/>
      <c r="J1" s="275"/>
      <c r="K1" s="275"/>
      <c r="L1" s="275"/>
      <c r="M1" s="275"/>
      <c r="N1" s="275"/>
      <c r="O1" s="307" t="s">
        <v>78</v>
      </c>
    </row>
    <row r="2" ht="28.5" customHeight="1" spans="1:15">
      <c r="A2" s="276" t="s">
        <v>79</v>
      </c>
      <c r="B2" s="276"/>
      <c r="C2" s="276"/>
      <c r="D2" s="276"/>
      <c r="E2" s="276"/>
      <c r="F2" s="276"/>
      <c r="G2" s="276"/>
      <c r="H2" s="276"/>
      <c r="I2" s="276"/>
      <c r="J2" s="276"/>
      <c r="K2" s="276"/>
      <c r="L2" s="276"/>
      <c r="M2" s="276"/>
      <c r="N2" s="276"/>
      <c r="O2" s="276"/>
    </row>
    <row r="3" ht="15" customHeight="1" spans="1:15">
      <c r="A3" s="277" t="s">
        <v>2</v>
      </c>
      <c r="B3" s="278"/>
      <c r="C3" s="279"/>
      <c r="D3" s="279"/>
      <c r="E3" s="279"/>
      <c r="F3" s="279"/>
      <c r="G3" s="279"/>
      <c r="H3" s="279"/>
      <c r="I3" s="279"/>
      <c r="J3" s="279"/>
      <c r="K3" s="279"/>
      <c r="L3" s="279"/>
      <c r="M3" s="308"/>
      <c r="N3" s="308"/>
      <c r="O3" s="309" t="s">
        <v>3</v>
      </c>
    </row>
    <row r="4" ht="17.25" customHeight="1" spans="1:15">
      <c r="A4" s="280" t="s">
        <v>80</v>
      </c>
      <c r="B4" s="280" t="s">
        <v>81</v>
      </c>
      <c r="C4" s="281" t="s">
        <v>60</v>
      </c>
      <c r="D4" s="281" t="s">
        <v>63</v>
      </c>
      <c r="E4" s="282"/>
      <c r="F4" s="283"/>
      <c r="G4" s="284" t="s">
        <v>64</v>
      </c>
      <c r="H4" s="285" t="s">
        <v>65</v>
      </c>
      <c r="I4" s="284" t="s">
        <v>82</v>
      </c>
      <c r="J4" s="284" t="s">
        <v>67</v>
      </c>
      <c r="K4" s="284"/>
      <c r="L4" s="284"/>
      <c r="M4" s="284"/>
      <c r="N4" s="284"/>
      <c r="O4" s="284"/>
    </row>
    <row r="5" ht="27" spans="1:15">
      <c r="A5" s="286"/>
      <c r="B5" s="286"/>
      <c r="C5" s="287"/>
      <c r="D5" s="284" t="s">
        <v>62</v>
      </c>
      <c r="E5" s="284" t="s">
        <v>83</v>
      </c>
      <c r="F5" s="284" t="s">
        <v>84</v>
      </c>
      <c r="G5" s="284"/>
      <c r="H5" s="288"/>
      <c r="I5" s="284"/>
      <c r="J5" s="284" t="s">
        <v>62</v>
      </c>
      <c r="K5" s="284" t="s">
        <v>85</v>
      </c>
      <c r="L5" s="284" t="s">
        <v>86</v>
      </c>
      <c r="M5" s="284" t="s">
        <v>87</v>
      </c>
      <c r="N5" s="284" t="s">
        <v>88</v>
      </c>
      <c r="O5" s="284" t="s">
        <v>89</v>
      </c>
    </row>
    <row r="6" ht="16.5" customHeight="1" spans="1:15">
      <c r="A6" s="289">
        <v>1</v>
      </c>
      <c r="B6" s="289">
        <v>2</v>
      </c>
      <c r="C6" s="290">
        <v>3</v>
      </c>
      <c r="D6" s="291">
        <v>4</v>
      </c>
      <c r="E6" s="291">
        <v>5</v>
      </c>
      <c r="F6" s="291">
        <v>6</v>
      </c>
      <c r="G6" s="290">
        <v>7</v>
      </c>
      <c r="H6" s="290">
        <v>8</v>
      </c>
      <c r="I6" s="310">
        <v>9</v>
      </c>
      <c r="J6" s="310">
        <v>10</v>
      </c>
      <c r="K6" s="290">
        <v>11</v>
      </c>
      <c r="L6" s="310">
        <v>12</v>
      </c>
      <c r="M6" s="310">
        <v>13</v>
      </c>
      <c r="N6" s="290">
        <v>14</v>
      </c>
      <c r="O6" s="310">
        <v>15</v>
      </c>
    </row>
    <row r="7" ht="20.25" customHeight="1" spans="1:15">
      <c r="A7" s="292" t="s">
        <v>90</v>
      </c>
      <c r="B7" s="293" t="s">
        <v>91</v>
      </c>
      <c r="C7" s="294">
        <v>673.740821</v>
      </c>
      <c r="D7" s="294">
        <v>673.740821</v>
      </c>
      <c r="E7" s="294">
        <v>573.240821</v>
      </c>
      <c r="F7" s="294">
        <v>100.5</v>
      </c>
      <c r="G7" s="294">
        <v>0</v>
      </c>
      <c r="H7" s="294">
        <v>0</v>
      </c>
      <c r="I7" s="294">
        <v>0</v>
      </c>
      <c r="J7" s="294">
        <v>0</v>
      </c>
      <c r="K7" s="294">
        <v>0</v>
      </c>
      <c r="L7" s="294">
        <v>0</v>
      </c>
      <c r="M7" s="294">
        <v>0</v>
      </c>
      <c r="N7" s="294">
        <v>0</v>
      </c>
      <c r="O7" s="294">
        <v>0</v>
      </c>
    </row>
    <row r="8" ht="20.25" customHeight="1" spans="1:15">
      <c r="A8" s="292" t="s">
        <v>92</v>
      </c>
      <c r="B8" s="293" t="s">
        <v>93</v>
      </c>
      <c r="C8" s="294">
        <v>22.8337</v>
      </c>
      <c r="D8" s="294">
        <v>22.8337</v>
      </c>
      <c r="E8" s="294">
        <v>17.8337</v>
      </c>
      <c r="F8" s="294">
        <v>5</v>
      </c>
      <c r="G8" s="294">
        <v>0</v>
      </c>
      <c r="H8" s="294">
        <v>0</v>
      </c>
      <c r="I8" s="294">
        <v>0</v>
      </c>
      <c r="J8" s="294">
        <v>0</v>
      </c>
      <c r="K8" s="294">
        <v>0</v>
      </c>
      <c r="L8" s="294">
        <v>0</v>
      </c>
      <c r="M8" s="294">
        <v>0</v>
      </c>
      <c r="N8" s="294">
        <v>0</v>
      </c>
      <c r="O8" s="294">
        <v>0</v>
      </c>
    </row>
    <row r="9" ht="17.25" customHeight="1" spans="1:15">
      <c r="A9" s="292" t="s">
        <v>94</v>
      </c>
      <c r="B9" s="293" t="s">
        <v>95</v>
      </c>
      <c r="C9" s="294">
        <v>15.5537</v>
      </c>
      <c r="D9" s="294">
        <v>15.5537</v>
      </c>
      <c r="E9" s="294">
        <v>15.5537</v>
      </c>
      <c r="F9" s="294">
        <v>0</v>
      </c>
      <c r="G9" s="294">
        <v>0</v>
      </c>
      <c r="H9" s="294">
        <v>0</v>
      </c>
      <c r="I9" s="294">
        <v>0</v>
      </c>
      <c r="J9" s="294">
        <v>0</v>
      </c>
      <c r="K9" s="294">
        <v>0</v>
      </c>
      <c r="L9" s="294">
        <v>0</v>
      </c>
      <c r="M9" s="294">
        <v>0</v>
      </c>
      <c r="N9" s="294">
        <v>0</v>
      </c>
      <c r="O9" s="294">
        <v>0</v>
      </c>
    </row>
    <row r="10" customHeight="1" spans="1:15">
      <c r="A10" s="292" t="s">
        <v>96</v>
      </c>
      <c r="B10" s="293" t="s">
        <v>97</v>
      </c>
      <c r="C10" s="294">
        <v>5</v>
      </c>
      <c r="D10" s="294">
        <v>5</v>
      </c>
      <c r="E10" s="294">
        <v>0</v>
      </c>
      <c r="F10" s="294">
        <v>5</v>
      </c>
      <c r="G10" s="294">
        <v>0</v>
      </c>
      <c r="H10" s="294">
        <v>0</v>
      </c>
      <c r="I10" s="294">
        <v>0</v>
      </c>
      <c r="J10" s="294">
        <v>0</v>
      </c>
      <c r="K10" s="294">
        <v>0</v>
      </c>
      <c r="L10" s="294">
        <v>0</v>
      </c>
      <c r="M10" s="294">
        <v>0</v>
      </c>
      <c r="N10" s="294">
        <v>0</v>
      </c>
      <c r="O10" s="294">
        <v>0</v>
      </c>
    </row>
    <row r="11" customHeight="1" spans="1:15">
      <c r="A11" s="292" t="s">
        <v>98</v>
      </c>
      <c r="B11" s="293" t="s">
        <v>99</v>
      </c>
      <c r="C11" s="294">
        <v>2.28</v>
      </c>
      <c r="D11" s="294">
        <v>2.28</v>
      </c>
      <c r="E11" s="294">
        <v>2.28</v>
      </c>
      <c r="F11" s="294">
        <v>0</v>
      </c>
      <c r="G11" s="294">
        <v>0</v>
      </c>
      <c r="H11" s="294">
        <v>0</v>
      </c>
      <c r="I11" s="294">
        <v>0</v>
      </c>
      <c r="J11" s="294">
        <v>0</v>
      </c>
      <c r="K11" s="294">
        <v>0</v>
      </c>
      <c r="L11" s="294">
        <v>0</v>
      </c>
      <c r="M11" s="294">
        <v>0</v>
      </c>
      <c r="N11" s="294">
        <v>0</v>
      </c>
      <c r="O11" s="294">
        <v>0</v>
      </c>
    </row>
    <row r="12" customHeight="1" spans="1:15">
      <c r="A12" s="292" t="s">
        <v>100</v>
      </c>
      <c r="B12" s="293" t="s">
        <v>101</v>
      </c>
      <c r="C12" s="294">
        <v>558.258521</v>
      </c>
      <c r="D12" s="294">
        <v>558.258521</v>
      </c>
      <c r="E12" s="294">
        <v>471.258521</v>
      </c>
      <c r="F12" s="294">
        <v>87</v>
      </c>
      <c r="G12" s="294">
        <v>0</v>
      </c>
      <c r="H12" s="294">
        <v>0</v>
      </c>
      <c r="I12" s="294">
        <v>0</v>
      </c>
      <c r="J12" s="294">
        <v>0</v>
      </c>
      <c r="K12" s="294">
        <v>0</v>
      </c>
      <c r="L12" s="294">
        <v>0</v>
      </c>
      <c r="M12" s="294">
        <v>0</v>
      </c>
      <c r="N12" s="294">
        <v>0</v>
      </c>
      <c r="O12" s="294">
        <v>0</v>
      </c>
    </row>
    <row r="13" customHeight="1" spans="1:15">
      <c r="A13" s="292" t="s">
        <v>102</v>
      </c>
      <c r="B13" s="293" t="s">
        <v>95</v>
      </c>
      <c r="C13" s="294">
        <v>252.435</v>
      </c>
      <c r="D13" s="294">
        <v>252.435</v>
      </c>
      <c r="E13" s="294">
        <v>233.435</v>
      </c>
      <c r="F13" s="294">
        <v>19</v>
      </c>
      <c r="G13" s="294">
        <v>0</v>
      </c>
      <c r="H13" s="294">
        <v>0</v>
      </c>
      <c r="I13" s="294">
        <v>0</v>
      </c>
      <c r="J13" s="294">
        <v>0</v>
      </c>
      <c r="K13" s="294">
        <v>0</v>
      </c>
      <c r="L13" s="294">
        <v>0</v>
      </c>
      <c r="M13" s="294">
        <v>0</v>
      </c>
      <c r="N13" s="294">
        <v>0</v>
      </c>
      <c r="O13" s="294">
        <v>0</v>
      </c>
    </row>
    <row r="14" customHeight="1" spans="1:15">
      <c r="A14" s="292" t="s">
        <v>103</v>
      </c>
      <c r="B14" s="293" t="s">
        <v>104</v>
      </c>
      <c r="C14" s="294">
        <v>234.223521</v>
      </c>
      <c r="D14" s="294">
        <v>234.223521</v>
      </c>
      <c r="E14" s="294">
        <v>234.223521</v>
      </c>
      <c r="F14" s="294">
        <v>0</v>
      </c>
      <c r="G14" s="294">
        <v>0</v>
      </c>
      <c r="H14" s="294">
        <v>0</v>
      </c>
      <c r="I14" s="294">
        <v>0</v>
      </c>
      <c r="J14" s="294">
        <v>0</v>
      </c>
      <c r="K14" s="294">
        <v>0</v>
      </c>
      <c r="L14" s="294">
        <v>0</v>
      </c>
      <c r="M14" s="294">
        <v>0</v>
      </c>
      <c r="N14" s="294">
        <v>0</v>
      </c>
      <c r="O14" s="294">
        <v>0</v>
      </c>
    </row>
    <row r="15" customHeight="1" spans="1:15">
      <c r="A15" s="292" t="s">
        <v>105</v>
      </c>
      <c r="B15" s="293" t="s">
        <v>106</v>
      </c>
      <c r="C15" s="294">
        <v>71.6</v>
      </c>
      <c r="D15" s="294">
        <v>71.6</v>
      </c>
      <c r="E15" s="294">
        <v>3.6</v>
      </c>
      <c r="F15" s="294">
        <v>68</v>
      </c>
      <c r="G15" s="294">
        <v>0</v>
      </c>
      <c r="H15" s="294">
        <v>0</v>
      </c>
      <c r="I15" s="294">
        <v>0</v>
      </c>
      <c r="J15" s="294">
        <v>0</v>
      </c>
      <c r="K15" s="294">
        <v>0</v>
      </c>
      <c r="L15" s="294">
        <v>0</v>
      </c>
      <c r="M15" s="294">
        <v>0</v>
      </c>
      <c r="N15" s="294">
        <v>0</v>
      </c>
      <c r="O15" s="294">
        <v>0</v>
      </c>
    </row>
    <row r="16" customHeight="1" spans="1:15">
      <c r="A16" s="292" t="s">
        <v>107</v>
      </c>
      <c r="B16" s="293" t="s">
        <v>108</v>
      </c>
      <c r="C16" s="294">
        <v>24.5618</v>
      </c>
      <c r="D16" s="294">
        <v>24.5618</v>
      </c>
      <c r="E16" s="294">
        <v>24.5618</v>
      </c>
      <c r="F16" s="294">
        <v>0</v>
      </c>
      <c r="G16" s="294">
        <v>0</v>
      </c>
      <c r="H16" s="294">
        <v>0</v>
      </c>
      <c r="I16" s="294">
        <v>0</v>
      </c>
      <c r="J16" s="294">
        <v>0</v>
      </c>
      <c r="K16" s="294">
        <v>0</v>
      </c>
      <c r="L16" s="294">
        <v>0</v>
      </c>
      <c r="M16" s="294">
        <v>0</v>
      </c>
      <c r="N16" s="294">
        <v>0</v>
      </c>
      <c r="O16" s="294">
        <v>0</v>
      </c>
    </row>
    <row r="17" customHeight="1" spans="1:15">
      <c r="A17" s="292" t="s">
        <v>109</v>
      </c>
      <c r="B17" s="293" t="s">
        <v>95</v>
      </c>
      <c r="C17" s="294">
        <v>24.5618</v>
      </c>
      <c r="D17" s="294">
        <v>24.5618</v>
      </c>
      <c r="E17" s="294">
        <v>24.5618</v>
      </c>
      <c r="F17" s="294">
        <v>0</v>
      </c>
      <c r="G17" s="294">
        <v>0</v>
      </c>
      <c r="H17" s="294">
        <v>0</v>
      </c>
      <c r="I17" s="294">
        <v>0</v>
      </c>
      <c r="J17" s="294">
        <v>0</v>
      </c>
      <c r="K17" s="294">
        <v>0</v>
      </c>
      <c r="L17" s="294">
        <v>0</v>
      </c>
      <c r="M17" s="294">
        <v>0</v>
      </c>
      <c r="N17" s="294">
        <v>0</v>
      </c>
      <c r="O17" s="294">
        <v>0</v>
      </c>
    </row>
    <row r="18" customHeight="1" spans="1:15">
      <c r="A18" s="292" t="s">
        <v>110</v>
      </c>
      <c r="B18" s="293" t="s">
        <v>111</v>
      </c>
      <c r="C18" s="294">
        <v>0.5</v>
      </c>
      <c r="D18" s="294">
        <v>0.5</v>
      </c>
      <c r="E18" s="294">
        <v>0</v>
      </c>
      <c r="F18" s="294">
        <v>0.5</v>
      </c>
      <c r="G18" s="294">
        <v>0</v>
      </c>
      <c r="H18" s="294">
        <v>0</v>
      </c>
      <c r="I18" s="294">
        <v>0</v>
      </c>
      <c r="J18" s="294">
        <v>0</v>
      </c>
      <c r="K18" s="294">
        <v>0</v>
      </c>
      <c r="L18" s="294">
        <v>0</v>
      </c>
      <c r="M18" s="294">
        <v>0</v>
      </c>
      <c r="N18" s="294">
        <v>0</v>
      </c>
      <c r="O18" s="294">
        <v>0</v>
      </c>
    </row>
    <row r="19" customHeight="1" spans="1:15">
      <c r="A19" s="292" t="s">
        <v>112</v>
      </c>
      <c r="B19" s="293" t="s">
        <v>95</v>
      </c>
      <c r="C19" s="294">
        <v>0.5</v>
      </c>
      <c r="D19" s="294">
        <v>0.5</v>
      </c>
      <c r="E19" s="294">
        <v>0</v>
      </c>
      <c r="F19" s="294">
        <v>0.5</v>
      </c>
      <c r="G19" s="294">
        <v>0</v>
      </c>
      <c r="H19" s="294">
        <v>0</v>
      </c>
      <c r="I19" s="294">
        <v>0</v>
      </c>
      <c r="J19" s="294">
        <v>0</v>
      </c>
      <c r="K19" s="294">
        <v>0</v>
      </c>
      <c r="L19" s="294">
        <v>0</v>
      </c>
      <c r="M19" s="294">
        <v>0</v>
      </c>
      <c r="N19" s="294">
        <v>0</v>
      </c>
      <c r="O19" s="294">
        <v>0</v>
      </c>
    </row>
    <row r="20" customHeight="1" spans="1:15">
      <c r="A20" s="292" t="s">
        <v>113</v>
      </c>
      <c r="B20" s="293" t="s">
        <v>114</v>
      </c>
      <c r="C20" s="294">
        <v>67.5868</v>
      </c>
      <c r="D20" s="294">
        <v>67.5868</v>
      </c>
      <c r="E20" s="294">
        <v>59.5868</v>
      </c>
      <c r="F20" s="294">
        <v>8</v>
      </c>
      <c r="G20" s="294">
        <v>0</v>
      </c>
      <c r="H20" s="294">
        <v>0</v>
      </c>
      <c r="I20" s="294">
        <v>0</v>
      </c>
      <c r="J20" s="294">
        <v>0</v>
      </c>
      <c r="K20" s="294">
        <v>0</v>
      </c>
      <c r="L20" s="294">
        <v>0</v>
      </c>
      <c r="M20" s="294">
        <v>0</v>
      </c>
      <c r="N20" s="294">
        <v>0</v>
      </c>
      <c r="O20" s="294">
        <v>0</v>
      </c>
    </row>
    <row r="21" customHeight="1" spans="1:15">
      <c r="A21" s="292" t="s">
        <v>115</v>
      </c>
      <c r="B21" s="293" t="s">
        <v>95</v>
      </c>
      <c r="C21" s="294">
        <v>59.5868</v>
      </c>
      <c r="D21" s="294">
        <v>59.5868</v>
      </c>
      <c r="E21" s="294">
        <v>59.5868</v>
      </c>
      <c r="F21" s="294">
        <v>0</v>
      </c>
      <c r="G21" s="294">
        <v>0</v>
      </c>
      <c r="H21" s="294">
        <v>0</v>
      </c>
      <c r="I21" s="294">
        <v>0</v>
      </c>
      <c r="J21" s="294">
        <v>0</v>
      </c>
      <c r="K21" s="294">
        <v>0</v>
      </c>
      <c r="L21" s="294">
        <v>0</v>
      </c>
      <c r="M21" s="294">
        <v>0</v>
      </c>
      <c r="N21" s="294">
        <v>0</v>
      </c>
      <c r="O21" s="294">
        <v>0</v>
      </c>
    </row>
    <row r="22" customHeight="1" spans="1:15">
      <c r="A22" s="292" t="s">
        <v>116</v>
      </c>
      <c r="B22" s="293" t="s">
        <v>117</v>
      </c>
      <c r="C22" s="294">
        <v>8</v>
      </c>
      <c r="D22" s="294">
        <v>8</v>
      </c>
      <c r="E22" s="294">
        <v>0</v>
      </c>
      <c r="F22" s="294">
        <v>8</v>
      </c>
      <c r="G22" s="294">
        <v>0</v>
      </c>
      <c r="H22" s="294">
        <v>0</v>
      </c>
      <c r="I22" s="294">
        <v>0</v>
      </c>
      <c r="J22" s="294">
        <v>0</v>
      </c>
      <c r="K22" s="294">
        <v>0</v>
      </c>
      <c r="L22" s="294">
        <v>0</v>
      </c>
      <c r="M22" s="294">
        <v>0</v>
      </c>
      <c r="N22" s="294">
        <v>0</v>
      </c>
      <c r="O22" s="294">
        <v>0</v>
      </c>
    </row>
    <row r="23" customHeight="1" spans="1:15">
      <c r="A23" s="292" t="s">
        <v>118</v>
      </c>
      <c r="B23" s="293" t="s">
        <v>119</v>
      </c>
      <c r="C23" s="294">
        <f>(C25+C27+C28+C29+C31)/10000</f>
        <v>0.0299245174</v>
      </c>
      <c r="D23" s="294">
        <f>(D25+D27+D28+D29+D31)/10000</f>
        <v>0.0299245174</v>
      </c>
      <c r="E23" s="294">
        <f>(E25+E27+E28+E29+E31)/10000</f>
        <v>0.0299245174</v>
      </c>
      <c r="F23" s="294">
        <f>(F25+F27+F28+F29+F31)/10000</f>
        <v>0</v>
      </c>
      <c r="G23" s="294">
        <v>0</v>
      </c>
      <c r="H23" s="294">
        <v>0</v>
      </c>
      <c r="I23" s="294">
        <v>0</v>
      </c>
      <c r="J23" s="294">
        <v>0</v>
      </c>
      <c r="K23" s="294">
        <v>0</v>
      </c>
      <c r="L23" s="294">
        <v>0</v>
      </c>
      <c r="M23" s="294">
        <v>0</v>
      </c>
      <c r="N23" s="294">
        <v>0</v>
      </c>
      <c r="O23" s="294">
        <v>0</v>
      </c>
    </row>
    <row r="24" customHeight="1" spans="1:15">
      <c r="A24" s="292" t="s">
        <v>120</v>
      </c>
      <c r="B24" s="293" t="s">
        <v>121</v>
      </c>
      <c r="C24" s="294">
        <v>195.2352</v>
      </c>
      <c r="D24" s="294">
        <v>195.2352</v>
      </c>
      <c r="E24" s="294">
        <v>195.2352</v>
      </c>
      <c r="F24" s="294">
        <v>0</v>
      </c>
      <c r="G24" s="294">
        <v>0</v>
      </c>
      <c r="H24" s="294">
        <v>0</v>
      </c>
      <c r="I24" s="294">
        <v>0</v>
      </c>
      <c r="J24" s="294">
        <v>0</v>
      </c>
      <c r="K24" s="294">
        <v>0</v>
      </c>
      <c r="L24" s="294">
        <v>0</v>
      </c>
      <c r="M24" s="294">
        <v>0</v>
      </c>
      <c r="N24" s="294">
        <v>0</v>
      </c>
      <c r="O24" s="294">
        <v>0</v>
      </c>
    </row>
    <row r="25" s="272" customFormat="1" customHeight="1" spans="1:15">
      <c r="A25" s="295" t="s">
        <v>122</v>
      </c>
      <c r="B25" s="296" t="s">
        <v>123</v>
      </c>
      <c r="C25" s="294">
        <v>195.2352</v>
      </c>
      <c r="D25" s="294">
        <v>195.2352</v>
      </c>
      <c r="E25" s="294">
        <v>195.2352</v>
      </c>
      <c r="F25" s="294">
        <v>0</v>
      </c>
      <c r="G25" s="294">
        <v>0</v>
      </c>
      <c r="H25" s="294">
        <v>0</v>
      </c>
      <c r="I25" s="294">
        <v>0</v>
      </c>
      <c r="J25" s="294">
        <v>0</v>
      </c>
      <c r="K25" s="294">
        <v>0</v>
      </c>
      <c r="L25" s="294">
        <v>0</v>
      </c>
      <c r="M25" s="294">
        <v>0</v>
      </c>
      <c r="N25" s="294">
        <v>0</v>
      </c>
      <c r="O25" s="294">
        <v>0</v>
      </c>
    </row>
    <row r="26" customHeight="1" spans="1:15">
      <c r="A26" s="292" t="s">
        <v>124</v>
      </c>
      <c r="B26" s="293" t="s">
        <v>125</v>
      </c>
      <c r="C26" s="294">
        <v>102.590374</v>
      </c>
      <c r="D26" s="294">
        <v>102.590374</v>
      </c>
      <c r="E26" s="294">
        <v>102.590374</v>
      </c>
      <c r="F26" s="294">
        <v>0</v>
      </c>
      <c r="G26" s="294">
        <v>0</v>
      </c>
      <c r="H26" s="294">
        <v>0</v>
      </c>
      <c r="I26" s="294">
        <v>0</v>
      </c>
      <c r="J26" s="294">
        <v>0</v>
      </c>
      <c r="K26" s="294">
        <v>0</v>
      </c>
      <c r="L26" s="294">
        <v>0</v>
      </c>
      <c r="M26" s="294">
        <v>0</v>
      </c>
      <c r="N26" s="294">
        <v>0</v>
      </c>
      <c r="O26" s="294">
        <v>0</v>
      </c>
    </row>
    <row r="27" customHeight="1" spans="1:15">
      <c r="A27" s="292" t="s">
        <v>126</v>
      </c>
      <c r="B27" s="293" t="s">
        <v>127</v>
      </c>
      <c r="C27" s="294">
        <v>10.5</v>
      </c>
      <c r="D27" s="294">
        <v>10.5</v>
      </c>
      <c r="E27" s="294">
        <v>10.5</v>
      </c>
      <c r="F27" s="294">
        <v>0</v>
      </c>
      <c r="G27" s="294">
        <v>0</v>
      </c>
      <c r="H27" s="294">
        <v>0</v>
      </c>
      <c r="I27" s="294">
        <v>0</v>
      </c>
      <c r="J27" s="294">
        <v>0</v>
      </c>
      <c r="K27" s="294">
        <v>0</v>
      </c>
      <c r="L27" s="294">
        <v>0</v>
      </c>
      <c r="M27" s="294">
        <v>0</v>
      </c>
      <c r="N27" s="294">
        <v>0</v>
      </c>
      <c r="O27" s="294">
        <v>0</v>
      </c>
    </row>
    <row r="28" customHeight="1" spans="1:15">
      <c r="A28" s="292" t="s">
        <v>128</v>
      </c>
      <c r="B28" s="293" t="s">
        <v>129</v>
      </c>
      <c r="C28" s="294">
        <v>10.5</v>
      </c>
      <c r="D28" s="294">
        <v>10.5</v>
      </c>
      <c r="E28" s="294">
        <v>10.5</v>
      </c>
      <c r="F28" s="294">
        <v>0</v>
      </c>
      <c r="G28" s="294">
        <v>0</v>
      </c>
      <c r="H28" s="294">
        <v>0</v>
      </c>
      <c r="I28" s="294">
        <v>0</v>
      </c>
      <c r="J28" s="294">
        <v>0</v>
      </c>
      <c r="K28" s="294">
        <v>0</v>
      </c>
      <c r="L28" s="294">
        <v>0</v>
      </c>
      <c r="M28" s="294">
        <v>0</v>
      </c>
      <c r="N28" s="294">
        <v>0</v>
      </c>
      <c r="O28" s="294">
        <v>0</v>
      </c>
    </row>
    <row r="29" customHeight="1" spans="1:15">
      <c r="A29" s="292" t="s">
        <v>130</v>
      </c>
      <c r="B29" s="293" t="s">
        <v>131</v>
      </c>
      <c r="C29" s="294">
        <v>81.590374</v>
      </c>
      <c r="D29" s="294">
        <v>81.590374</v>
      </c>
      <c r="E29" s="294">
        <v>81.590374</v>
      </c>
      <c r="F29" s="294">
        <v>0</v>
      </c>
      <c r="G29" s="294">
        <v>0</v>
      </c>
      <c r="H29" s="294">
        <v>0</v>
      </c>
      <c r="I29" s="294">
        <v>0</v>
      </c>
      <c r="J29" s="294">
        <v>0</v>
      </c>
      <c r="K29" s="294">
        <v>0</v>
      </c>
      <c r="L29" s="294">
        <v>0</v>
      </c>
      <c r="M29" s="294">
        <v>0</v>
      </c>
      <c r="N29" s="294">
        <v>0</v>
      </c>
      <c r="O29" s="294">
        <v>0</v>
      </c>
    </row>
    <row r="30" customHeight="1" spans="1:15">
      <c r="A30" s="292" t="s">
        <v>132</v>
      </c>
      <c r="B30" s="293" t="s">
        <v>133</v>
      </c>
      <c r="C30" s="294">
        <v>1.4196</v>
      </c>
      <c r="D30" s="294">
        <v>1.4196</v>
      </c>
      <c r="E30" s="294">
        <v>1.4196</v>
      </c>
      <c r="F30" s="294">
        <v>0</v>
      </c>
      <c r="G30" s="294">
        <v>0</v>
      </c>
      <c r="H30" s="294">
        <v>0</v>
      </c>
      <c r="I30" s="294">
        <v>0</v>
      </c>
      <c r="J30" s="294">
        <v>0</v>
      </c>
      <c r="K30" s="294">
        <v>0</v>
      </c>
      <c r="L30" s="294">
        <v>0</v>
      </c>
      <c r="M30" s="294">
        <v>0</v>
      </c>
      <c r="N30" s="294">
        <v>0</v>
      </c>
      <c r="O30" s="294">
        <v>0</v>
      </c>
    </row>
    <row r="31" customHeight="1" spans="1:15">
      <c r="A31" s="292" t="s">
        <v>134</v>
      </c>
      <c r="B31" s="293" t="s">
        <v>135</v>
      </c>
      <c r="C31" s="294">
        <v>1.4196</v>
      </c>
      <c r="D31" s="294">
        <v>1.4196</v>
      </c>
      <c r="E31" s="294">
        <v>1.4196</v>
      </c>
      <c r="F31" s="294">
        <v>0</v>
      </c>
      <c r="G31" s="294">
        <v>0</v>
      </c>
      <c r="H31" s="294">
        <v>0</v>
      </c>
      <c r="I31" s="294">
        <v>0</v>
      </c>
      <c r="J31" s="294">
        <v>0</v>
      </c>
      <c r="K31" s="294">
        <v>0</v>
      </c>
      <c r="L31" s="294">
        <v>0</v>
      </c>
      <c r="M31" s="294">
        <v>0</v>
      </c>
      <c r="N31" s="294">
        <v>0</v>
      </c>
      <c r="O31" s="294">
        <v>0</v>
      </c>
    </row>
    <row r="32" customHeight="1" spans="1:15">
      <c r="A32" s="292" t="s">
        <v>136</v>
      </c>
      <c r="B32" s="293" t="s">
        <v>137</v>
      </c>
      <c r="C32" s="294">
        <v>72.201613</v>
      </c>
      <c r="D32" s="294">
        <v>72.201613</v>
      </c>
      <c r="E32" s="294">
        <v>72.201613</v>
      </c>
      <c r="F32" s="294">
        <v>0</v>
      </c>
      <c r="G32" s="294">
        <v>0</v>
      </c>
      <c r="H32" s="294">
        <v>0</v>
      </c>
      <c r="I32" s="294">
        <v>0</v>
      </c>
      <c r="J32" s="294">
        <v>0</v>
      </c>
      <c r="K32" s="294">
        <v>0</v>
      </c>
      <c r="L32" s="294">
        <v>0</v>
      </c>
      <c r="M32" s="294">
        <v>0</v>
      </c>
      <c r="N32" s="294">
        <v>0</v>
      </c>
      <c r="O32" s="294">
        <v>0</v>
      </c>
    </row>
    <row r="33" customHeight="1" spans="1:15">
      <c r="A33" s="292" t="s">
        <v>138</v>
      </c>
      <c r="B33" s="293" t="s">
        <v>139</v>
      </c>
      <c r="C33" s="294">
        <v>72.201613</v>
      </c>
      <c r="D33" s="294">
        <v>72.201613</v>
      </c>
      <c r="E33" s="294">
        <v>72.201613</v>
      </c>
      <c r="F33" s="294">
        <v>0</v>
      </c>
      <c r="G33" s="294">
        <v>0</v>
      </c>
      <c r="H33" s="294">
        <v>0</v>
      </c>
      <c r="I33" s="294">
        <v>0</v>
      </c>
      <c r="J33" s="294">
        <v>0</v>
      </c>
      <c r="K33" s="294">
        <v>0</v>
      </c>
      <c r="L33" s="294">
        <v>0</v>
      </c>
      <c r="M33" s="294">
        <v>0</v>
      </c>
      <c r="N33" s="294">
        <v>0</v>
      </c>
      <c r="O33" s="294">
        <v>0</v>
      </c>
    </row>
    <row r="34" customHeight="1" spans="1:15">
      <c r="A34" s="292" t="s">
        <v>140</v>
      </c>
      <c r="B34" s="293" t="s">
        <v>141</v>
      </c>
      <c r="C34" s="294">
        <v>23.290205</v>
      </c>
      <c r="D34" s="294">
        <v>23.290205</v>
      </c>
      <c r="E34" s="294">
        <v>23.290205</v>
      </c>
      <c r="F34" s="294">
        <v>0</v>
      </c>
      <c r="G34" s="294">
        <v>0</v>
      </c>
      <c r="H34" s="294">
        <v>0</v>
      </c>
      <c r="I34" s="294">
        <v>0</v>
      </c>
      <c r="J34" s="294">
        <v>0</v>
      </c>
      <c r="K34" s="294">
        <v>0</v>
      </c>
      <c r="L34" s="294">
        <v>0</v>
      </c>
      <c r="M34" s="294">
        <v>0</v>
      </c>
      <c r="N34" s="294">
        <v>0</v>
      </c>
      <c r="O34" s="294">
        <v>0</v>
      </c>
    </row>
    <row r="35" customHeight="1" spans="1:15">
      <c r="A35" s="292" t="s">
        <v>142</v>
      </c>
      <c r="B35" s="293" t="s">
        <v>143</v>
      </c>
      <c r="C35" s="294">
        <v>18.628915</v>
      </c>
      <c r="D35" s="294">
        <v>18.628915</v>
      </c>
      <c r="E35" s="294">
        <v>18.628915</v>
      </c>
      <c r="F35" s="294">
        <v>0</v>
      </c>
      <c r="G35" s="294">
        <v>0</v>
      </c>
      <c r="H35" s="294">
        <v>0</v>
      </c>
      <c r="I35" s="294">
        <v>0</v>
      </c>
      <c r="J35" s="294">
        <v>0</v>
      </c>
      <c r="K35" s="294">
        <v>0</v>
      </c>
      <c r="L35" s="294">
        <v>0</v>
      </c>
      <c r="M35" s="294">
        <v>0</v>
      </c>
      <c r="N35" s="294">
        <v>0</v>
      </c>
      <c r="O35" s="294">
        <v>0</v>
      </c>
    </row>
    <row r="36" customHeight="1" spans="1:15">
      <c r="A36" s="292" t="s">
        <v>144</v>
      </c>
      <c r="B36" s="293" t="s">
        <v>145</v>
      </c>
      <c r="C36" s="294">
        <v>29.4703</v>
      </c>
      <c r="D36" s="294">
        <v>29.4703</v>
      </c>
      <c r="E36" s="294">
        <v>29.4703</v>
      </c>
      <c r="F36" s="294">
        <v>0</v>
      </c>
      <c r="G36" s="294">
        <v>0</v>
      </c>
      <c r="H36" s="294">
        <v>0</v>
      </c>
      <c r="I36" s="294">
        <v>0</v>
      </c>
      <c r="J36" s="294">
        <v>0</v>
      </c>
      <c r="K36" s="294">
        <v>0</v>
      </c>
      <c r="L36" s="294">
        <v>0</v>
      </c>
      <c r="M36" s="294">
        <v>0</v>
      </c>
      <c r="N36" s="294">
        <v>0</v>
      </c>
      <c r="O36" s="294">
        <v>0</v>
      </c>
    </row>
    <row r="37" customHeight="1" spans="1:15">
      <c r="A37" s="292" t="s">
        <v>146</v>
      </c>
      <c r="B37" s="293" t="s">
        <v>147</v>
      </c>
      <c r="C37" s="294">
        <v>0.812193</v>
      </c>
      <c r="D37" s="294">
        <v>0.812193</v>
      </c>
      <c r="E37" s="294">
        <v>0.812193</v>
      </c>
      <c r="F37" s="294">
        <v>0</v>
      </c>
      <c r="G37" s="294">
        <v>0</v>
      </c>
      <c r="H37" s="294">
        <v>0</v>
      </c>
      <c r="I37" s="294">
        <v>0</v>
      </c>
      <c r="J37" s="294">
        <v>0</v>
      </c>
      <c r="K37" s="294">
        <v>0</v>
      </c>
      <c r="L37" s="294">
        <v>0</v>
      </c>
      <c r="M37" s="294">
        <v>0</v>
      </c>
      <c r="N37" s="294">
        <v>0</v>
      </c>
      <c r="O37" s="294">
        <v>0</v>
      </c>
    </row>
    <row r="38" customHeight="1" spans="1:15">
      <c r="A38" s="292" t="s">
        <v>148</v>
      </c>
      <c r="B38" s="293" t="s">
        <v>149</v>
      </c>
      <c r="C38" s="294">
        <v>81.76452</v>
      </c>
      <c r="D38" s="294">
        <v>81.76452</v>
      </c>
      <c r="E38" s="294">
        <v>71.76452</v>
      </c>
      <c r="F38" s="294">
        <v>10</v>
      </c>
      <c r="G38" s="294">
        <v>0</v>
      </c>
      <c r="H38" s="294">
        <v>0</v>
      </c>
      <c r="I38" s="294">
        <v>0</v>
      </c>
      <c r="J38" s="294">
        <v>0</v>
      </c>
      <c r="K38" s="294">
        <v>0</v>
      </c>
      <c r="L38" s="294">
        <v>0</v>
      </c>
      <c r="M38" s="294">
        <v>0</v>
      </c>
      <c r="N38" s="294">
        <v>0</v>
      </c>
      <c r="O38" s="294">
        <v>0</v>
      </c>
    </row>
    <row r="39" customHeight="1" spans="1:15">
      <c r="A39" s="292" t="s">
        <v>150</v>
      </c>
      <c r="B39" s="293" t="s">
        <v>151</v>
      </c>
      <c r="C39" s="294">
        <v>81.76452</v>
      </c>
      <c r="D39" s="294">
        <v>81.76452</v>
      </c>
      <c r="E39" s="294">
        <v>71.76452</v>
      </c>
      <c r="F39" s="294">
        <v>10</v>
      </c>
      <c r="G39" s="294">
        <v>0</v>
      </c>
      <c r="H39" s="294">
        <v>0</v>
      </c>
      <c r="I39" s="294">
        <v>0</v>
      </c>
      <c r="J39" s="294">
        <v>0</v>
      </c>
      <c r="K39" s="294">
        <v>0</v>
      </c>
      <c r="L39" s="294">
        <v>0</v>
      </c>
      <c r="M39" s="294">
        <v>0</v>
      </c>
      <c r="N39" s="294">
        <v>0</v>
      </c>
      <c r="O39" s="294">
        <v>0</v>
      </c>
    </row>
    <row r="40" customHeight="1" spans="1:15">
      <c r="A40" s="292" t="s">
        <v>152</v>
      </c>
      <c r="B40" s="293" t="s">
        <v>153</v>
      </c>
      <c r="C40" s="294">
        <v>81.76452</v>
      </c>
      <c r="D40" s="294">
        <v>81.76452</v>
      </c>
      <c r="E40" s="294">
        <v>71.76452</v>
      </c>
      <c r="F40" s="294">
        <v>10</v>
      </c>
      <c r="G40" s="294">
        <v>0</v>
      </c>
      <c r="H40" s="294">
        <v>0</v>
      </c>
      <c r="I40" s="294">
        <v>0</v>
      </c>
      <c r="J40" s="294">
        <v>0</v>
      </c>
      <c r="K40" s="294">
        <v>0</v>
      </c>
      <c r="L40" s="294">
        <v>0</v>
      </c>
      <c r="M40" s="294">
        <v>0</v>
      </c>
      <c r="N40" s="294">
        <v>0</v>
      </c>
      <c r="O40" s="294">
        <v>0</v>
      </c>
    </row>
    <row r="41" customHeight="1" spans="1:15">
      <c r="A41" s="292" t="s">
        <v>154</v>
      </c>
      <c r="B41" s="293" t="s">
        <v>155</v>
      </c>
      <c r="C41" s="294">
        <v>10.98</v>
      </c>
      <c r="D41" s="294">
        <v>0</v>
      </c>
      <c r="E41" s="294">
        <v>0</v>
      </c>
      <c r="F41" s="294">
        <v>0</v>
      </c>
      <c r="G41" s="294">
        <v>10.98</v>
      </c>
      <c r="H41" s="294">
        <v>0</v>
      </c>
      <c r="I41" s="294">
        <v>0</v>
      </c>
      <c r="J41" s="294">
        <v>0</v>
      </c>
      <c r="K41" s="294">
        <v>0</v>
      </c>
      <c r="L41" s="294">
        <v>0</v>
      </c>
      <c r="M41" s="294">
        <v>0</v>
      </c>
      <c r="N41" s="294">
        <v>0</v>
      </c>
      <c r="O41" s="294">
        <v>0</v>
      </c>
    </row>
    <row r="42" customHeight="1" spans="1:15">
      <c r="A42" s="292" t="s">
        <v>156</v>
      </c>
      <c r="B42" s="293" t="s">
        <v>157</v>
      </c>
      <c r="C42" s="294">
        <v>10.98</v>
      </c>
      <c r="D42" s="294">
        <v>0</v>
      </c>
      <c r="E42" s="294">
        <v>0</v>
      </c>
      <c r="F42" s="294">
        <v>0</v>
      </c>
      <c r="G42" s="294">
        <v>10.98</v>
      </c>
      <c r="H42" s="294">
        <v>0</v>
      </c>
      <c r="I42" s="294">
        <v>0</v>
      </c>
      <c r="J42" s="294">
        <v>0</v>
      </c>
      <c r="K42" s="294">
        <v>0</v>
      </c>
      <c r="L42" s="294">
        <v>0</v>
      </c>
      <c r="M42" s="294">
        <v>0</v>
      </c>
      <c r="N42" s="294">
        <v>0</v>
      </c>
      <c r="O42" s="294">
        <v>0</v>
      </c>
    </row>
    <row r="43" customHeight="1" spans="1:15">
      <c r="A43" s="292" t="s">
        <v>158</v>
      </c>
      <c r="B43" s="293" t="s">
        <v>159</v>
      </c>
      <c r="C43" s="294">
        <v>10.98</v>
      </c>
      <c r="D43" s="294">
        <v>0</v>
      </c>
      <c r="E43" s="294">
        <v>0</v>
      </c>
      <c r="F43" s="294">
        <v>0</v>
      </c>
      <c r="G43" s="294">
        <v>10.98</v>
      </c>
      <c r="H43" s="294">
        <v>0</v>
      </c>
      <c r="I43" s="294">
        <v>0</v>
      </c>
      <c r="J43" s="294">
        <v>0</v>
      </c>
      <c r="K43" s="294">
        <v>0</v>
      </c>
      <c r="L43" s="294">
        <v>0</v>
      </c>
      <c r="M43" s="294">
        <v>0</v>
      </c>
      <c r="N43" s="294">
        <v>0</v>
      </c>
      <c r="O43" s="294">
        <v>0</v>
      </c>
    </row>
    <row r="44" customHeight="1" spans="1:15">
      <c r="A44" s="292" t="s">
        <v>160</v>
      </c>
      <c r="B44" s="293" t="s">
        <v>161</v>
      </c>
      <c r="C44" s="294">
        <f>(C46+C47)/10000</f>
        <v>0.0046060202</v>
      </c>
      <c r="D44" s="294">
        <f>(D46+D47)/10000</f>
        <v>0.0046060202</v>
      </c>
      <c r="E44" s="294">
        <f>(E46+E47)/10000</f>
        <v>0.0046060202</v>
      </c>
      <c r="F44" s="294">
        <v>0</v>
      </c>
      <c r="G44" s="294">
        <v>0</v>
      </c>
      <c r="H44" s="294">
        <v>0</v>
      </c>
      <c r="I44" s="294">
        <v>0</v>
      </c>
      <c r="J44" s="294">
        <v>0</v>
      </c>
      <c r="K44" s="294">
        <v>0</v>
      </c>
      <c r="L44" s="294">
        <v>0</v>
      </c>
      <c r="M44" s="294">
        <v>0</v>
      </c>
      <c r="N44" s="294">
        <v>0</v>
      </c>
      <c r="O44" s="294">
        <v>0</v>
      </c>
    </row>
    <row r="45" customHeight="1" spans="1:15">
      <c r="A45" s="292" t="s">
        <v>162</v>
      </c>
      <c r="B45" s="293" t="s">
        <v>163</v>
      </c>
      <c r="C45" s="294">
        <f>(SUM(C46:C47))</f>
        <v>46.060202</v>
      </c>
      <c r="D45" s="294">
        <f>(SUM(D46:D47))</f>
        <v>46.060202</v>
      </c>
      <c r="E45" s="294">
        <f>(SUM(E46:E47))</f>
        <v>46.060202</v>
      </c>
      <c r="F45" s="294">
        <v>0</v>
      </c>
      <c r="G45" s="294">
        <v>0</v>
      </c>
      <c r="H45" s="294">
        <v>0</v>
      </c>
      <c r="I45" s="294">
        <v>0</v>
      </c>
      <c r="J45" s="294">
        <v>0</v>
      </c>
      <c r="K45" s="294">
        <v>0</v>
      </c>
      <c r="L45" s="294">
        <v>0</v>
      </c>
      <c r="M45" s="294">
        <v>0</v>
      </c>
      <c r="N45" s="294">
        <v>0</v>
      </c>
      <c r="O45" s="294">
        <v>0</v>
      </c>
    </row>
    <row r="46" s="272" customFormat="1" customHeight="1" spans="1:15">
      <c r="A46" s="295" t="s">
        <v>164</v>
      </c>
      <c r="B46" s="296" t="s">
        <v>165</v>
      </c>
      <c r="C46" s="294">
        <v>40.452202</v>
      </c>
      <c r="D46" s="294">
        <v>40.452202</v>
      </c>
      <c r="E46" s="294">
        <v>40.452202</v>
      </c>
      <c r="F46" s="294">
        <v>0</v>
      </c>
      <c r="G46" s="294">
        <v>0</v>
      </c>
      <c r="H46" s="294">
        <v>0</v>
      </c>
      <c r="I46" s="294">
        <v>0</v>
      </c>
      <c r="J46" s="294">
        <v>0</v>
      </c>
      <c r="K46" s="294">
        <v>0</v>
      </c>
      <c r="L46" s="294">
        <v>0</v>
      </c>
      <c r="M46" s="294">
        <v>0</v>
      </c>
      <c r="N46" s="294">
        <v>0</v>
      </c>
      <c r="O46" s="294">
        <v>0</v>
      </c>
    </row>
    <row r="47" s="272" customFormat="1" customHeight="1" spans="1:15">
      <c r="A47" s="295" t="s">
        <v>166</v>
      </c>
      <c r="B47" s="296" t="s">
        <v>167</v>
      </c>
      <c r="C47" s="294">
        <v>5.608</v>
      </c>
      <c r="D47" s="294">
        <v>5.608</v>
      </c>
      <c r="E47" s="294">
        <v>5.608</v>
      </c>
      <c r="F47" s="294">
        <v>0</v>
      </c>
      <c r="G47" s="294">
        <v>0</v>
      </c>
      <c r="H47" s="294">
        <v>0</v>
      </c>
      <c r="I47" s="294">
        <v>0</v>
      </c>
      <c r="J47" s="294">
        <v>0</v>
      </c>
      <c r="K47" s="294">
        <v>0</v>
      </c>
      <c r="L47" s="294">
        <v>0</v>
      </c>
      <c r="M47" s="294">
        <v>0</v>
      </c>
      <c r="N47" s="294">
        <v>0</v>
      </c>
      <c r="O47" s="294">
        <v>0</v>
      </c>
    </row>
    <row r="48" customHeight="1" spans="1:15">
      <c r="A48" s="292" t="s">
        <v>168</v>
      </c>
      <c r="B48" s="293" t="s">
        <v>169</v>
      </c>
      <c r="C48" s="294">
        <v>0.1</v>
      </c>
      <c r="D48" s="294">
        <v>0</v>
      </c>
      <c r="E48" s="294">
        <v>0</v>
      </c>
      <c r="F48" s="294">
        <v>0</v>
      </c>
      <c r="G48" s="294">
        <v>0</v>
      </c>
      <c r="H48" s="294">
        <v>0</v>
      </c>
      <c r="I48" s="294">
        <v>0</v>
      </c>
      <c r="J48" s="294">
        <v>0.1</v>
      </c>
      <c r="K48" s="294">
        <v>0</v>
      </c>
      <c r="L48" s="294">
        <v>0</v>
      </c>
      <c r="M48" s="294">
        <v>0</v>
      </c>
      <c r="N48" s="294">
        <v>0</v>
      </c>
      <c r="O48" s="294">
        <v>0.1</v>
      </c>
    </row>
    <row r="49" customHeight="1" spans="1:15">
      <c r="A49" s="292" t="s">
        <v>170</v>
      </c>
      <c r="B49" s="293" t="s">
        <v>171</v>
      </c>
      <c r="C49" s="294">
        <v>0.1</v>
      </c>
      <c r="D49" s="294">
        <v>0</v>
      </c>
      <c r="E49" s="294">
        <v>0</v>
      </c>
      <c r="F49" s="294">
        <v>0</v>
      </c>
      <c r="G49" s="294">
        <v>0</v>
      </c>
      <c r="H49" s="294">
        <v>0</v>
      </c>
      <c r="I49" s="294">
        <v>0</v>
      </c>
      <c r="J49" s="294">
        <v>0.1</v>
      </c>
      <c r="K49" s="294">
        <v>0</v>
      </c>
      <c r="L49" s="294">
        <v>0</v>
      </c>
      <c r="M49" s="294">
        <v>0</v>
      </c>
      <c r="N49" s="294">
        <v>0</v>
      </c>
      <c r="O49" s="294">
        <v>0.1</v>
      </c>
    </row>
    <row r="50" customHeight="1" spans="1:15">
      <c r="A50" s="292" t="s">
        <v>172</v>
      </c>
      <c r="B50" s="293">
        <f>C9+C10+C11+C13+C14+C15+C17+C19+C21+C22+C25+C27+C28+C29+C31+C34+C35+C36+C37+C40+C43+C46+C47+C50+C53+C56</f>
        <v>1263.233966</v>
      </c>
      <c r="C50" s="294">
        <v>0.1</v>
      </c>
      <c r="D50" s="294">
        <v>0</v>
      </c>
      <c r="E50" s="294">
        <v>0</v>
      </c>
      <c r="F50" s="294">
        <v>0</v>
      </c>
      <c r="G50" s="294">
        <v>0</v>
      </c>
      <c r="H50" s="294">
        <v>0</v>
      </c>
      <c r="I50" s="294">
        <v>0</v>
      </c>
      <c r="J50" s="294">
        <v>0.1</v>
      </c>
      <c r="K50" s="294">
        <v>0</v>
      </c>
      <c r="L50" s="294">
        <v>0</v>
      </c>
      <c r="M50" s="294">
        <v>0</v>
      </c>
      <c r="N50" s="294">
        <v>0</v>
      </c>
      <c r="O50" s="294">
        <v>0.1</v>
      </c>
    </row>
    <row r="51" customHeight="1" spans="1:15">
      <c r="A51" s="292" t="s">
        <v>173</v>
      </c>
      <c r="B51" s="293" t="s">
        <v>174</v>
      </c>
      <c r="C51" s="294">
        <v>64.141636</v>
      </c>
      <c r="D51" s="294">
        <v>64.141636</v>
      </c>
      <c r="E51" s="294">
        <v>64.141636</v>
      </c>
      <c r="F51" s="294">
        <v>0</v>
      </c>
      <c r="G51" s="294">
        <v>0</v>
      </c>
      <c r="H51" s="294">
        <v>0</v>
      </c>
      <c r="I51" s="294">
        <v>0</v>
      </c>
      <c r="J51" s="294">
        <v>0</v>
      </c>
      <c r="K51" s="294">
        <v>0</v>
      </c>
      <c r="L51" s="294">
        <v>0</v>
      </c>
      <c r="M51" s="294">
        <v>0</v>
      </c>
      <c r="N51" s="294">
        <v>0</v>
      </c>
      <c r="O51" s="294">
        <v>0</v>
      </c>
    </row>
    <row r="52" customHeight="1" spans="1:15">
      <c r="A52" s="292" t="s">
        <v>175</v>
      </c>
      <c r="B52" s="293" t="s">
        <v>176</v>
      </c>
      <c r="C52" s="294">
        <v>64.141636</v>
      </c>
      <c r="D52" s="294">
        <v>64.141636</v>
      </c>
      <c r="E52" s="294">
        <v>64.141636</v>
      </c>
      <c r="F52" s="294">
        <v>0</v>
      </c>
      <c r="G52" s="294">
        <v>0</v>
      </c>
      <c r="H52" s="294">
        <v>0</v>
      </c>
      <c r="I52" s="294">
        <v>0</v>
      </c>
      <c r="J52" s="294">
        <v>0</v>
      </c>
      <c r="K52" s="294">
        <v>0</v>
      </c>
      <c r="L52" s="294">
        <v>0</v>
      </c>
      <c r="M52" s="294">
        <v>0</v>
      </c>
      <c r="N52" s="294">
        <v>0</v>
      </c>
      <c r="O52" s="294">
        <v>0</v>
      </c>
    </row>
    <row r="53" customHeight="1" spans="1:15">
      <c r="A53" s="292" t="s">
        <v>177</v>
      </c>
      <c r="B53" s="293" t="s">
        <v>178</v>
      </c>
      <c r="C53" s="294">
        <v>64.141636</v>
      </c>
      <c r="D53" s="294">
        <v>64.141636</v>
      </c>
      <c r="E53" s="294">
        <v>64.141636</v>
      </c>
      <c r="F53" s="294">
        <v>0</v>
      </c>
      <c r="G53" s="294">
        <v>0</v>
      </c>
      <c r="H53" s="294">
        <v>0</v>
      </c>
      <c r="I53" s="294">
        <v>0</v>
      </c>
      <c r="J53" s="294">
        <v>0</v>
      </c>
      <c r="K53" s="294">
        <v>0</v>
      </c>
      <c r="L53" s="294">
        <v>0</v>
      </c>
      <c r="M53" s="294">
        <v>0</v>
      </c>
      <c r="N53" s="294">
        <v>0</v>
      </c>
      <c r="O53" s="294">
        <v>0</v>
      </c>
    </row>
    <row r="54" customHeight="1" spans="1:15">
      <c r="A54" s="292" t="s">
        <v>179</v>
      </c>
      <c r="B54" s="293" t="s">
        <v>180</v>
      </c>
      <c r="C54" s="294">
        <v>15</v>
      </c>
      <c r="D54" s="294">
        <v>15</v>
      </c>
      <c r="E54" s="294">
        <v>0</v>
      </c>
      <c r="F54" s="294">
        <v>15</v>
      </c>
      <c r="G54" s="294">
        <v>0</v>
      </c>
      <c r="H54" s="294">
        <v>0</v>
      </c>
      <c r="I54" s="294">
        <v>0</v>
      </c>
      <c r="J54" s="294">
        <v>0</v>
      </c>
      <c r="K54" s="294">
        <v>0</v>
      </c>
      <c r="L54" s="294">
        <v>0</v>
      </c>
      <c r="M54" s="294">
        <v>0</v>
      </c>
      <c r="N54" s="294">
        <v>0</v>
      </c>
      <c r="O54" s="294">
        <v>0</v>
      </c>
    </row>
    <row r="55" customHeight="1" spans="1:15">
      <c r="A55" s="292" t="s">
        <v>181</v>
      </c>
      <c r="B55" s="293" t="s">
        <v>182</v>
      </c>
      <c r="C55" s="294">
        <v>15</v>
      </c>
      <c r="D55" s="294">
        <v>15</v>
      </c>
      <c r="E55" s="294">
        <v>0</v>
      </c>
      <c r="F55" s="294">
        <v>15</v>
      </c>
      <c r="G55" s="294">
        <v>0</v>
      </c>
      <c r="H55" s="294">
        <v>0</v>
      </c>
      <c r="I55" s="294">
        <v>0</v>
      </c>
      <c r="J55" s="294">
        <v>0</v>
      </c>
      <c r="K55" s="294">
        <v>0</v>
      </c>
      <c r="L55" s="294">
        <v>0</v>
      </c>
      <c r="M55" s="294">
        <v>0</v>
      </c>
      <c r="N55" s="294">
        <v>0</v>
      </c>
      <c r="O55" s="294">
        <v>0</v>
      </c>
    </row>
    <row r="56" customHeight="1" spans="1:15">
      <c r="A56" s="292" t="s">
        <v>183</v>
      </c>
      <c r="B56" s="293" t="s">
        <v>184</v>
      </c>
      <c r="C56" s="294">
        <v>15</v>
      </c>
      <c r="D56" s="294">
        <v>15</v>
      </c>
      <c r="E56" s="294">
        <v>0</v>
      </c>
      <c r="F56" s="294">
        <v>15</v>
      </c>
      <c r="G56" s="294">
        <v>0</v>
      </c>
      <c r="H56" s="294">
        <v>0</v>
      </c>
      <c r="I56" s="294">
        <v>0</v>
      </c>
      <c r="J56" s="294">
        <v>0</v>
      </c>
      <c r="K56" s="294">
        <v>0</v>
      </c>
      <c r="L56" s="294">
        <v>0</v>
      </c>
      <c r="M56" s="294">
        <v>0</v>
      </c>
      <c r="N56" s="294">
        <v>0</v>
      </c>
      <c r="O56" s="294">
        <v>0</v>
      </c>
    </row>
    <row r="57" customHeight="1" spans="1:15">
      <c r="A57" s="297" t="s">
        <v>60</v>
      </c>
      <c r="B57" s="298"/>
      <c r="C57" s="294">
        <f>(C9+C10+C11+C13+C14+C15+C17+C19+C21+C22+C25+C27+C28+C29+C31+C34+C35+C36+C37+C40+C43+C46+C47+C50+C53+C56)</f>
        <v>1263.233966</v>
      </c>
      <c r="D57" s="294">
        <f>(D9+D10+D11+D13+D14+D15+D17+D19+D21+D22+D25+D27+D28+D29+D31+D34+D35+D36+D37+D40+D43+D46+D47+D50+D53+D56)</f>
        <v>1252.153966</v>
      </c>
      <c r="E57" s="294">
        <f>(E9+E10+E11+E13+E14+E15+E17+E19+E21+E22+E25+E27+E28+E29+E31+E34+E35+E36+E37+E40+E43+E46+E47+E50+E53+E56)</f>
        <v>1126.653966</v>
      </c>
      <c r="F57" s="294">
        <f>(F9+F10+F11+F13+F14+F15+F17+F19+F21+F22+F25+F27+F28+F29+F31+F34+F35+F36+F37+F40+F43+F46+F47+F50+F53+F56)</f>
        <v>125.5</v>
      </c>
      <c r="G57" s="294">
        <v>10.98</v>
      </c>
      <c r="H57" s="294">
        <v>0</v>
      </c>
      <c r="I57" s="294">
        <v>0</v>
      </c>
      <c r="J57" s="294">
        <v>0.1</v>
      </c>
      <c r="K57" s="294">
        <v>0</v>
      </c>
      <c r="L57" s="294">
        <v>0</v>
      </c>
      <c r="M57" s="294">
        <v>0</v>
      </c>
      <c r="N57" s="294">
        <v>0</v>
      </c>
      <c r="O57" s="294">
        <v>0.1</v>
      </c>
    </row>
    <row r="58" customHeight="1" spans="1:15">
      <c r="A58" s="299"/>
      <c r="B58" s="300"/>
      <c r="C58" s="301"/>
      <c r="D58" s="302"/>
      <c r="E58" s="302"/>
      <c r="F58" s="302"/>
      <c r="G58" s="302"/>
      <c r="H58" s="302"/>
      <c r="I58" s="302"/>
      <c r="J58" s="302"/>
      <c r="K58" s="302"/>
      <c r="L58" s="302"/>
      <c r="M58" s="302"/>
      <c r="N58" s="302"/>
      <c r="O58" s="302"/>
    </row>
    <row r="59" customHeight="1" spans="1:15">
      <c r="A59" s="299"/>
      <c r="B59" s="300"/>
      <c r="C59" s="303"/>
      <c r="D59" s="304"/>
      <c r="E59" s="304"/>
      <c r="F59" s="304"/>
      <c r="G59" s="304"/>
      <c r="H59" s="304"/>
      <c r="I59" s="304"/>
      <c r="J59" s="304"/>
      <c r="K59" s="304"/>
      <c r="L59" s="304"/>
      <c r="M59" s="304"/>
      <c r="N59" s="304"/>
      <c r="O59" s="304"/>
    </row>
    <row r="60" customHeight="1" spans="1:15">
      <c r="A60" s="299"/>
      <c r="B60" s="300"/>
      <c r="C60" s="303"/>
      <c r="D60" s="304"/>
      <c r="E60" s="304"/>
      <c r="F60" s="304"/>
      <c r="G60" s="304"/>
      <c r="H60" s="304"/>
      <c r="I60" s="304"/>
      <c r="J60" s="304"/>
      <c r="K60" s="304"/>
      <c r="L60" s="304"/>
      <c r="M60" s="304"/>
      <c r="N60" s="304"/>
      <c r="O60" s="304"/>
    </row>
    <row r="61" customHeight="1" spans="1:15">
      <c r="A61" s="299"/>
      <c r="B61" s="300"/>
      <c r="C61" s="303"/>
      <c r="D61" s="304"/>
      <c r="E61" s="304"/>
      <c r="F61" s="304"/>
      <c r="G61" s="304"/>
      <c r="H61" s="304"/>
      <c r="I61" s="304"/>
      <c r="J61" s="304"/>
      <c r="K61" s="304"/>
      <c r="L61" s="304"/>
      <c r="M61" s="304"/>
      <c r="N61" s="304"/>
      <c r="O61" s="304"/>
    </row>
    <row r="63" s="273" customFormat="1" customHeight="1" spans="2:3">
      <c r="B63" s="305"/>
      <c r="C63" s="306"/>
    </row>
    <row r="64" customHeight="1" spans="2:5">
      <c r="B64" s="295"/>
      <c r="C64" s="306"/>
      <c r="D64" s="273"/>
      <c r="E64" s="273"/>
    </row>
    <row r="65" customHeight="1" spans="2:5">
      <c r="B65" s="295"/>
      <c r="C65" s="306"/>
      <c r="D65" s="273"/>
      <c r="E65" s="273"/>
    </row>
    <row r="68" customHeight="1" spans="3:3">
      <c r="C68" s="273"/>
    </row>
    <row r="72" customHeight="1" spans="3:3">
      <c r="C72" s="273"/>
    </row>
    <row r="73" customHeight="1" spans="9:9">
      <c r="I73" s="311"/>
    </row>
    <row r="91" customHeight="1" spans="6:7">
      <c r="F91" s="273">
        <v>136.58</v>
      </c>
      <c r="G91" s="273">
        <v>125.5</v>
      </c>
    </row>
    <row r="92" customHeight="1" spans="6:7">
      <c r="F92" s="273">
        <v>17.28</v>
      </c>
      <c r="G92" s="273"/>
    </row>
    <row r="93" customHeight="1" spans="6:7">
      <c r="F93" s="273"/>
      <c r="G93" s="273"/>
    </row>
    <row r="94" customHeight="1" spans="6:7">
      <c r="F94" s="273">
        <f>F91-F92</f>
        <v>119.3</v>
      </c>
      <c r="G94" s="273">
        <f>G91-F94</f>
        <v>6.19999999999999</v>
      </c>
    </row>
  </sheetData>
  <autoFilter ref="A5:O65">
    <extLst/>
  </autoFilter>
  <mergeCells count="11">
    <mergeCell ref="A2:O2"/>
    <mergeCell ref="A3:L3"/>
    <mergeCell ref="D4:F4"/>
    <mergeCell ref="J4:O4"/>
    <mergeCell ref="A57:B5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workbookViewId="0">
      <pane xSplit="4" ySplit="6" topLeftCell="E31" activePane="bottomRight" state="frozen"/>
      <selection/>
      <selection pane="topRight"/>
      <selection pane="bottomLeft"/>
      <selection pane="bottomRight" activeCell="C50" sqref="C50"/>
    </sheetView>
  </sheetViews>
  <sheetFormatPr defaultColWidth="9.1047619047619" defaultRowHeight="14.25" customHeight="1"/>
  <cols>
    <col min="1" max="1" width="49.3333333333333" style="103" customWidth="1"/>
    <col min="2" max="2" width="38.8857142857143" style="103" customWidth="1"/>
    <col min="3" max="3" width="48.552380952381" style="103" customWidth="1"/>
    <col min="4" max="4" width="36.4380952380952" style="103" customWidth="1"/>
    <col min="5" max="5" width="9.1047619047619" style="104" customWidth="1"/>
    <col min="6" max="7" width="9.1047619047619" style="104"/>
    <col min="8" max="9" width="14" style="247"/>
    <col min="10" max="10" width="9.1047619047619" style="248"/>
    <col min="11" max="12" width="11" style="249"/>
    <col min="13" max="16384" width="9.1047619047619" style="104"/>
  </cols>
  <sheetData>
    <row r="1" customHeight="1" spans="1:4">
      <c r="A1" s="250"/>
      <c r="B1" s="250"/>
      <c r="C1" s="250"/>
      <c r="D1" s="177" t="s">
        <v>185</v>
      </c>
    </row>
    <row r="2" ht="31.5" customHeight="1" spans="1:4">
      <c r="A2" s="105" t="s">
        <v>186</v>
      </c>
      <c r="B2" s="251"/>
      <c r="C2" s="251"/>
      <c r="D2" s="251"/>
    </row>
    <row r="3" ht="17.25" customHeight="1" spans="1:4">
      <c r="A3" s="15" t="s">
        <v>2</v>
      </c>
      <c r="B3" s="252"/>
      <c r="C3" s="252"/>
      <c r="D3" s="178" t="s">
        <v>3</v>
      </c>
    </row>
    <row r="4" ht="19.5" customHeight="1" spans="1:4">
      <c r="A4" s="128" t="s">
        <v>4</v>
      </c>
      <c r="B4" s="253"/>
      <c r="C4" s="128" t="s">
        <v>5</v>
      </c>
      <c r="D4" s="185"/>
    </row>
    <row r="5" ht="21.75" customHeight="1" spans="1:4">
      <c r="A5" s="254" t="s">
        <v>6</v>
      </c>
      <c r="B5" s="255" t="s">
        <v>7</v>
      </c>
      <c r="C5" s="253" t="s">
        <v>187</v>
      </c>
      <c r="D5" s="256" t="s">
        <v>7</v>
      </c>
    </row>
    <row r="6" ht="17.25" customHeight="1" spans="1:4">
      <c r="A6" s="257"/>
      <c r="B6" s="18"/>
      <c r="C6" s="169"/>
      <c r="D6" s="163"/>
    </row>
    <row r="7" ht="17.25" customHeight="1" spans="1:9">
      <c r="A7" s="258" t="s">
        <v>188</v>
      </c>
      <c r="B7" s="259">
        <v>1263.133966</v>
      </c>
      <c r="C7" s="260" t="s">
        <v>189</v>
      </c>
      <c r="D7" s="259">
        <v>1263.133966</v>
      </c>
      <c r="H7" s="261"/>
      <c r="I7" s="261"/>
    </row>
    <row r="8" ht="17.25" customHeight="1" spans="1:8">
      <c r="A8" s="262" t="s">
        <v>190</v>
      </c>
      <c r="B8" s="259">
        <v>1252.153966</v>
      </c>
      <c r="C8" s="260" t="s">
        <v>191</v>
      </c>
      <c r="D8" s="259">
        <v>673.740821</v>
      </c>
      <c r="H8" s="261"/>
    </row>
    <row r="9" ht="17.25" customHeight="1" spans="1:4">
      <c r="A9" s="262" t="s">
        <v>192</v>
      </c>
      <c r="B9" s="259">
        <v>10.98</v>
      </c>
      <c r="C9" s="260" t="s">
        <v>193</v>
      </c>
      <c r="D9" s="259">
        <v>0</v>
      </c>
    </row>
    <row r="10" ht="17.25" customHeight="1" spans="1:4">
      <c r="A10" s="262" t="s">
        <v>194</v>
      </c>
      <c r="B10" s="259">
        <v>0</v>
      </c>
      <c r="C10" s="260" t="s">
        <v>195</v>
      </c>
      <c r="D10" s="259">
        <v>0</v>
      </c>
    </row>
    <row r="11" ht="17.25" customHeight="1" spans="1:4">
      <c r="A11" s="262" t="s">
        <v>196</v>
      </c>
      <c r="B11" s="259">
        <v>0</v>
      </c>
      <c r="C11" s="260" t="s">
        <v>197</v>
      </c>
      <c r="D11" s="259">
        <v>0</v>
      </c>
    </row>
    <row r="12" ht="17.25" customHeight="1" spans="1:4">
      <c r="A12" s="262" t="s">
        <v>190</v>
      </c>
      <c r="B12" s="259">
        <v>0</v>
      </c>
      <c r="C12" s="260" t="s">
        <v>198</v>
      </c>
      <c r="D12" s="259">
        <v>0</v>
      </c>
    </row>
    <row r="13" ht="17.25" customHeight="1" spans="1:4">
      <c r="A13" s="262" t="s">
        <v>192</v>
      </c>
      <c r="B13" s="259">
        <v>0</v>
      </c>
      <c r="C13" s="260" t="s">
        <v>199</v>
      </c>
      <c r="D13" s="259">
        <v>0</v>
      </c>
    </row>
    <row r="14" ht="17.25" customHeight="1" spans="1:4">
      <c r="A14" s="262" t="s">
        <v>194</v>
      </c>
      <c r="B14" s="259">
        <v>0</v>
      </c>
      <c r="C14" s="260" t="s">
        <v>200</v>
      </c>
      <c r="D14" s="259">
        <v>0</v>
      </c>
    </row>
    <row r="15" ht="17.25" customHeight="1" spans="1:9">
      <c r="A15" s="262"/>
      <c r="B15" s="259">
        <v>0</v>
      </c>
      <c r="C15" s="260" t="s">
        <v>201</v>
      </c>
      <c r="D15" s="259">
        <v>299.245174</v>
      </c>
      <c r="I15" s="261"/>
    </row>
    <row r="16" ht="17.25" customHeight="1" spans="1:4">
      <c r="A16" s="262"/>
      <c r="B16" s="259">
        <v>0</v>
      </c>
      <c r="C16" s="260" t="s">
        <v>202</v>
      </c>
      <c r="D16" s="259">
        <v>72.201613</v>
      </c>
    </row>
    <row r="17" ht="17.25" customHeight="1" spans="1:4">
      <c r="A17" s="262"/>
      <c r="B17" s="259">
        <v>0</v>
      </c>
      <c r="C17" s="260" t="s">
        <v>203</v>
      </c>
      <c r="D17" s="259">
        <v>81.76452</v>
      </c>
    </row>
    <row r="18" ht="17.25" customHeight="1" spans="1:4">
      <c r="A18" s="263"/>
      <c r="B18" s="259">
        <v>0</v>
      </c>
      <c r="C18" s="260" t="s">
        <v>204</v>
      </c>
      <c r="D18" s="259">
        <v>10.98</v>
      </c>
    </row>
    <row r="19" ht="17.25" customHeight="1" spans="1:9">
      <c r="A19" s="263"/>
      <c r="B19" s="259">
        <v>0</v>
      </c>
      <c r="C19" s="260" t="s">
        <v>205</v>
      </c>
      <c r="D19" s="259">
        <v>46.060202</v>
      </c>
      <c r="I19" s="261"/>
    </row>
    <row r="20" ht="17.25" customHeight="1" spans="1:4">
      <c r="A20" s="264"/>
      <c r="B20" s="259">
        <v>0</v>
      </c>
      <c r="C20" s="260" t="s">
        <v>206</v>
      </c>
      <c r="D20" s="259">
        <v>0</v>
      </c>
    </row>
    <row r="21" ht="17.25" customHeight="1" spans="1:4">
      <c r="A21" s="264"/>
      <c r="B21" s="259">
        <v>0</v>
      </c>
      <c r="C21" s="260" t="s">
        <v>207</v>
      </c>
      <c r="D21" s="259">
        <v>0</v>
      </c>
    </row>
    <row r="22" ht="17.25" customHeight="1" spans="1:4">
      <c r="A22" s="264"/>
      <c r="B22" s="259">
        <v>0</v>
      </c>
      <c r="C22" s="260" t="s">
        <v>208</v>
      </c>
      <c r="D22" s="259">
        <v>0</v>
      </c>
    </row>
    <row r="23" ht="17.25" customHeight="1" spans="1:4">
      <c r="A23" s="264"/>
      <c r="B23" s="259">
        <v>0</v>
      </c>
      <c r="C23" s="260" t="s">
        <v>209</v>
      </c>
      <c r="D23" s="259">
        <v>0</v>
      </c>
    </row>
    <row r="24" ht="17.25" customHeight="1" spans="1:4">
      <c r="A24" s="264"/>
      <c r="B24" s="259">
        <v>0</v>
      </c>
      <c r="C24" s="260" t="s">
        <v>210</v>
      </c>
      <c r="D24" s="259">
        <v>0</v>
      </c>
    </row>
    <row r="25" ht="17.25" customHeight="1" spans="1:4">
      <c r="A25" s="264"/>
      <c r="B25" s="259">
        <v>0</v>
      </c>
      <c r="C25" s="260" t="s">
        <v>211</v>
      </c>
      <c r="D25" s="259">
        <v>0</v>
      </c>
    </row>
    <row r="26" ht="17.25" customHeight="1" spans="1:4">
      <c r="A26" s="264"/>
      <c r="B26" s="259">
        <v>0</v>
      </c>
      <c r="C26" s="260" t="s">
        <v>212</v>
      </c>
      <c r="D26" s="259">
        <v>64.141636</v>
      </c>
    </row>
    <row r="27" ht="17.25" customHeight="1" spans="1:4">
      <c r="A27" s="264"/>
      <c r="B27" s="259">
        <v>0</v>
      </c>
      <c r="C27" s="260" t="s">
        <v>213</v>
      </c>
      <c r="D27" s="259">
        <v>0</v>
      </c>
    </row>
    <row r="28" ht="17.25" customHeight="1" spans="1:4">
      <c r="A28" s="264"/>
      <c r="B28" s="259">
        <v>0</v>
      </c>
      <c r="C28" s="260" t="s">
        <v>214</v>
      </c>
      <c r="D28" s="259">
        <v>0</v>
      </c>
    </row>
    <row r="29" ht="17.25" customHeight="1" spans="1:4">
      <c r="A29" s="264"/>
      <c r="B29" s="259">
        <v>0</v>
      </c>
      <c r="C29" s="260" t="s">
        <v>215</v>
      </c>
      <c r="D29" s="259">
        <v>15</v>
      </c>
    </row>
    <row r="30" ht="17.25" customHeight="1" spans="1:4">
      <c r="A30" s="264"/>
      <c r="B30" s="259">
        <v>0</v>
      </c>
      <c r="C30" s="260" t="s">
        <v>216</v>
      </c>
      <c r="D30" s="259">
        <v>0</v>
      </c>
    </row>
    <row r="31" ht="17.25" customHeight="1" spans="1:4">
      <c r="A31" s="264"/>
      <c r="B31" s="259">
        <v>0</v>
      </c>
      <c r="C31" s="260" t="s">
        <v>217</v>
      </c>
      <c r="D31" s="259">
        <v>0</v>
      </c>
    </row>
    <row r="32" ht="17.25" customHeight="1" spans="1:4">
      <c r="A32" s="264"/>
      <c r="B32" s="259">
        <v>0</v>
      </c>
      <c r="C32" s="260" t="s">
        <v>218</v>
      </c>
      <c r="D32" s="259">
        <v>0</v>
      </c>
    </row>
    <row r="33" ht="17.25" customHeight="1" spans="1:4">
      <c r="A33" s="264"/>
      <c r="B33" s="259">
        <v>0</v>
      </c>
      <c r="C33" s="260" t="s">
        <v>219</v>
      </c>
      <c r="D33" s="259">
        <v>0</v>
      </c>
    </row>
    <row r="34" customHeight="1" spans="1:4">
      <c r="A34" s="265"/>
      <c r="B34" s="259">
        <v>0</v>
      </c>
      <c r="C34" s="199" t="s">
        <v>220</v>
      </c>
      <c r="D34" s="259">
        <v>0</v>
      </c>
    </row>
    <row r="35" ht="17.25" customHeight="1" spans="1:8">
      <c r="A35" s="266" t="s">
        <v>221</v>
      </c>
      <c r="B35" s="259">
        <v>1263.133966</v>
      </c>
      <c r="C35" s="267" t="s">
        <v>55</v>
      </c>
      <c r="D35" s="259">
        <v>1263.133966</v>
      </c>
      <c r="H35" s="261"/>
    </row>
    <row r="36" ht="17.25" customHeight="1" spans="1:8">
      <c r="A36" s="268"/>
      <c r="B36" s="269"/>
      <c r="C36" s="270"/>
      <c r="D36" s="269"/>
      <c r="H36" s="261"/>
    </row>
    <row r="37" ht="17.25" customHeight="1" spans="1:8">
      <c r="A37" s="268"/>
      <c r="B37" s="269"/>
      <c r="C37" s="270"/>
      <c r="D37" s="269"/>
      <c r="H37" s="261"/>
    </row>
    <row r="50" customHeight="1" spans="4:4">
      <c r="D50" s="271"/>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7"/>
  <sheetViews>
    <sheetView workbookViewId="0">
      <pane xSplit="2" ySplit="6" topLeftCell="C7" activePane="bottomRight" state="frozen"/>
      <selection/>
      <selection pane="topRight"/>
      <selection pane="bottomLeft"/>
      <selection pane="bottomRight" activeCell="C63" sqref="C63"/>
    </sheetView>
  </sheetViews>
  <sheetFormatPr defaultColWidth="9.1047619047619" defaultRowHeight="14.25" customHeight="1"/>
  <cols>
    <col min="1" max="1" width="20.1047619047619" style="217" customWidth="1"/>
    <col min="2" max="2" width="44" style="217" customWidth="1"/>
    <col min="3" max="3" width="24.3333333333333" style="218" customWidth="1"/>
    <col min="4" max="4" width="16.552380952381" style="218" customWidth="1"/>
    <col min="5" max="7" width="24.3333333333333" style="218" customWidth="1"/>
    <col min="8" max="8" width="9.1047619047619" style="218" customWidth="1"/>
    <col min="9" max="9" width="9.1047619047619" style="218"/>
    <col min="10" max="10" width="12.7809523809524" style="218" customWidth="1"/>
    <col min="11" max="16384" width="9.1047619047619" style="218"/>
  </cols>
  <sheetData>
    <row r="1" ht="12" customHeight="1" spans="4:7">
      <c r="D1" s="219"/>
      <c r="F1" s="220"/>
      <c r="G1" s="220" t="s">
        <v>222</v>
      </c>
    </row>
    <row r="2" ht="39" customHeight="1" spans="1:7">
      <c r="A2" s="221" t="s">
        <v>223</v>
      </c>
      <c r="B2" s="221"/>
      <c r="C2" s="221"/>
      <c r="D2" s="221"/>
      <c r="E2" s="221"/>
      <c r="F2" s="221"/>
      <c r="G2" s="221"/>
    </row>
    <row r="3" ht="18" customHeight="1" spans="1:7">
      <c r="A3" s="222" t="s">
        <v>2</v>
      </c>
      <c r="F3" s="223"/>
      <c r="G3" s="224" t="s">
        <v>3</v>
      </c>
    </row>
    <row r="4" ht="20.25" customHeight="1" spans="1:7">
      <c r="A4" s="225" t="s">
        <v>224</v>
      </c>
      <c r="B4" s="226"/>
      <c r="C4" s="227" t="s">
        <v>60</v>
      </c>
      <c r="D4" s="228" t="s">
        <v>83</v>
      </c>
      <c r="E4" s="228"/>
      <c r="F4" s="229"/>
      <c r="G4" s="230" t="s">
        <v>84</v>
      </c>
    </row>
    <row r="5" ht="20.25" customHeight="1" spans="1:7">
      <c r="A5" s="231" t="s">
        <v>80</v>
      </c>
      <c r="B5" s="232" t="s">
        <v>81</v>
      </c>
      <c r="C5" s="227"/>
      <c r="D5" s="229" t="s">
        <v>62</v>
      </c>
      <c r="E5" s="233" t="s">
        <v>225</v>
      </c>
      <c r="F5" s="233" t="s">
        <v>226</v>
      </c>
      <c r="G5" s="234"/>
    </row>
    <row r="6" ht="13.5" customHeight="1" spans="1:7">
      <c r="A6" s="231" t="s">
        <v>227</v>
      </c>
      <c r="B6" s="231" t="s">
        <v>228</v>
      </c>
      <c r="C6" s="235" t="s">
        <v>229</v>
      </c>
      <c r="D6" s="236" t="s">
        <v>230</v>
      </c>
      <c r="E6" s="236" t="s">
        <v>231</v>
      </c>
      <c r="F6" s="236" t="s">
        <v>232</v>
      </c>
      <c r="G6" s="236" t="s">
        <v>233</v>
      </c>
    </row>
    <row r="7" ht="18" customHeight="1" spans="1:7">
      <c r="A7" s="237" t="s">
        <v>90</v>
      </c>
      <c r="B7" s="238" t="s">
        <v>91</v>
      </c>
      <c r="C7" s="239">
        <v>673.740821</v>
      </c>
      <c r="D7" s="239">
        <v>573.240821</v>
      </c>
      <c r="E7" s="239">
        <v>501.140821</v>
      </c>
      <c r="F7" s="239">
        <v>72.1</v>
      </c>
      <c r="G7" s="239">
        <v>100.5</v>
      </c>
    </row>
    <row r="8" ht="18" customHeight="1" spans="1:7">
      <c r="A8" s="237" t="s">
        <v>92</v>
      </c>
      <c r="B8" s="238" t="s">
        <v>93</v>
      </c>
      <c r="C8" s="239">
        <v>22.8337</v>
      </c>
      <c r="D8" s="239">
        <v>17.8337</v>
      </c>
      <c r="E8" s="239">
        <v>13.9207</v>
      </c>
      <c r="F8" s="239">
        <v>3.913</v>
      </c>
      <c r="G8" s="239">
        <v>5</v>
      </c>
    </row>
    <row r="9" ht="18" customHeight="1" spans="1:7">
      <c r="A9" s="237" t="s">
        <v>94</v>
      </c>
      <c r="B9" s="238" t="s">
        <v>95</v>
      </c>
      <c r="C9" s="239">
        <v>15.5537</v>
      </c>
      <c r="D9" s="239">
        <v>15.5537</v>
      </c>
      <c r="E9" s="239">
        <v>13.9207</v>
      </c>
      <c r="F9" s="239">
        <v>1.633</v>
      </c>
      <c r="G9" s="239">
        <v>0</v>
      </c>
    </row>
    <row r="10" customHeight="1" spans="1:7">
      <c r="A10" s="237" t="s">
        <v>96</v>
      </c>
      <c r="B10" s="238" t="s">
        <v>97</v>
      </c>
      <c r="C10" s="239">
        <v>5</v>
      </c>
      <c r="D10" s="239">
        <v>0</v>
      </c>
      <c r="E10" s="239">
        <v>0</v>
      </c>
      <c r="F10" s="239">
        <v>0</v>
      </c>
      <c r="G10" s="239">
        <v>5</v>
      </c>
    </row>
    <row r="11" customHeight="1" spans="1:7">
      <c r="A11" s="237" t="s">
        <v>98</v>
      </c>
      <c r="B11" s="238" t="s">
        <v>99</v>
      </c>
      <c r="C11" s="239">
        <v>2.28</v>
      </c>
      <c r="D11" s="239">
        <v>2.28</v>
      </c>
      <c r="E11" s="239">
        <v>0</v>
      </c>
      <c r="F11" s="239">
        <v>2.28</v>
      </c>
      <c r="G11" s="239">
        <v>0</v>
      </c>
    </row>
    <row r="12" customHeight="1" spans="1:7">
      <c r="A12" s="237" t="s">
        <v>100</v>
      </c>
      <c r="B12" s="238" t="s">
        <v>101</v>
      </c>
      <c r="C12" s="239">
        <v>558.258521</v>
      </c>
      <c r="D12" s="239">
        <v>471.258521</v>
      </c>
      <c r="E12" s="239">
        <v>422.237521</v>
      </c>
      <c r="F12" s="239">
        <v>49.021</v>
      </c>
      <c r="G12" s="239">
        <v>87</v>
      </c>
    </row>
    <row r="13" customHeight="1" spans="1:7">
      <c r="A13" s="237" t="s">
        <v>102</v>
      </c>
      <c r="B13" s="238" t="s">
        <v>95</v>
      </c>
      <c r="C13" s="239">
        <v>252.435</v>
      </c>
      <c r="D13" s="239">
        <v>233.435</v>
      </c>
      <c r="E13" s="239">
        <v>205.674</v>
      </c>
      <c r="F13" s="239">
        <v>27.761</v>
      </c>
      <c r="G13" s="239">
        <v>19</v>
      </c>
    </row>
    <row r="14" customHeight="1" spans="1:7">
      <c r="A14" s="237" t="s">
        <v>103</v>
      </c>
      <c r="B14" s="238" t="s">
        <v>104</v>
      </c>
      <c r="C14" s="239">
        <v>234.223521</v>
      </c>
      <c r="D14" s="239">
        <v>234.223521</v>
      </c>
      <c r="E14" s="239">
        <v>212.963521</v>
      </c>
      <c r="F14" s="239">
        <v>21.26</v>
      </c>
      <c r="G14" s="239">
        <v>0</v>
      </c>
    </row>
    <row r="15" customHeight="1" spans="1:7">
      <c r="A15" s="237" t="s">
        <v>105</v>
      </c>
      <c r="B15" s="238" t="s">
        <v>106</v>
      </c>
      <c r="C15" s="239">
        <v>71.6</v>
      </c>
      <c r="D15" s="239">
        <v>3.6</v>
      </c>
      <c r="E15" s="239">
        <v>3.6</v>
      </c>
      <c r="F15" s="239">
        <v>0</v>
      </c>
      <c r="G15" s="239">
        <v>68</v>
      </c>
    </row>
    <row r="16" customHeight="1" spans="1:7">
      <c r="A16" s="237" t="s">
        <v>107</v>
      </c>
      <c r="B16" s="238" t="s">
        <v>108</v>
      </c>
      <c r="C16" s="239">
        <v>24.5618</v>
      </c>
      <c r="D16" s="239">
        <v>24.5618</v>
      </c>
      <c r="E16" s="239">
        <v>13.4278</v>
      </c>
      <c r="F16" s="239">
        <v>11.134</v>
      </c>
      <c r="G16" s="239">
        <v>0</v>
      </c>
    </row>
    <row r="17" customHeight="1" spans="1:7">
      <c r="A17" s="237" t="s">
        <v>109</v>
      </c>
      <c r="B17" s="238" t="s">
        <v>95</v>
      </c>
      <c r="C17" s="239">
        <v>24.5618</v>
      </c>
      <c r="D17" s="239">
        <v>24.5618</v>
      </c>
      <c r="E17" s="239">
        <v>13.4278</v>
      </c>
      <c r="F17" s="239">
        <v>11.134</v>
      </c>
      <c r="G17" s="239">
        <v>0</v>
      </c>
    </row>
    <row r="18" customHeight="1" spans="1:10">
      <c r="A18" s="237" t="s">
        <v>110</v>
      </c>
      <c r="B18" s="238" t="s">
        <v>111</v>
      </c>
      <c r="C18" s="239">
        <v>0.5</v>
      </c>
      <c r="D18" s="239">
        <v>0</v>
      </c>
      <c r="E18" s="239">
        <v>0</v>
      </c>
      <c r="F18" s="239">
        <v>0</v>
      </c>
      <c r="G18" s="239">
        <v>0.5</v>
      </c>
      <c r="J18" s="245">
        <v>10000</v>
      </c>
    </row>
    <row r="19" customHeight="1" spans="1:7">
      <c r="A19" s="237" t="s">
        <v>112</v>
      </c>
      <c r="B19" s="238" t="s">
        <v>95</v>
      </c>
      <c r="C19" s="239">
        <v>0.5</v>
      </c>
      <c r="D19" s="239">
        <v>0</v>
      </c>
      <c r="E19" s="239">
        <v>0</v>
      </c>
      <c r="F19" s="239">
        <v>0</v>
      </c>
      <c r="G19" s="239">
        <v>0.5</v>
      </c>
    </row>
    <row r="20" customHeight="1" spans="1:7">
      <c r="A20" s="237" t="s">
        <v>113</v>
      </c>
      <c r="B20" s="238" t="s">
        <v>114</v>
      </c>
      <c r="C20" s="239">
        <v>67.5868</v>
      </c>
      <c r="D20" s="239">
        <v>59.5868</v>
      </c>
      <c r="E20" s="239">
        <v>51.5548</v>
      </c>
      <c r="F20" s="239">
        <v>8.032</v>
      </c>
      <c r="G20" s="239">
        <v>8</v>
      </c>
    </row>
    <row r="21" customHeight="1" spans="1:7">
      <c r="A21" s="237" t="s">
        <v>115</v>
      </c>
      <c r="B21" s="238" t="s">
        <v>95</v>
      </c>
      <c r="C21" s="239">
        <v>59.5868</v>
      </c>
      <c r="D21" s="239">
        <v>59.5868</v>
      </c>
      <c r="E21" s="239">
        <v>51.5548</v>
      </c>
      <c r="F21" s="239">
        <v>8.032</v>
      </c>
      <c r="G21" s="239">
        <v>0</v>
      </c>
    </row>
    <row r="22" customHeight="1" spans="1:7">
      <c r="A22" s="237" t="s">
        <v>116</v>
      </c>
      <c r="B22" s="238" t="s">
        <v>117</v>
      </c>
      <c r="C22" s="239">
        <v>8</v>
      </c>
      <c r="D22" s="239">
        <v>0</v>
      </c>
      <c r="E22" s="239">
        <v>0</v>
      </c>
      <c r="F22" s="239">
        <v>0</v>
      </c>
      <c r="G22" s="239">
        <v>8</v>
      </c>
    </row>
    <row r="23" customHeight="1" spans="1:7">
      <c r="A23" s="237" t="s">
        <v>118</v>
      </c>
      <c r="B23" s="238" t="s">
        <v>119</v>
      </c>
      <c r="C23" s="239">
        <f>(C25+C27+C28+C29+C31)</f>
        <v>299.245174</v>
      </c>
      <c r="D23" s="239">
        <f>(D25+D27+D28+D29+D31)/10000</f>
        <v>0.0299245174</v>
      </c>
      <c r="E23" s="239">
        <f>(E25+E27+E28+E29+E31)/10000</f>
        <v>0.0261205174</v>
      </c>
      <c r="F23" s="239">
        <f>(F25+F27+F28+F29+F31)/10000</f>
        <v>0.003804</v>
      </c>
      <c r="G23" s="239">
        <v>0</v>
      </c>
    </row>
    <row r="24" customHeight="1" spans="1:7">
      <c r="A24" s="237" t="s">
        <v>120</v>
      </c>
      <c r="B24" s="238" t="s">
        <v>121</v>
      </c>
      <c r="C24" s="239">
        <v>195.2352</v>
      </c>
      <c r="D24" s="239">
        <v>195.2352</v>
      </c>
      <c r="E24" s="239">
        <v>158.0352</v>
      </c>
      <c r="F24" s="239">
        <v>37.2</v>
      </c>
      <c r="G24" s="239">
        <v>0</v>
      </c>
    </row>
    <row r="25" customHeight="1" spans="1:7">
      <c r="A25" s="237" t="s">
        <v>122</v>
      </c>
      <c r="B25" s="238" t="s">
        <v>123</v>
      </c>
      <c r="C25" s="239">
        <f>(D25)</f>
        <v>195.2352</v>
      </c>
      <c r="D25" s="239">
        <f>(SUM(E25:F25))</f>
        <v>195.2352</v>
      </c>
      <c r="E25" s="239">
        <v>158.0352</v>
      </c>
      <c r="F25" s="239">
        <v>37.2</v>
      </c>
      <c r="G25" s="239">
        <v>0</v>
      </c>
    </row>
    <row r="26" customHeight="1" spans="1:7">
      <c r="A26" s="237" t="s">
        <v>124</v>
      </c>
      <c r="B26" s="238" t="s">
        <v>125</v>
      </c>
      <c r="C26" s="239">
        <v>102.590374</v>
      </c>
      <c r="D26" s="239">
        <v>102.590374</v>
      </c>
      <c r="E26" s="239">
        <v>101.750374</v>
      </c>
      <c r="F26" s="239">
        <v>0.84</v>
      </c>
      <c r="G26" s="239">
        <v>0</v>
      </c>
    </row>
    <row r="27" customHeight="1" spans="1:7">
      <c r="A27" s="237" t="s">
        <v>126</v>
      </c>
      <c r="B27" s="238" t="s">
        <v>127</v>
      </c>
      <c r="C27" s="239">
        <v>10.5</v>
      </c>
      <c r="D27" s="239">
        <v>10.5</v>
      </c>
      <c r="E27" s="239">
        <v>10.08</v>
      </c>
      <c r="F27" s="239">
        <v>0.42</v>
      </c>
      <c r="G27" s="239">
        <v>0</v>
      </c>
    </row>
    <row r="28" customHeight="1" spans="1:7">
      <c r="A28" s="237" t="s">
        <v>128</v>
      </c>
      <c r="B28" s="238" t="s">
        <v>129</v>
      </c>
      <c r="C28" s="239">
        <v>10.5</v>
      </c>
      <c r="D28" s="239">
        <v>10.5</v>
      </c>
      <c r="E28" s="239">
        <v>10.08</v>
      </c>
      <c r="F28" s="239">
        <v>0.42</v>
      </c>
      <c r="G28" s="239">
        <v>0</v>
      </c>
    </row>
    <row r="29" customHeight="1" spans="1:7">
      <c r="A29" s="237" t="s">
        <v>130</v>
      </c>
      <c r="B29" s="238" t="s">
        <v>131</v>
      </c>
      <c r="C29" s="239">
        <v>81.590374</v>
      </c>
      <c r="D29" s="239">
        <v>81.590374</v>
      </c>
      <c r="E29" s="239">
        <v>81.590374</v>
      </c>
      <c r="F29" s="239">
        <v>0</v>
      </c>
      <c r="G29" s="239">
        <v>0</v>
      </c>
    </row>
    <row r="30" customHeight="1" spans="1:7">
      <c r="A30" s="237" t="s">
        <v>132</v>
      </c>
      <c r="B30" s="238" t="s">
        <v>133</v>
      </c>
      <c r="C30" s="239">
        <v>1.4196</v>
      </c>
      <c r="D30" s="239">
        <v>1.4196</v>
      </c>
      <c r="E30" s="239">
        <v>1.4196</v>
      </c>
      <c r="F30" s="239">
        <v>0</v>
      </c>
      <c r="G30" s="239">
        <v>0</v>
      </c>
    </row>
    <row r="31" customHeight="1" spans="1:7">
      <c r="A31" s="237" t="s">
        <v>134</v>
      </c>
      <c r="B31" s="238" t="s">
        <v>135</v>
      </c>
      <c r="C31" s="239">
        <v>1.4196</v>
      </c>
      <c r="D31" s="239">
        <v>1.4196</v>
      </c>
      <c r="E31" s="239">
        <v>1.4196</v>
      </c>
      <c r="F31" s="239">
        <v>0</v>
      </c>
      <c r="G31" s="239">
        <v>0</v>
      </c>
    </row>
    <row r="32" customHeight="1" spans="1:7">
      <c r="A32" s="237" t="s">
        <v>136</v>
      </c>
      <c r="B32" s="238" t="s">
        <v>137</v>
      </c>
      <c r="C32" s="239">
        <v>72.201613</v>
      </c>
      <c r="D32" s="239">
        <v>72.201613</v>
      </c>
      <c r="E32" s="239">
        <v>72.201613</v>
      </c>
      <c r="F32" s="239">
        <v>0</v>
      </c>
      <c r="G32" s="239">
        <v>0</v>
      </c>
    </row>
    <row r="33" customHeight="1" spans="1:7">
      <c r="A33" s="237" t="s">
        <v>138</v>
      </c>
      <c r="B33" s="238" t="s">
        <v>139</v>
      </c>
      <c r="C33" s="239">
        <v>72.201613</v>
      </c>
      <c r="D33" s="239">
        <v>72.201613</v>
      </c>
      <c r="E33" s="239">
        <v>72.201613</v>
      </c>
      <c r="F33" s="239">
        <v>0</v>
      </c>
      <c r="G33" s="239">
        <v>0</v>
      </c>
    </row>
    <row r="34" customHeight="1" spans="1:7">
      <c r="A34" s="237" t="s">
        <v>140</v>
      </c>
      <c r="B34" s="238" t="s">
        <v>141</v>
      </c>
      <c r="C34" s="239">
        <v>23.290205</v>
      </c>
      <c r="D34" s="239">
        <v>23.290205</v>
      </c>
      <c r="E34" s="239">
        <v>23.290205</v>
      </c>
      <c r="F34" s="239">
        <v>0</v>
      </c>
      <c r="G34" s="239">
        <v>0</v>
      </c>
    </row>
    <row r="35" customHeight="1" spans="1:7">
      <c r="A35" s="237" t="s">
        <v>142</v>
      </c>
      <c r="B35" s="238" t="s">
        <v>143</v>
      </c>
      <c r="C35" s="239">
        <v>18.628915</v>
      </c>
      <c r="D35" s="239">
        <v>18.628915</v>
      </c>
      <c r="E35" s="239">
        <v>18.628915</v>
      </c>
      <c r="F35" s="239">
        <v>0</v>
      </c>
      <c r="G35" s="239">
        <v>0</v>
      </c>
    </row>
    <row r="36" customHeight="1" spans="1:7">
      <c r="A36" s="237" t="s">
        <v>144</v>
      </c>
      <c r="B36" s="238" t="s">
        <v>145</v>
      </c>
      <c r="C36" s="239">
        <v>29.4703</v>
      </c>
      <c r="D36" s="239">
        <v>29.4703</v>
      </c>
      <c r="E36" s="239">
        <v>29.4703</v>
      </c>
      <c r="F36" s="239">
        <v>0</v>
      </c>
      <c r="G36" s="239">
        <v>0</v>
      </c>
    </row>
    <row r="37" customHeight="1" spans="1:7">
      <c r="A37" s="237" t="s">
        <v>146</v>
      </c>
      <c r="B37" s="238" t="s">
        <v>147</v>
      </c>
      <c r="C37" s="239">
        <v>0.812193</v>
      </c>
      <c r="D37" s="239">
        <v>0.812193</v>
      </c>
      <c r="E37" s="239">
        <v>0.812193</v>
      </c>
      <c r="F37" s="239">
        <v>0</v>
      </c>
      <c r="G37" s="239">
        <v>0</v>
      </c>
    </row>
    <row r="38" customHeight="1" spans="1:7">
      <c r="A38" s="237" t="s">
        <v>148</v>
      </c>
      <c r="B38" s="238" t="s">
        <v>149</v>
      </c>
      <c r="C38" s="239">
        <v>81.76452</v>
      </c>
      <c r="D38" s="239">
        <v>71.76452</v>
      </c>
      <c r="E38" s="239">
        <v>67.26352</v>
      </c>
      <c r="F38" s="239">
        <v>4.501</v>
      </c>
      <c r="G38" s="239">
        <v>10</v>
      </c>
    </row>
    <row r="39" customHeight="1" spans="1:7">
      <c r="A39" s="237" t="s">
        <v>150</v>
      </c>
      <c r="B39" s="238" t="s">
        <v>151</v>
      </c>
      <c r="C39" s="239">
        <v>81.76452</v>
      </c>
      <c r="D39" s="239">
        <v>71.76452</v>
      </c>
      <c r="E39" s="239">
        <v>67.26352</v>
      </c>
      <c r="F39" s="239">
        <v>4.501</v>
      </c>
      <c r="G39" s="239">
        <v>10</v>
      </c>
    </row>
    <row r="40" customHeight="1" spans="1:7">
      <c r="A40" s="237" t="s">
        <v>152</v>
      </c>
      <c r="B40" s="238" t="s">
        <v>153</v>
      </c>
      <c r="C40" s="239">
        <v>81.76452</v>
      </c>
      <c r="D40" s="239">
        <v>71.76452</v>
      </c>
      <c r="E40" s="239">
        <v>67.26352</v>
      </c>
      <c r="F40" s="239">
        <v>4.501</v>
      </c>
      <c r="G40" s="239">
        <v>10</v>
      </c>
    </row>
    <row r="41" customHeight="1" spans="1:7">
      <c r="A41" s="237" t="s">
        <v>160</v>
      </c>
      <c r="B41" s="238" t="s">
        <v>161</v>
      </c>
      <c r="C41" s="239">
        <f>(C42)/10000</f>
        <v>0.0046060202</v>
      </c>
      <c r="D41" s="239">
        <f>(D42)/10000</f>
        <v>4.6060202e-7</v>
      </c>
      <c r="E41" s="239">
        <f>(E42)/10000</f>
        <v>0.0031860202</v>
      </c>
      <c r="F41" s="239">
        <v>14.2</v>
      </c>
      <c r="G41" s="239">
        <v>0</v>
      </c>
    </row>
    <row r="42" customHeight="1" spans="1:7">
      <c r="A42" s="237" t="s">
        <v>162</v>
      </c>
      <c r="B42" s="238" t="s">
        <v>163</v>
      </c>
      <c r="C42" s="239">
        <f>(SUM(C43:C44))</f>
        <v>46.060202</v>
      </c>
      <c r="D42" s="239">
        <f>(SUM(D43:D44))/10000</f>
        <v>0.0046060202</v>
      </c>
      <c r="E42" s="239">
        <f>(SUM(E43:E44))</f>
        <v>31.860202</v>
      </c>
      <c r="F42" s="239">
        <v>14.2</v>
      </c>
      <c r="G42" s="239">
        <v>0</v>
      </c>
    </row>
    <row r="43" customHeight="1" spans="1:7">
      <c r="A43" s="237" t="s">
        <v>164</v>
      </c>
      <c r="B43" s="238" t="s">
        <v>165</v>
      </c>
      <c r="C43" s="239">
        <v>40.452202</v>
      </c>
      <c r="D43" s="239">
        <f>(SUM(E43:F43))</f>
        <v>40.452202</v>
      </c>
      <c r="E43" s="239">
        <v>28.452202</v>
      </c>
      <c r="F43" s="239">
        <v>12</v>
      </c>
      <c r="G43" s="239">
        <v>0</v>
      </c>
    </row>
    <row r="44" customHeight="1" spans="1:7">
      <c r="A44" s="237" t="s">
        <v>166</v>
      </c>
      <c r="B44" s="238" t="s">
        <v>167</v>
      </c>
      <c r="C44" s="239">
        <v>5.608</v>
      </c>
      <c r="D44" s="239">
        <f>(SUM(E44:F44))</f>
        <v>5.608</v>
      </c>
      <c r="E44" s="239">
        <v>3.408</v>
      </c>
      <c r="F44" s="239">
        <v>2.2</v>
      </c>
      <c r="G44" s="239">
        <v>0</v>
      </c>
    </row>
    <row r="45" customHeight="1" spans="1:7">
      <c r="A45" s="237" t="s">
        <v>173</v>
      </c>
      <c r="B45" s="238" t="s">
        <v>174</v>
      </c>
      <c r="C45" s="239">
        <v>64.141636</v>
      </c>
      <c r="D45" s="239">
        <v>64.141636</v>
      </c>
      <c r="E45" s="239">
        <v>64.141636</v>
      </c>
      <c r="F45" s="239">
        <v>0</v>
      </c>
      <c r="G45" s="239">
        <v>0</v>
      </c>
    </row>
    <row r="46" customHeight="1" spans="1:7">
      <c r="A46" s="237" t="s">
        <v>175</v>
      </c>
      <c r="B46" s="238" t="s">
        <v>176</v>
      </c>
      <c r="C46" s="239">
        <v>64.141636</v>
      </c>
      <c r="D46" s="239">
        <v>64.141636</v>
      </c>
      <c r="E46" s="239">
        <v>64.141636</v>
      </c>
      <c r="F46" s="239">
        <v>0</v>
      </c>
      <c r="G46" s="239">
        <v>0</v>
      </c>
    </row>
    <row r="47" customHeight="1" spans="1:7">
      <c r="A47" s="237" t="s">
        <v>177</v>
      </c>
      <c r="B47" s="238" t="s">
        <v>178</v>
      </c>
      <c r="C47" s="239">
        <v>64.141636</v>
      </c>
      <c r="D47" s="239">
        <v>64.141636</v>
      </c>
      <c r="E47" s="239">
        <v>64.141636</v>
      </c>
      <c r="F47" s="239">
        <v>0</v>
      </c>
      <c r="G47" s="239">
        <v>0</v>
      </c>
    </row>
    <row r="48" customHeight="1" spans="1:7">
      <c r="A48" s="237" t="s">
        <v>179</v>
      </c>
      <c r="B48" s="238" t="s">
        <v>180</v>
      </c>
      <c r="C48" s="239">
        <v>15</v>
      </c>
      <c r="D48" s="239">
        <v>0</v>
      </c>
      <c r="E48" s="239">
        <v>0</v>
      </c>
      <c r="F48" s="239">
        <v>0</v>
      </c>
      <c r="G48" s="239">
        <v>15</v>
      </c>
    </row>
    <row r="49" customHeight="1" spans="1:7">
      <c r="A49" s="237" t="s">
        <v>181</v>
      </c>
      <c r="B49" s="238" t="s">
        <v>182</v>
      </c>
      <c r="C49" s="239">
        <v>15</v>
      </c>
      <c r="D49" s="239">
        <v>0</v>
      </c>
      <c r="E49" s="239">
        <v>0</v>
      </c>
      <c r="F49" s="239">
        <v>0</v>
      </c>
      <c r="G49" s="239">
        <v>15</v>
      </c>
    </row>
    <row r="50" customHeight="1" spans="1:7">
      <c r="A50" s="237" t="s">
        <v>183</v>
      </c>
      <c r="B50" s="238" t="s">
        <v>184</v>
      </c>
      <c r="C50" s="239">
        <v>15</v>
      </c>
      <c r="D50" s="239">
        <v>0</v>
      </c>
      <c r="E50" s="239">
        <v>0</v>
      </c>
      <c r="F50" s="239">
        <v>0</v>
      </c>
      <c r="G50" s="239">
        <v>15</v>
      </c>
    </row>
    <row r="51" customHeight="1" spans="1:7">
      <c r="A51" s="240" t="s">
        <v>234</v>
      </c>
      <c r="B51" s="241"/>
      <c r="C51" s="239">
        <f>(C9+C10+C11+C13+C14+C15+C17+C19+C21+C22+C25+C27+C28+C29+C31+C34+C35+C36+C37+C40+C43+C44+C47+C50)</f>
        <v>1252.153966</v>
      </c>
      <c r="D51" s="239">
        <f>(D9+D10+D11+D13+D14+D15+D17+D19+D21+D22+D25+D27+D28+D29+D31+D34+D35+D36+D37+D40+D43+D44+D47+D50)</f>
        <v>1126.653966</v>
      </c>
      <c r="E51" s="239">
        <f>(E9+E10+E11+E13+E14+E15+E17+E19+E21+E22+E25+E27+E28+E29+E31+E34+E35+E36+E37+E40+E43+E44+E47+E50)</f>
        <v>997.812966</v>
      </c>
      <c r="F51" s="239">
        <f>(F9+F10+F11+F13+F14+F15+F17+F19+F21+F22+F25+F27+F28+F29+F31+F34+F35+F36+F37+F40+F43+F44+F47+F50)</f>
        <v>128.841</v>
      </c>
      <c r="G51" s="239">
        <f>(G9+G10+G11+G13+G14+G15+G17+G19+G21+G22+G25+G27+G28+G29+G31+G34+G35+G36+G37+G40+G43+G44+G47+G50)</f>
        <v>125.5</v>
      </c>
    </row>
    <row r="52" customHeight="1" spans="1:7">
      <c r="A52" s="242"/>
      <c r="B52" s="242"/>
      <c r="C52" s="243"/>
      <c r="D52" s="243"/>
      <c r="E52" s="243"/>
      <c r="F52" s="243"/>
      <c r="G52" s="243"/>
    </row>
    <row r="53" customHeight="1" spans="1:7">
      <c r="A53" s="242"/>
      <c r="B53" s="242"/>
      <c r="C53" s="243"/>
      <c r="D53" s="243"/>
      <c r="E53" s="243"/>
      <c r="F53" s="243"/>
      <c r="G53" s="243"/>
    </row>
    <row r="54" customHeight="1" spans="1:7">
      <c r="A54" s="242"/>
      <c r="B54" s="242"/>
      <c r="C54" s="243"/>
      <c r="D54" s="243"/>
      <c r="E54" s="243"/>
      <c r="F54" s="243"/>
      <c r="G54" s="243"/>
    </row>
    <row r="55" customHeight="1" spans="1:7">
      <c r="A55" s="242"/>
      <c r="B55" s="242"/>
      <c r="C55" s="243"/>
      <c r="D55" s="243"/>
      <c r="E55" s="243"/>
      <c r="F55" s="243"/>
      <c r="G55" s="243"/>
    </row>
    <row r="56" customHeight="1" spans="1:7">
      <c r="A56" s="242"/>
      <c r="B56" s="242"/>
      <c r="C56" s="243"/>
      <c r="D56" s="243"/>
      <c r="E56" s="243"/>
      <c r="F56" s="243"/>
      <c r="G56" s="243"/>
    </row>
    <row r="57" customHeight="1" spans="1:7">
      <c r="A57" s="242"/>
      <c r="B57" s="242"/>
      <c r="C57" s="243"/>
      <c r="D57" s="243"/>
      <c r="E57" s="243"/>
      <c r="F57" s="243"/>
      <c r="G57" s="243"/>
    </row>
    <row r="58" customHeight="1" spans="1:7">
      <c r="A58" s="242"/>
      <c r="B58" s="242"/>
      <c r="C58" s="243"/>
      <c r="D58" s="243"/>
      <c r="E58" s="243"/>
      <c r="F58" s="243"/>
      <c r="G58" s="243"/>
    </row>
    <row r="59" customHeight="1" spans="1:7">
      <c r="A59" s="242"/>
      <c r="B59" s="242"/>
      <c r="C59" s="243"/>
      <c r="D59" s="243"/>
      <c r="E59" s="243"/>
      <c r="F59" s="243"/>
      <c r="G59" s="243"/>
    </row>
    <row r="61" customHeight="1" spans="4:4">
      <c r="D61" s="244"/>
    </row>
    <row r="67" customHeight="1" spans="3:3">
      <c r="C67" s="245"/>
    </row>
    <row r="77" customHeight="1" spans="7:7">
      <c r="G77" s="246">
        <f>G51+政府性基金预算支出预算表06!F11</f>
        <v>136.48</v>
      </c>
    </row>
  </sheetData>
  <mergeCells count="7">
    <mergeCell ref="A2:G2"/>
    <mergeCell ref="A3:E3"/>
    <mergeCell ref="A4:B4"/>
    <mergeCell ref="D4:F4"/>
    <mergeCell ref="A51:B51"/>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D25" sqref="D25"/>
    </sheetView>
  </sheetViews>
  <sheetFormatPr defaultColWidth="9.1047619047619" defaultRowHeight="14.25"/>
  <cols>
    <col min="1" max="2" width="27.4380952380952" style="203" customWidth="1"/>
    <col min="3" max="3" width="17.3333333333333" style="204" customWidth="1"/>
    <col min="4" max="5" width="26.3333333333333" style="205" customWidth="1"/>
    <col min="6" max="6" width="18.6666666666667" style="205" customWidth="1"/>
    <col min="7" max="7" width="9.1047619047619" style="12" customWidth="1"/>
    <col min="8" max="10" width="9.1047619047619" style="12"/>
    <col min="11" max="11" width="12.7809523809524" style="12" customWidth="1"/>
    <col min="12" max="16384" width="9.1047619047619" style="12"/>
  </cols>
  <sheetData>
    <row r="1" ht="12" customHeight="1" spans="1:6">
      <c r="A1" s="206"/>
      <c r="B1" s="206"/>
      <c r="C1" s="11"/>
      <c r="D1" s="12"/>
      <c r="E1" s="12"/>
      <c r="F1" s="207" t="s">
        <v>235</v>
      </c>
    </row>
    <row r="2" ht="39" customHeight="1" spans="1:11">
      <c r="A2" s="14" t="s">
        <v>236</v>
      </c>
      <c r="B2" s="14"/>
      <c r="C2" s="14"/>
      <c r="D2" s="14"/>
      <c r="E2" s="14"/>
      <c r="F2" s="14"/>
      <c r="K2" s="191"/>
    </row>
    <row r="3" ht="18" customHeight="1" spans="1:6">
      <c r="A3" s="15" t="s">
        <v>2</v>
      </c>
      <c r="B3" s="206"/>
      <c r="C3" s="11"/>
      <c r="D3" s="12"/>
      <c r="E3" s="12"/>
      <c r="F3" s="207" t="s">
        <v>3</v>
      </c>
    </row>
    <row r="4" s="202" customFormat="1" ht="20.25" customHeight="1" spans="1:6">
      <c r="A4" s="208" t="s">
        <v>237</v>
      </c>
      <c r="B4" s="127" t="s">
        <v>238</v>
      </c>
      <c r="C4" s="128" t="s">
        <v>239</v>
      </c>
      <c r="D4" s="129"/>
      <c r="E4" s="185"/>
      <c r="F4" s="127" t="s">
        <v>240</v>
      </c>
    </row>
    <row r="5" s="202" customFormat="1" ht="20.25" customHeight="1" spans="1:6">
      <c r="A5" s="166"/>
      <c r="B5" s="130"/>
      <c r="C5" s="134" t="s">
        <v>62</v>
      </c>
      <c r="D5" s="134" t="s">
        <v>241</v>
      </c>
      <c r="E5" s="134" t="s">
        <v>242</v>
      </c>
      <c r="F5" s="130"/>
    </row>
    <row r="6" s="202" customFormat="1" ht="20.25" customHeight="1" spans="1:6">
      <c r="A6" s="209">
        <v>1</v>
      </c>
      <c r="B6" s="209">
        <v>2</v>
      </c>
      <c r="C6" s="210">
        <v>3</v>
      </c>
      <c r="D6" s="211">
        <v>4</v>
      </c>
      <c r="E6" s="211">
        <v>5</v>
      </c>
      <c r="F6" s="211">
        <v>6</v>
      </c>
    </row>
    <row r="7" ht="20.25" customHeight="1" spans="1:6">
      <c r="A7" s="39">
        <v>164100</v>
      </c>
      <c r="B7" s="212"/>
      <c r="C7" s="189">
        <v>15.41</v>
      </c>
      <c r="D7" s="189">
        <v>0</v>
      </c>
      <c r="E7" s="189">
        <v>15.41</v>
      </c>
      <c r="F7" s="189">
        <v>1</v>
      </c>
    </row>
    <row r="11" spans="1:6">
      <c r="A11" s="213"/>
      <c r="C11" s="214"/>
      <c r="D11" s="215"/>
      <c r="E11" s="215"/>
      <c r="F11" s="215"/>
    </row>
    <row r="12" spans="1:6">
      <c r="A12" s="213"/>
      <c r="C12" s="213"/>
      <c r="D12" s="215"/>
      <c r="E12" s="213"/>
      <c r="F12" s="213"/>
    </row>
    <row r="13" spans="1:6">
      <c r="A13" s="213"/>
      <c r="C13" s="214"/>
      <c r="D13" s="215"/>
      <c r="E13" s="214"/>
      <c r="F13" s="214"/>
    </row>
    <row r="14" spans="1:6">
      <c r="A14" s="213"/>
      <c r="C14" s="213"/>
      <c r="E14" s="213"/>
      <c r="F14" s="213"/>
    </row>
    <row r="15" spans="1:6">
      <c r="A15" s="216"/>
      <c r="C15" s="216"/>
      <c r="E15" s="216"/>
      <c r="F15" s="216"/>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03"/>
  <sheetViews>
    <sheetView workbookViewId="0">
      <pane xSplit="8" ySplit="8" topLeftCell="T195" activePane="bottomRight" state="frozen"/>
      <selection/>
      <selection pane="topRight"/>
      <selection pane="bottomLeft"/>
      <selection pane="bottomRight" activeCell="D209" sqref="D209"/>
    </sheetView>
  </sheetViews>
  <sheetFormatPr defaultColWidth="9.1047619047619" defaultRowHeight="14.25" customHeight="1"/>
  <cols>
    <col min="1" max="1" width="29.6666666666667" style="3" customWidth="1"/>
    <col min="2" max="3" width="14.8857142857143" style="3" customWidth="1"/>
    <col min="4" max="4" width="19.552380952381" style="3" customWidth="1"/>
    <col min="5" max="5" width="15.1047619047619" style="3"/>
    <col min="6" max="7" width="14.3333333333333" style="3" customWidth="1"/>
    <col min="8" max="9" width="12.1047619047619" style="11" customWidth="1"/>
    <col min="10" max="10" width="14.552380952381" style="11" customWidth="1"/>
    <col min="11" max="24" width="12.1047619047619" style="11" customWidth="1"/>
    <col min="25" max="25" width="9.1047619047619" style="12" customWidth="1"/>
    <col min="26" max="26" width="9.1047619047619" style="12"/>
    <col min="27" max="27" width="15.1047619047619" style="13"/>
    <col min="28" max="16384" width="9.1047619047619" style="12"/>
  </cols>
  <sheetData>
    <row r="1" ht="12" customHeight="1" spans="24:24">
      <c r="X1" s="25" t="s">
        <v>243</v>
      </c>
    </row>
    <row r="2" ht="39" customHeight="1" spans="1:24">
      <c r="A2" s="14" t="s">
        <v>244</v>
      </c>
      <c r="B2" s="14"/>
      <c r="C2" s="14"/>
      <c r="D2" s="14"/>
      <c r="E2" s="14"/>
      <c r="F2" s="14"/>
      <c r="G2" s="14"/>
      <c r="H2" s="14"/>
      <c r="I2" s="14"/>
      <c r="J2" s="14"/>
      <c r="K2" s="14"/>
      <c r="L2" s="14"/>
      <c r="M2" s="14"/>
      <c r="N2" s="14"/>
      <c r="O2" s="14"/>
      <c r="P2" s="14"/>
      <c r="Q2" s="14"/>
      <c r="R2" s="14"/>
      <c r="S2" s="14"/>
      <c r="T2" s="14"/>
      <c r="U2" s="14"/>
      <c r="V2" s="14"/>
      <c r="W2" s="14"/>
      <c r="X2" s="14"/>
    </row>
    <row r="3" ht="18" customHeight="1" spans="1:27">
      <c r="A3" s="15" t="s">
        <v>2</v>
      </c>
      <c r="H3" s="12"/>
      <c r="I3" s="12"/>
      <c r="J3" s="12"/>
      <c r="K3" s="12"/>
      <c r="L3" s="12"/>
      <c r="M3" s="12"/>
      <c r="N3" s="12"/>
      <c r="O3" s="12"/>
      <c r="P3" s="12"/>
      <c r="Q3" s="12"/>
      <c r="X3" s="26" t="s">
        <v>3</v>
      </c>
      <c r="AA3" s="27"/>
    </row>
    <row r="4" ht="13.5" spans="1:24">
      <c r="A4" s="16" t="s">
        <v>245</v>
      </c>
      <c r="B4" s="16" t="s">
        <v>246</v>
      </c>
      <c r="C4" s="16" t="s">
        <v>247</v>
      </c>
      <c r="D4" s="16" t="s">
        <v>248</v>
      </c>
      <c r="E4" s="16" t="s">
        <v>249</v>
      </c>
      <c r="F4" s="16" t="s">
        <v>250</v>
      </c>
      <c r="G4" s="16" t="s">
        <v>251</v>
      </c>
      <c r="H4" s="18" t="s">
        <v>252</v>
      </c>
      <c r="I4" s="18"/>
      <c r="J4" s="18"/>
      <c r="K4" s="18"/>
      <c r="L4" s="18"/>
      <c r="M4" s="18"/>
      <c r="N4" s="18"/>
      <c r="O4" s="18"/>
      <c r="P4" s="18"/>
      <c r="Q4" s="18"/>
      <c r="R4" s="18"/>
      <c r="S4" s="18"/>
      <c r="T4" s="18"/>
      <c r="U4" s="18"/>
      <c r="V4" s="18"/>
      <c r="W4" s="18"/>
      <c r="X4" s="18"/>
    </row>
    <row r="5" ht="13.5" spans="1:24">
      <c r="A5" s="16"/>
      <c r="B5" s="16"/>
      <c r="C5" s="16"/>
      <c r="D5" s="16"/>
      <c r="E5" s="16"/>
      <c r="F5" s="16"/>
      <c r="G5" s="16"/>
      <c r="H5" s="18" t="s">
        <v>253</v>
      </c>
      <c r="I5" s="18" t="s">
        <v>254</v>
      </c>
      <c r="J5" s="18"/>
      <c r="K5" s="18"/>
      <c r="L5" s="18"/>
      <c r="M5" s="18"/>
      <c r="N5" s="18"/>
      <c r="O5" s="19" t="s">
        <v>255</v>
      </c>
      <c r="P5" s="19"/>
      <c r="Q5" s="19"/>
      <c r="R5" s="18" t="s">
        <v>66</v>
      </c>
      <c r="S5" s="18" t="s">
        <v>67</v>
      </c>
      <c r="T5" s="18"/>
      <c r="U5" s="18"/>
      <c r="V5" s="18"/>
      <c r="W5" s="18"/>
      <c r="X5" s="18"/>
    </row>
    <row r="6" ht="13.5" customHeight="1" spans="1:24">
      <c r="A6" s="16"/>
      <c r="B6" s="16"/>
      <c r="C6" s="16"/>
      <c r="D6" s="16"/>
      <c r="E6" s="16"/>
      <c r="F6" s="16"/>
      <c r="G6" s="16"/>
      <c r="H6" s="18"/>
      <c r="I6" s="18" t="s">
        <v>256</v>
      </c>
      <c r="J6" s="18"/>
      <c r="K6" s="18" t="s">
        <v>257</v>
      </c>
      <c r="L6" s="18" t="s">
        <v>258</v>
      </c>
      <c r="M6" s="18" t="s">
        <v>259</v>
      </c>
      <c r="N6" s="18" t="s">
        <v>260</v>
      </c>
      <c r="O6" s="20" t="s">
        <v>63</v>
      </c>
      <c r="P6" s="20" t="s">
        <v>64</v>
      </c>
      <c r="Q6" s="20" t="s">
        <v>65</v>
      </c>
      <c r="R6" s="18"/>
      <c r="S6" s="18" t="s">
        <v>62</v>
      </c>
      <c r="T6" s="18" t="s">
        <v>69</v>
      </c>
      <c r="U6" s="18" t="s">
        <v>70</v>
      </c>
      <c r="V6" s="18" t="s">
        <v>71</v>
      </c>
      <c r="W6" s="18" t="s">
        <v>72</v>
      </c>
      <c r="X6" s="18" t="s">
        <v>73</v>
      </c>
    </row>
    <row r="7" ht="27" spans="1:24">
      <c r="A7" s="16"/>
      <c r="B7" s="16"/>
      <c r="C7" s="16"/>
      <c r="D7" s="16"/>
      <c r="E7" s="16"/>
      <c r="F7" s="16"/>
      <c r="G7" s="16"/>
      <c r="H7" s="18"/>
      <c r="I7" s="18" t="s">
        <v>62</v>
      </c>
      <c r="J7" s="18" t="s">
        <v>261</v>
      </c>
      <c r="K7" s="18"/>
      <c r="L7" s="18"/>
      <c r="M7" s="18"/>
      <c r="N7" s="18"/>
      <c r="O7" s="21"/>
      <c r="P7" s="21"/>
      <c r="Q7" s="21"/>
      <c r="R7" s="18"/>
      <c r="S7" s="18"/>
      <c r="T7" s="18"/>
      <c r="U7" s="18"/>
      <c r="V7" s="18"/>
      <c r="W7" s="18"/>
      <c r="X7" s="18"/>
    </row>
    <row r="8" ht="13.5" customHeight="1" spans="1:24">
      <c r="A8" s="17" t="s">
        <v>227</v>
      </c>
      <c r="B8" s="17" t="s">
        <v>228</v>
      </c>
      <c r="C8" s="17" t="s">
        <v>229</v>
      </c>
      <c r="D8" s="17" t="s">
        <v>230</v>
      </c>
      <c r="E8" s="17" t="s">
        <v>231</v>
      </c>
      <c r="F8" s="17" t="s">
        <v>232</v>
      </c>
      <c r="G8" s="17" t="s">
        <v>233</v>
      </c>
      <c r="H8" s="17" t="s">
        <v>262</v>
      </c>
      <c r="I8" s="17" t="s">
        <v>263</v>
      </c>
      <c r="J8" s="17" t="s">
        <v>264</v>
      </c>
      <c r="K8" s="17" t="s">
        <v>265</v>
      </c>
      <c r="L8" s="17" t="s">
        <v>266</v>
      </c>
      <c r="M8" s="17" t="s">
        <v>267</v>
      </c>
      <c r="N8" s="17" t="s">
        <v>268</v>
      </c>
      <c r="O8" s="17" t="s">
        <v>269</v>
      </c>
      <c r="P8" s="17" t="s">
        <v>270</v>
      </c>
      <c r="Q8" s="17" t="s">
        <v>271</v>
      </c>
      <c r="R8" s="17" t="s">
        <v>272</v>
      </c>
      <c r="S8" s="17" t="s">
        <v>273</v>
      </c>
      <c r="T8" s="17" t="s">
        <v>274</v>
      </c>
      <c r="U8" s="17" t="s">
        <v>275</v>
      </c>
      <c r="V8" s="17" t="s">
        <v>276</v>
      </c>
      <c r="W8" s="17" t="s">
        <v>277</v>
      </c>
      <c r="X8" s="17" t="s">
        <v>278</v>
      </c>
    </row>
    <row r="9" ht="18" customHeight="1" spans="1:24">
      <c r="A9" s="7" t="s">
        <v>75</v>
      </c>
      <c r="B9" s="7" t="s">
        <v>279</v>
      </c>
      <c r="C9" s="7" t="s">
        <v>280</v>
      </c>
      <c r="D9" s="7" t="s">
        <v>177</v>
      </c>
      <c r="E9" s="7" t="s">
        <v>280</v>
      </c>
      <c r="F9" s="7" t="s">
        <v>281</v>
      </c>
      <c r="G9" s="200" t="s">
        <v>280</v>
      </c>
      <c r="H9" s="189">
        <v>35.319264</v>
      </c>
      <c r="I9" s="201">
        <v>353192.64</v>
      </c>
      <c r="J9" s="23"/>
      <c r="K9" s="23"/>
      <c r="L9" s="23"/>
      <c r="M9" s="22">
        <v>353192.64</v>
      </c>
      <c r="N9" s="23"/>
      <c r="O9" s="22"/>
      <c r="P9" s="22"/>
      <c r="Q9" s="22"/>
      <c r="R9" s="22"/>
      <c r="S9" s="22"/>
      <c r="T9" s="22"/>
      <c r="U9" s="22"/>
      <c r="V9" s="22"/>
      <c r="W9" s="22"/>
      <c r="X9" s="22"/>
    </row>
    <row r="10" ht="18" customHeight="1" spans="1:24">
      <c r="A10" s="7" t="s">
        <v>75</v>
      </c>
      <c r="B10" s="7" t="s">
        <v>279</v>
      </c>
      <c r="C10" s="7" t="s">
        <v>280</v>
      </c>
      <c r="D10" s="7" t="s">
        <v>177</v>
      </c>
      <c r="E10" s="7" t="s">
        <v>280</v>
      </c>
      <c r="F10" s="7" t="s">
        <v>281</v>
      </c>
      <c r="G10" s="200" t="s">
        <v>280</v>
      </c>
      <c r="H10" s="189">
        <v>28.822372</v>
      </c>
      <c r="I10" s="201">
        <v>288223.72</v>
      </c>
      <c r="J10" s="24"/>
      <c r="K10" s="24"/>
      <c r="L10" s="24"/>
      <c r="M10" s="22">
        <v>288223.72</v>
      </c>
      <c r="N10" s="24"/>
      <c r="O10" s="22"/>
      <c r="P10" s="22"/>
      <c r="Q10" s="22"/>
      <c r="R10" s="22"/>
      <c r="S10" s="22"/>
      <c r="T10" s="22"/>
      <c r="U10" s="22"/>
      <c r="V10" s="22"/>
      <c r="W10" s="22"/>
      <c r="X10" s="22"/>
    </row>
    <row r="11" customHeight="1" spans="1:24">
      <c r="A11" s="7" t="s">
        <v>75</v>
      </c>
      <c r="B11" s="7" t="s">
        <v>282</v>
      </c>
      <c r="C11" s="7" t="s">
        <v>283</v>
      </c>
      <c r="D11" s="7" t="s">
        <v>134</v>
      </c>
      <c r="E11" s="7" t="s">
        <v>284</v>
      </c>
      <c r="F11" s="7" t="s">
        <v>285</v>
      </c>
      <c r="G11" s="200" t="s">
        <v>286</v>
      </c>
      <c r="H11" s="189">
        <v>0.8892</v>
      </c>
      <c r="I11" s="201">
        <v>8892</v>
      </c>
      <c r="J11" s="24"/>
      <c r="K11" s="24"/>
      <c r="L11" s="24"/>
      <c r="M11" s="22">
        <v>8892</v>
      </c>
      <c r="N11" s="24"/>
      <c r="O11" s="22"/>
      <c r="P11" s="22"/>
      <c r="Q11" s="22"/>
      <c r="R11" s="22"/>
      <c r="S11" s="22"/>
      <c r="T11" s="22"/>
      <c r="U11" s="22"/>
      <c r="V11" s="22"/>
      <c r="W11" s="22"/>
      <c r="X11" s="22"/>
    </row>
    <row r="12" customHeight="1" spans="1:24">
      <c r="A12" s="7" t="s">
        <v>75</v>
      </c>
      <c r="B12" s="7" t="s">
        <v>282</v>
      </c>
      <c r="C12" s="7" t="s">
        <v>283</v>
      </c>
      <c r="D12" s="7" t="s">
        <v>134</v>
      </c>
      <c r="E12" s="7" t="s">
        <v>284</v>
      </c>
      <c r="F12" s="7" t="s">
        <v>285</v>
      </c>
      <c r="G12" s="200" t="s">
        <v>286</v>
      </c>
      <c r="H12" s="189">
        <v>0.5304</v>
      </c>
      <c r="I12" s="201">
        <v>5304</v>
      </c>
      <c r="J12" s="24"/>
      <c r="K12" s="24"/>
      <c r="L12" s="24"/>
      <c r="M12" s="22">
        <v>5304</v>
      </c>
      <c r="N12" s="24"/>
      <c r="O12" s="22"/>
      <c r="P12" s="22"/>
      <c r="Q12" s="22"/>
      <c r="R12" s="22"/>
      <c r="S12" s="22"/>
      <c r="T12" s="22"/>
      <c r="U12" s="22"/>
      <c r="V12" s="22"/>
      <c r="W12" s="22"/>
      <c r="X12" s="22"/>
    </row>
    <row r="13" customHeight="1" spans="1:24">
      <c r="A13" s="7" t="s">
        <v>75</v>
      </c>
      <c r="B13" s="7" t="s">
        <v>287</v>
      </c>
      <c r="C13" s="7" t="s">
        <v>288</v>
      </c>
      <c r="D13" s="7" t="s">
        <v>103</v>
      </c>
      <c r="E13" s="7" t="s">
        <v>289</v>
      </c>
      <c r="F13" s="7" t="s">
        <v>290</v>
      </c>
      <c r="G13" s="200" t="s">
        <v>291</v>
      </c>
      <c r="H13" s="189">
        <v>8.4</v>
      </c>
      <c r="I13" s="201">
        <v>84000</v>
      </c>
      <c r="J13" s="24"/>
      <c r="K13" s="24"/>
      <c r="L13" s="24"/>
      <c r="M13" s="22">
        <v>84000</v>
      </c>
      <c r="N13" s="24"/>
      <c r="O13" s="22"/>
      <c r="P13" s="22"/>
      <c r="Q13" s="22"/>
      <c r="R13" s="22"/>
      <c r="S13" s="22"/>
      <c r="T13" s="22"/>
      <c r="U13" s="22"/>
      <c r="V13" s="22"/>
      <c r="W13" s="22"/>
      <c r="X13" s="22"/>
    </row>
    <row r="14" customHeight="1" spans="1:24">
      <c r="A14" s="7" t="s">
        <v>75</v>
      </c>
      <c r="B14" s="7" t="s">
        <v>287</v>
      </c>
      <c r="C14" s="7" t="s">
        <v>288</v>
      </c>
      <c r="D14" s="7" t="s">
        <v>109</v>
      </c>
      <c r="E14" s="7" t="s">
        <v>292</v>
      </c>
      <c r="F14" s="7" t="s">
        <v>290</v>
      </c>
      <c r="G14" s="200" t="s">
        <v>291</v>
      </c>
      <c r="H14" s="189">
        <v>0.51</v>
      </c>
      <c r="I14" s="201">
        <v>5100</v>
      </c>
      <c r="J14" s="24"/>
      <c r="K14" s="24"/>
      <c r="L14" s="24"/>
      <c r="M14" s="22">
        <v>5100</v>
      </c>
      <c r="N14" s="24"/>
      <c r="O14" s="22"/>
      <c r="P14" s="22"/>
      <c r="Q14" s="22"/>
      <c r="R14" s="22"/>
      <c r="S14" s="22"/>
      <c r="T14" s="22"/>
      <c r="U14" s="22"/>
      <c r="V14" s="22"/>
      <c r="W14" s="22"/>
      <c r="X14" s="22"/>
    </row>
    <row r="15" customHeight="1" spans="1:24">
      <c r="A15" s="7" t="s">
        <v>75</v>
      </c>
      <c r="B15" s="7" t="s">
        <v>287</v>
      </c>
      <c r="C15" s="7" t="s">
        <v>288</v>
      </c>
      <c r="D15" s="7" t="s">
        <v>115</v>
      </c>
      <c r="E15" s="7" t="s">
        <v>292</v>
      </c>
      <c r="F15" s="7" t="s">
        <v>290</v>
      </c>
      <c r="G15" s="200" t="s">
        <v>291</v>
      </c>
      <c r="H15" s="189">
        <v>1.5</v>
      </c>
      <c r="I15" s="201">
        <v>15000</v>
      </c>
      <c r="J15" s="24"/>
      <c r="K15" s="24"/>
      <c r="L15" s="24"/>
      <c r="M15" s="22">
        <v>15000</v>
      </c>
      <c r="N15" s="24"/>
      <c r="O15" s="22"/>
      <c r="P15" s="22"/>
      <c r="Q15" s="22"/>
      <c r="R15" s="22"/>
      <c r="S15" s="22"/>
      <c r="T15" s="22"/>
      <c r="U15" s="22"/>
      <c r="V15" s="22"/>
      <c r="W15" s="22"/>
      <c r="X15" s="22"/>
    </row>
    <row r="16" customHeight="1" spans="1:24">
      <c r="A16" s="7" t="s">
        <v>75</v>
      </c>
      <c r="B16" s="7" t="s">
        <v>293</v>
      </c>
      <c r="C16" s="7" t="s">
        <v>240</v>
      </c>
      <c r="D16" s="7" t="s">
        <v>94</v>
      </c>
      <c r="E16" s="7" t="s">
        <v>292</v>
      </c>
      <c r="F16" s="7" t="s">
        <v>294</v>
      </c>
      <c r="G16" s="200" t="s">
        <v>240</v>
      </c>
      <c r="H16" s="189">
        <v>0.02</v>
      </c>
      <c r="I16" s="201">
        <v>200</v>
      </c>
      <c r="J16" s="24"/>
      <c r="K16" s="24"/>
      <c r="L16" s="24"/>
      <c r="M16" s="22">
        <v>200</v>
      </c>
      <c r="N16" s="24"/>
      <c r="O16" s="22"/>
      <c r="P16" s="22"/>
      <c r="Q16" s="22"/>
      <c r="R16" s="22"/>
      <c r="S16" s="22"/>
      <c r="T16" s="22"/>
      <c r="U16" s="22"/>
      <c r="V16" s="22"/>
      <c r="W16" s="22"/>
      <c r="X16" s="22"/>
    </row>
    <row r="17" customHeight="1" spans="1:24">
      <c r="A17" s="7" t="s">
        <v>75</v>
      </c>
      <c r="B17" s="7" t="s">
        <v>293</v>
      </c>
      <c r="C17" s="7" t="s">
        <v>240</v>
      </c>
      <c r="D17" s="7" t="s">
        <v>102</v>
      </c>
      <c r="E17" s="7" t="s">
        <v>292</v>
      </c>
      <c r="F17" s="7" t="s">
        <v>294</v>
      </c>
      <c r="G17" s="200" t="s">
        <v>240</v>
      </c>
      <c r="H17" s="189">
        <v>0.34</v>
      </c>
      <c r="I17" s="201">
        <v>3400</v>
      </c>
      <c r="J17" s="24"/>
      <c r="K17" s="24"/>
      <c r="L17" s="24"/>
      <c r="M17" s="22">
        <v>3400</v>
      </c>
      <c r="N17" s="24"/>
      <c r="O17" s="22"/>
      <c r="P17" s="22"/>
      <c r="Q17" s="22"/>
      <c r="R17" s="22"/>
      <c r="S17" s="22"/>
      <c r="T17" s="22"/>
      <c r="U17" s="22"/>
      <c r="V17" s="22"/>
      <c r="W17" s="22"/>
      <c r="X17" s="22"/>
    </row>
    <row r="18" customHeight="1" spans="1:24">
      <c r="A18" s="7" t="s">
        <v>75</v>
      </c>
      <c r="B18" s="7" t="s">
        <v>293</v>
      </c>
      <c r="C18" s="7" t="s">
        <v>240</v>
      </c>
      <c r="D18" s="7" t="s">
        <v>103</v>
      </c>
      <c r="E18" s="7" t="s">
        <v>289</v>
      </c>
      <c r="F18" s="7" t="s">
        <v>294</v>
      </c>
      <c r="G18" s="200" t="s">
        <v>240</v>
      </c>
      <c r="H18" s="189">
        <v>0.4</v>
      </c>
      <c r="I18" s="201">
        <v>4000</v>
      </c>
      <c r="J18" s="24"/>
      <c r="K18" s="24"/>
      <c r="L18" s="24"/>
      <c r="M18" s="22">
        <v>4000</v>
      </c>
      <c r="N18" s="24"/>
      <c r="O18" s="22"/>
      <c r="P18" s="22"/>
      <c r="Q18" s="22"/>
      <c r="R18" s="22"/>
      <c r="S18" s="22"/>
      <c r="T18" s="22"/>
      <c r="U18" s="22"/>
      <c r="V18" s="22"/>
      <c r="W18" s="22"/>
      <c r="X18" s="22"/>
    </row>
    <row r="19" customHeight="1" spans="1:24">
      <c r="A19" s="7" t="s">
        <v>75</v>
      </c>
      <c r="B19" s="7" t="s">
        <v>293</v>
      </c>
      <c r="C19" s="7" t="s">
        <v>240</v>
      </c>
      <c r="D19" s="7" t="s">
        <v>109</v>
      </c>
      <c r="E19" s="7" t="s">
        <v>292</v>
      </c>
      <c r="F19" s="7" t="s">
        <v>294</v>
      </c>
      <c r="G19" s="200" t="s">
        <v>240</v>
      </c>
      <c r="H19" s="189">
        <v>0.02</v>
      </c>
      <c r="I19" s="201">
        <v>200</v>
      </c>
      <c r="J19" s="24"/>
      <c r="K19" s="24"/>
      <c r="L19" s="24"/>
      <c r="M19" s="22">
        <v>200</v>
      </c>
      <c r="N19" s="24"/>
      <c r="O19" s="22"/>
      <c r="P19" s="22"/>
      <c r="Q19" s="22"/>
      <c r="R19" s="22"/>
      <c r="S19" s="22"/>
      <c r="T19" s="22"/>
      <c r="U19" s="22"/>
      <c r="V19" s="22"/>
      <c r="W19" s="22"/>
      <c r="X19" s="22"/>
    </row>
    <row r="20" customHeight="1" spans="1:24">
      <c r="A20" s="7" t="s">
        <v>75</v>
      </c>
      <c r="B20" s="7" t="s">
        <v>293</v>
      </c>
      <c r="C20" s="7" t="s">
        <v>240</v>
      </c>
      <c r="D20" s="7" t="s">
        <v>115</v>
      </c>
      <c r="E20" s="7" t="s">
        <v>292</v>
      </c>
      <c r="F20" s="7" t="s">
        <v>294</v>
      </c>
      <c r="G20" s="200" t="s">
        <v>240</v>
      </c>
      <c r="H20" s="189">
        <v>0.08</v>
      </c>
      <c r="I20" s="201">
        <v>800</v>
      </c>
      <c r="J20" s="24"/>
      <c r="K20" s="24"/>
      <c r="L20" s="24"/>
      <c r="M20" s="22">
        <v>800</v>
      </c>
      <c r="N20" s="24"/>
      <c r="O20" s="22"/>
      <c r="P20" s="22"/>
      <c r="Q20" s="22"/>
      <c r="R20" s="22"/>
      <c r="S20" s="22"/>
      <c r="T20" s="22"/>
      <c r="U20" s="22"/>
      <c r="V20" s="22"/>
      <c r="W20" s="22"/>
      <c r="X20" s="22"/>
    </row>
    <row r="21" customHeight="1" spans="1:24">
      <c r="A21" s="7" t="s">
        <v>75</v>
      </c>
      <c r="B21" s="7" t="s">
        <v>293</v>
      </c>
      <c r="C21" s="7" t="s">
        <v>240</v>
      </c>
      <c r="D21" s="7" t="s">
        <v>152</v>
      </c>
      <c r="E21" s="7" t="s">
        <v>295</v>
      </c>
      <c r="F21" s="7" t="s">
        <v>294</v>
      </c>
      <c r="G21" s="200" t="s">
        <v>240</v>
      </c>
      <c r="H21" s="189">
        <v>0.14</v>
      </c>
      <c r="I21" s="201">
        <v>1400</v>
      </c>
      <c r="J21" s="24"/>
      <c r="K21" s="24"/>
      <c r="L21" s="24"/>
      <c r="M21" s="22">
        <v>1400</v>
      </c>
      <c r="N21" s="24"/>
      <c r="O21" s="22"/>
      <c r="P21" s="22"/>
      <c r="Q21" s="22"/>
      <c r="R21" s="22"/>
      <c r="S21" s="22"/>
      <c r="T21" s="22"/>
      <c r="U21" s="22"/>
      <c r="V21" s="22"/>
      <c r="W21" s="22"/>
      <c r="X21" s="22"/>
    </row>
    <row r="22" customHeight="1" spans="1:24">
      <c r="A22" s="7" t="s">
        <v>75</v>
      </c>
      <c r="B22" s="7" t="s">
        <v>296</v>
      </c>
      <c r="C22" s="7" t="s">
        <v>297</v>
      </c>
      <c r="D22" s="7" t="s">
        <v>94</v>
      </c>
      <c r="E22" s="7" t="s">
        <v>292</v>
      </c>
      <c r="F22" s="7" t="s">
        <v>298</v>
      </c>
      <c r="G22" s="200" t="s">
        <v>299</v>
      </c>
      <c r="H22" s="189">
        <v>0.9</v>
      </c>
      <c r="I22" s="201">
        <v>9000</v>
      </c>
      <c r="J22" s="24"/>
      <c r="K22" s="24"/>
      <c r="L22" s="24"/>
      <c r="M22" s="22">
        <v>9000</v>
      </c>
      <c r="N22" s="24"/>
      <c r="O22" s="22"/>
      <c r="P22" s="22"/>
      <c r="Q22" s="22"/>
      <c r="R22" s="22"/>
      <c r="S22" s="22"/>
      <c r="T22" s="22"/>
      <c r="U22" s="22"/>
      <c r="V22" s="22"/>
      <c r="W22" s="22"/>
      <c r="X22" s="22"/>
    </row>
    <row r="23" customHeight="1" spans="1:24">
      <c r="A23" s="7" t="s">
        <v>75</v>
      </c>
      <c r="B23" s="7" t="s">
        <v>296</v>
      </c>
      <c r="C23" s="7" t="s">
        <v>297</v>
      </c>
      <c r="D23" s="7" t="s">
        <v>102</v>
      </c>
      <c r="E23" s="7" t="s">
        <v>292</v>
      </c>
      <c r="F23" s="7" t="s">
        <v>298</v>
      </c>
      <c r="G23" s="200" t="s">
        <v>299</v>
      </c>
      <c r="H23" s="189">
        <v>15.3</v>
      </c>
      <c r="I23" s="201">
        <v>153000</v>
      </c>
      <c r="J23" s="24"/>
      <c r="K23" s="24"/>
      <c r="L23" s="24"/>
      <c r="M23" s="22">
        <v>153000</v>
      </c>
      <c r="N23" s="24"/>
      <c r="O23" s="22"/>
      <c r="P23" s="22"/>
      <c r="Q23" s="22"/>
      <c r="R23" s="22"/>
      <c r="S23" s="22"/>
      <c r="T23" s="22"/>
      <c r="U23" s="22"/>
      <c r="V23" s="22"/>
      <c r="W23" s="22"/>
      <c r="X23" s="22"/>
    </row>
    <row r="24" customHeight="1" spans="1:24">
      <c r="A24" s="7" t="s">
        <v>75</v>
      </c>
      <c r="B24" s="7" t="s">
        <v>296</v>
      </c>
      <c r="C24" s="7" t="s">
        <v>297</v>
      </c>
      <c r="D24" s="7" t="s">
        <v>109</v>
      </c>
      <c r="E24" s="7" t="s">
        <v>292</v>
      </c>
      <c r="F24" s="7" t="s">
        <v>298</v>
      </c>
      <c r="G24" s="200" t="s">
        <v>299</v>
      </c>
      <c r="H24" s="189">
        <v>0.9</v>
      </c>
      <c r="I24" s="201">
        <v>9000</v>
      </c>
      <c r="J24" s="24"/>
      <c r="K24" s="24"/>
      <c r="L24" s="24"/>
      <c r="M24" s="22">
        <v>9000</v>
      </c>
      <c r="N24" s="24"/>
      <c r="O24" s="22"/>
      <c r="P24" s="22"/>
      <c r="Q24" s="22"/>
      <c r="R24" s="22"/>
      <c r="S24" s="22"/>
      <c r="T24" s="22"/>
      <c r="U24" s="22"/>
      <c r="V24" s="22"/>
      <c r="W24" s="22"/>
      <c r="X24" s="22"/>
    </row>
    <row r="25" customHeight="1" spans="1:24">
      <c r="A25" s="7" t="s">
        <v>75</v>
      </c>
      <c r="B25" s="7" t="s">
        <v>296</v>
      </c>
      <c r="C25" s="7" t="s">
        <v>297</v>
      </c>
      <c r="D25" s="7" t="s">
        <v>115</v>
      </c>
      <c r="E25" s="7" t="s">
        <v>292</v>
      </c>
      <c r="F25" s="7" t="s">
        <v>298</v>
      </c>
      <c r="G25" s="200" t="s">
        <v>299</v>
      </c>
      <c r="H25" s="189">
        <v>3.6</v>
      </c>
      <c r="I25" s="201">
        <v>36000</v>
      </c>
      <c r="J25" s="24"/>
      <c r="K25" s="24"/>
      <c r="L25" s="24"/>
      <c r="M25" s="22">
        <v>36000</v>
      </c>
      <c r="N25" s="24"/>
      <c r="O25" s="22"/>
      <c r="P25" s="22"/>
      <c r="Q25" s="22"/>
      <c r="R25" s="22"/>
      <c r="S25" s="22"/>
      <c r="T25" s="22"/>
      <c r="U25" s="22"/>
      <c r="V25" s="22"/>
      <c r="W25" s="22"/>
      <c r="X25" s="22"/>
    </row>
    <row r="26" customHeight="1" spans="1:24">
      <c r="A26" s="7" t="s">
        <v>75</v>
      </c>
      <c r="B26" s="7" t="s">
        <v>300</v>
      </c>
      <c r="C26" s="7" t="s">
        <v>301</v>
      </c>
      <c r="D26" s="7" t="s">
        <v>94</v>
      </c>
      <c r="E26" s="7" t="s">
        <v>292</v>
      </c>
      <c r="F26" s="7" t="s">
        <v>302</v>
      </c>
      <c r="G26" s="200" t="s">
        <v>301</v>
      </c>
      <c r="H26" s="189">
        <v>0.03</v>
      </c>
      <c r="I26" s="201">
        <v>300</v>
      </c>
      <c r="J26" s="24"/>
      <c r="K26" s="24"/>
      <c r="L26" s="24"/>
      <c r="M26" s="22">
        <v>300</v>
      </c>
      <c r="N26" s="24"/>
      <c r="O26" s="22"/>
      <c r="P26" s="22"/>
      <c r="Q26" s="22"/>
      <c r="R26" s="22"/>
      <c r="S26" s="22"/>
      <c r="T26" s="22"/>
      <c r="U26" s="22"/>
      <c r="V26" s="22"/>
      <c r="W26" s="22"/>
      <c r="X26" s="22"/>
    </row>
    <row r="27" customHeight="1" spans="1:24">
      <c r="A27" s="7" t="s">
        <v>75</v>
      </c>
      <c r="B27" s="7" t="s">
        <v>300</v>
      </c>
      <c r="C27" s="7" t="s">
        <v>301</v>
      </c>
      <c r="D27" s="7" t="s">
        <v>102</v>
      </c>
      <c r="E27" s="7" t="s">
        <v>292</v>
      </c>
      <c r="F27" s="7" t="s">
        <v>302</v>
      </c>
      <c r="G27" s="200" t="s">
        <v>301</v>
      </c>
      <c r="H27" s="189">
        <v>0.51</v>
      </c>
      <c r="I27" s="201">
        <v>5100</v>
      </c>
      <c r="J27" s="24"/>
      <c r="K27" s="24"/>
      <c r="L27" s="24"/>
      <c r="M27" s="22">
        <v>5100</v>
      </c>
      <c r="N27" s="24"/>
      <c r="O27" s="22"/>
      <c r="P27" s="22"/>
      <c r="Q27" s="22"/>
      <c r="R27" s="22"/>
      <c r="S27" s="22"/>
      <c r="T27" s="22"/>
      <c r="U27" s="22"/>
      <c r="V27" s="22"/>
      <c r="W27" s="22"/>
      <c r="X27" s="22"/>
    </row>
    <row r="28" customHeight="1" spans="1:24">
      <c r="A28" s="7" t="s">
        <v>75</v>
      </c>
      <c r="B28" s="7" t="s">
        <v>300</v>
      </c>
      <c r="C28" s="7" t="s">
        <v>301</v>
      </c>
      <c r="D28" s="7" t="s">
        <v>103</v>
      </c>
      <c r="E28" s="7" t="s">
        <v>289</v>
      </c>
      <c r="F28" s="7" t="s">
        <v>302</v>
      </c>
      <c r="G28" s="200" t="s">
        <v>301</v>
      </c>
      <c r="H28" s="189">
        <v>0.6</v>
      </c>
      <c r="I28" s="201">
        <v>6000</v>
      </c>
      <c r="J28" s="24"/>
      <c r="K28" s="24"/>
      <c r="L28" s="24"/>
      <c r="M28" s="22">
        <v>6000</v>
      </c>
      <c r="N28" s="24"/>
      <c r="O28" s="22"/>
      <c r="P28" s="22"/>
      <c r="Q28" s="22"/>
      <c r="R28" s="22"/>
      <c r="S28" s="22"/>
      <c r="T28" s="22"/>
      <c r="U28" s="22"/>
      <c r="V28" s="22"/>
      <c r="W28" s="22"/>
      <c r="X28" s="22"/>
    </row>
    <row r="29" customHeight="1" spans="1:24">
      <c r="A29" s="7" t="s">
        <v>75</v>
      </c>
      <c r="B29" s="7" t="s">
        <v>300</v>
      </c>
      <c r="C29" s="7" t="s">
        <v>301</v>
      </c>
      <c r="D29" s="7" t="s">
        <v>109</v>
      </c>
      <c r="E29" s="7" t="s">
        <v>292</v>
      </c>
      <c r="F29" s="7" t="s">
        <v>302</v>
      </c>
      <c r="G29" s="200" t="s">
        <v>301</v>
      </c>
      <c r="H29" s="189">
        <v>0.03</v>
      </c>
      <c r="I29" s="201">
        <v>300</v>
      </c>
      <c r="J29" s="24"/>
      <c r="K29" s="24"/>
      <c r="L29" s="24"/>
      <c r="M29" s="22">
        <v>300</v>
      </c>
      <c r="N29" s="24"/>
      <c r="O29" s="22"/>
      <c r="P29" s="22"/>
      <c r="Q29" s="22"/>
      <c r="R29" s="22"/>
      <c r="S29" s="22"/>
      <c r="T29" s="22"/>
      <c r="U29" s="22"/>
      <c r="V29" s="22"/>
      <c r="W29" s="22"/>
      <c r="X29" s="22"/>
    </row>
    <row r="30" customHeight="1" spans="1:24">
      <c r="A30" s="7" t="s">
        <v>75</v>
      </c>
      <c r="B30" s="7" t="s">
        <v>300</v>
      </c>
      <c r="C30" s="7" t="s">
        <v>301</v>
      </c>
      <c r="D30" s="7" t="s">
        <v>115</v>
      </c>
      <c r="E30" s="7" t="s">
        <v>292</v>
      </c>
      <c r="F30" s="7" t="s">
        <v>302</v>
      </c>
      <c r="G30" s="200" t="s">
        <v>301</v>
      </c>
      <c r="H30" s="189">
        <v>0.12</v>
      </c>
      <c r="I30" s="201">
        <v>1200</v>
      </c>
      <c r="J30" s="24"/>
      <c r="K30" s="24"/>
      <c r="L30" s="24"/>
      <c r="M30" s="22">
        <v>1200</v>
      </c>
      <c r="N30" s="24"/>
      <c r="O30" s="22"/>
      <c r="P30" s="22"/>
      <c r="Q30" s="22"/>
      <c r="R30" s="22"/>
      <c r="S30" s="22"/>
      <c r="T30" s="22"/>
      <c r="U30" s="22"/>
      <c r="V30" s="22"/>
      <c r="W30" s="22"/>
      <c r="X30" s="22"/>
    </row>
    <row r="31" customHeight="1" spans="1:24">
      <c r="A31" s="7" t="s">
        <v>75</v>
      </c>
      <c r="B31" s="7" t="s">
        <v>300</v>
      </c>
      <c r="C31" s="7" t="s">
        <v>301</v>
      </c>
      <c r="D31" s="7" t="s">
        <v>152</v>
      </c>
      <c r="E31" s="7" t="s">
        <v>295</v>
      </c>
      <c r="F31" s="7" t="s">
        <v>302</v>
      </c>
      <c r="G31" s="200" t="s">
        <v>301</v>
      </c>
      <c r="H31" s="189">
        <v>0.21</v>
      </c>
      <c r="I31" s="201">
        <v>2100</v>
      </c>
      <c r="J31" s="24"/>
      <c r="K31" s="24"/>
      <c r="L31" s="24"/>
      <c r="M31" s="22">
        <v>2100</v>
      </c>
      <c r="N31" s="24"/>
      <c r="O31" s="22"/>
      <c r="P31" s="22"/>
      <c r="Q31" s="22"/>
      <c r="R31" s="22"/>
      <c r="S31" s="22"/>
      <c r="T31" s="22"/>
      <c r="U31" s="22"/>
      <c r="V31" s="22"/>
      <c r="W31" s="22"/>
      <c r="X31" s="22"/>
    </row>
    <row r="32" customHeight="1" spans="1:24">
      <c r="A32" s="7" t="s">
        <v>75</v>
      </c>
      <c r="B32" s="7" t="s">
        <v>303</v>
      </c>
      <c r="C32" s="7" t="s">
        <v>304</v>
      </c>
      <c r="D32" s="7" t="s">
        <v>126</v>
      </c>
      <c r="E32" s="7" t="s">
        <v>305</v>
      </c>
      <c r="F32" s="7" t="s">
        <v>306</v>
      </c>
      <c r="G32" s="200" t="s">
        <v>307</v>
      </c>
      <c r="H32" s="189">
        <v>0.42</v>
      </c>
      <c r="I32" s="201">
        <v>4200</v>
      </c>
      <c r="J32" s="24"/>
      <c r="K32" s="24"/>
      <c r="L32" s="24"/>
      <c r="M32" s="22">
        <v>4200</v>
      </c>
      <c r="N32" s="24"/>
      <c r="O32" s="22"/>
      <c r="P32" s="22"/>
      <c r="Q32" s="22"/>
      <c r="R32" s="22"/>
      <c r="S32" s="22"/>
      <c r="T32" s="22"/>
      <c r="U32" s="22"/>
      <c r="V32" s="22"/>
      <c r="W32" s="22"/>
      <c r="X32" s="22"/>
    </row>
    <row r="33" customHeight="1" spans="1:24">
      <c r="A33" s="7" t="s">
        <v>75</v>
      </c>
      <c r="B33" s="7" t="s">
        <v>303</v>
      </c>
      <c r="C33" s="7" t="s">
        <v>304</v>
      </c>
      <c r="D33" s="7" t="s">
        <v>128</v>
      </c>
      <c r="E33" s="7" t="s">
        <v>308</v>
      </c>
      <c r="F33" s="7" t="s">
        <v>306</v>
      </c>
      <c r="G33" s="200" t="s">
        <v>307</v>
      </c>
      <c r="H33" s="189">
        <v>0.42</v>
      </c>
      <c r="I33" s="201">
        <v>4200</v>
      </c>
      <c r="J33" s="24"/>
      <c r="K33" s="24"/>
      <c r="L33" s="24"/>
      <c r="M33" s="22">
        <v>4200</v>
      </c>
      <c r="N33" s="24"/>
      <c r="O33" s="22"/>
      <c r="P33" s="22"/>
      <c r="Q33" s="22"/>
      <c r="R33" s="22"/>
      <c r="S33" s="22"/>
      <c r="T33" s="22"/>
      <c r="U33" s="22"/>
      <c r="V33" s="22"/>
      <c r="W33" s="22"/>
      <c r="X33" s="22"/>
    </row>
    <row r="34" customHeight="1" spans="1:24">
      <c r="A34" s="7" t="s">
        <v>75</v>
      </c>
      <c r="B34" s="7" t="s">
        <v>309</v>
      </c>
      <c r="C34" s="7" t="s">
        <v>307</v>
      </c>
      <c r="D34" s="7" t="s">
        <v>94</v>
      </c>
      <c r="E34" s="7" t="s">
        <v>292</v>
      </c>
      <c r="F34" s="7" t="s">
        <v>306</v>
      </c>
      <c r="G34" s="200" t="s">
        <v>307</v>
      </c>
      <c r="H34" s="189">
        <v>0.035</v>
      </c>
      <c r="I34" s="201">
        <v>350</v>
      </c>
      <c r="J34" s="24"/>
      <c r="K34" s="24"/>
      <c r="L34" s="24"/>
      <c r="M34" s="22">
        <v>350</v>
      </c>
      <c r="N34" s="24"/>
      <c r="O34" s="22"/>
      <c r="P34" s="22"/>
      <c r="Q34" s="22"/>
      <c r="R34" s="22"/>
      <c r="S34" s="22"/>
      <c r="T34" s="22"/>
      <c r="U34" s="22"/>
      <c r="V34" s="22"/>
      <c r="W34" s="22"/>
      <c r="X34" s="22"/>
    </row>
    <row r="35" customHeight="1" spans="1:24">
      <c r="A35" s="7" t="s">
        <v>75</v>
      </c>
      <c r="B35" s="7" t="s">
        <v>309</v>
      </c>
      <c r="C35" s="7" t="s">
        <v>307</v>
      </c>
      <c r="D35" s="7" t="s">
        <v>102</v>
      </c>
      <c r="E35" s="7" t="s">
        <v>292</v>
      </c>
      <c r="F35" s="7" t="s">
        <v>306</v>
      </c>
      <c r="G35" s="200" t="s">
        <v>307</v>
      </c>
      <c r="H35" s="189">
        <v>0.595</v>
      </c>
      <c r="I35" s="201">
        <v>5950</v>
      </c>
      <c r="J35" s="24"/>
      <c r="K35" s="24"/>
      <c r="L35" s="24"/>
      <c r="M35" s="22">
        <v>5950</v>
      </c>
      <c r="N35" s="24"/>
      <c r="O35" s="22"/>
      <c r="P35" s="22"/>
      <c r="Q35" s="22"/>
      <c r="R35" s="22"/>
      <c r="S35" s="22"/>
      <c r="T35" s="22"/>
      <c r="U35" s="22"/>
      <c r="V35" s="22"/>
      <c r="W35" s="22"/>
      <c r="X35" s="22"/>
    </row>
    <row r="36" customHeight="1" spans="1:24">
      <c r="A36" s="7" t="s">
        <v>75</v>
      </c>
      <c r="B36" s="7" t="s">
        <v>309</v>
      </c>
      <c r="C36" s="7" t="s">
        <v>307</v>
      </c>
      <c r="D36" s="7" t="s">
        <v>103</v>
      </c>
      <c r="E36" s="7" t="s">
        <v>289</v>
      </c>
      <c r="F36" s="7" t="s">
        <v>306</v>
      </c>
      <c r="G36" s="200" t="s">
        <v>307</v>
      </c>
      <c r="H36" s="189">
        <v>0.7</v>
      </c>
      <c r="I36" s="201">
        <v>7000</v>
      </c>
      <c r="J36" s="24"/>
      <c r="K36" s="24"/>
      <c r="L36" s="24"/>
      <c r="M36" s="22">
        <v>7000</v>
      </c>
      <c r="N36" s="24"/>
      <c r="O36" s="22"/>
      <c r="P36" s="22"/>
      <c r="Q36" s="22"/>
      <c r="R36" s="22"/>
      <c r="S36" s="22"/>
      <c r="T36" s="22"/>
      <c r="U36" s="22"/>
      <c r="V36" s="22"/>
      <c r="W36" s="22"/>
      <c r="X36" s="22"/>
    </row>
    <row r="37" customHeight="1" spans="1:24">
      <c r="A37" s="7" t="s">
        <v>75</v>
      </c>
      <c r="B37" s="7" t="s">
        <v>309</v>
      </c>
      <c r="C37" s="7" t="s">
        <v>307</v>
      </c>
      <c r="D37" s="7" t="s">
        <v>109</v>
      </c>
      <c r="E37" s="7" t="s">
        <v>292</v>
      </c>
      <c r="F37" s="7" t="s">
        <v>306</v>
      </c>
      <c r="G37" s="200" t="s">
        <v>307</v>
      </c>
      <c r="H37" s="189">
        <v>0.035</v>
      </c>
      <c r="I37" s="201">
        <v>350</v>
      </c>
      <c r="J37" s="24"/>
      <c r="K37" s="24"/>
      <c r="L37" s="24"/>
      <c r="M37" s="22">
        <v>350</v>
      </c>
      <c r="N37" s="24"/>
      <c r="O37" s="22"/>
      <c r="P37" s="22"/>
      <c r="Q37" s="22"/>
      <c r="R37" s="22"/>
      <c r="S37" s="22"/>
      <c r="T37" s="22"/>
      <c r="U37" s="22"/>
      <c r="V37" s="22"/>
      <c r="W37" s="22"/>
      <c r="X37" s="22"/>
    </row>
    <row r="38" customHeight="1" spans="1:24">
      <c r="A38" s="7" t="s">
        <v>75</v>
      </c>
      <c r="B38" s="7" t="s">
        <v>309</v>
      </c>
      <c r="C38" s="7" t="s">
        <v>307</v>
      </c>
      <c r="D38" s="7" t="s">
        <v>115</v>
      </c>
      <c r="E38" s="7" t="s">
        <v>292</v>
      </c>
      <c r="F38" s="7" t="s">
        <v>306</v>
      </c>
      <c r="G38" s="200" t="s">
        <v>307</v>
      </c>
      <c r="H38" s="189">
        <v>0.14</v>
      </c>
      <c r="I38" s="201">
        <v>1400</v>
      </c>
      <c r="J38" s="24"/>
      <c r="K38" s="24"/>
      <c r="L38" s="24"/>
      <c r="M38" s="22">
        <v>1400</v>
      </c>
      <c r="N38" s="24"/>
      <c r="O38" s="22"/>
      <c r="P38" s="22"/>
      <c r="Q38" s="22"/>
      <c r="R38" s="22"/>
      <c r="S38" s="22"/>
      <c r="T38" s="22"/>
      <c r="U38" s="22"/>
      <c r="V38" s="22"/>
      <c r="W38" s="22"/>
      <c r="X38" s="22"/>
    </row>
    <row r="39" customHeight="1" spans="1:24">
      <c r="A39" s="7" t="s">
        <v>75</v>
      </c>
      <c r="B39" s="7" t="s">
        <v>309</v>
      </c>
      <c r="C39" s="7" t="s">
        <v>307</v>
      </c>
      <c r="D39" s="7" t="s">
        <v>152</v>
      </c>
      <c r="E39" s="7" t="s">
        <v>295</v>
      </c>
      <c r="F39" s="7" t="s">
        <v>306</v>
      </c>
      <c r="G39" s="200" t="s">
        <v>307</v>
      </c>
      <c r="H39" s="189">
        <v>0.245</v>
      </c>
      <c r="I39" s="201">
        <v>2450</v>
      </c>
      <c r="J39" s="24"/>
      <c r="K39" s="24"/>
      <c r="L39" s="24"/>
      <c r="M39" s="22">
        <v>2450</v>
      </c>
      <c r="N39" s="24"/>
      <c r="O39" s="22"/>
      <c r="P39" s="22"/>
      <c r="Q39" s="22"/>
      <c r="R39" s="22"/>
      <c r="S39" s="22"/>
      <c r="T39" s="22"/>
      <c r="U39" s="22"/>
      <c r="V39" s="22"/>
      <c r="W39" s="22"/>
      <c r="X39" s="22"/>
    </row>
    <row r="40" customHeight="1" spans="1:24">
      <c r="A40" s="7" t="s">
        <v>75</v>
      </c>
      <c r="B40" s="7" t="s">
        <v>310</v>
      </c>
      <c r="C40" s="7" t="s">
        <v>311</v>
      </c>
      <c r="D40" s="5" t="s">
        <v>98</v>
      </c>
      <c r="E40" s="7" t="s">
        <v>312</v>
      </c>
      <c r="F40" s="7" t="s">
        <v>313</v>
      </c>
      <c r="G40" s="200" t="s">
        <v>314</v>
      </c>
      <c r="H40" s="189">
        <v>2.28</v>
      </c>
      <c r="I40" s="201">
        <v>22800</v>
      </c>
      <c r="J40" s="24"/>
      <c r="K40" s="24"/>
      <c r="L40" s="24"/>
      <c r="M40" s="22">
        <v>22800</v>
      </c>
      <c r="N40" s="24"/>
      <c r="O40" s="22"/>
      <c r="P40" s="22"/>
      <c r="Q40" s="22"/>
      <c r="R40" s="22"/>
      <c r="S40" s="22"/>
      <c r="T40" s="22"/>
      <c r="U40" s="22"/>
      <c r="V40" s="22"/>
      <c r="W40" s="22"/>
      <c r="X40" s="22"/>
    </row>
    <row r="41" customHeight="1" spans="1:24">
      <c r="A41" s="7" t="s">
        <v>75</v>
      </c>
      <c r="B41" s="7" t="s">
        <v>315</v>
      </c>
      <c r="C41" s="7" t="s">
        <v>316</v>
      </c>
      <c r="D41" s="7" t="s">
        <v>94</v>
      </c>
      <c r="E41" s="7" t="s">
        <v>292</v>
      </c>
      <c r="F41" s="7" t="s">
        <v>313</v>
      </c>
      <c r="G41" s="200" t="s">
        <v>314</v>
      </c>
      <c r="H41" s="189">
        <v>0.075</v>
      </c>
      <c r="I41" s="201">
        <v>750</v>
      </c>
      <c r="J41" s="24"/>
      <c r="K41" s="24"/>
      <c r="L41" s="24"/>
      <c r="M41" s="22">
        <v>750</v>
      </c>
      <c r="N41" s="24"/>
      <c r="O41" s="22"/>
      <c r="P41" s="22"/>
      <c r="Q41" s="22"/>
      <c r="R41" s="22"/>
      <c r="S41" s="22"/>
      <c r="T41" s="22"/>
      <c r="U41" s="22"/>
      <c r="V41" s="22"/>
      <c r="W41" s="22"/>
      <c r="X41" s="22"/>
    </row>
    <row r="42" customHeight="1" spans="1:24">
      <c r="A42" s="7" t="s">
        <v>75</v>
      </c>
      <c r="B42" s="7" t="s">
        <v>315</v>
      </c>
      <c r="C42" s="7" t="s">
        <v>316</v>
      </c>
      <c r="D42" s="7" t="s">
        <v>102</v>
      </c>
      <c r="E42" s="7" t="s">
        <v>292</v>
      </c>
      <c r="F42" s="7" t="s">
        <v>313</v>
      </c>
      <c r="G42" s="200" t="s">
        <v>314</v>
      </c>
      <c r="H42" s="189">
        <v>1.275</v>
      </c>
      <c r="I42" s="201">
        <v>12750</v>
      </c>
      <c r="J42" s="24"/>
      <c r="K42" s="24"/>
      <c r="L42" s="24"/>
      <c r="M42" s="22">
        <v>12750</v>
      </c>
      <c r="N42" s="24"/>
      <c r="O42" s="22"/>
      <c r="P42" s="22"/>
      <c r="Q42" s="22"/>
      <c r="R42" s="22"/>
      <c r="S42" s="22"/>
      <c r="T42" s="22"/>
      <c r="U42" s="22"/>
      <c r="V42" s="22"/>
      <c r="W42" s="22"/>
      <c r="X42" s="22"/>
    </row>
    <row r="43" customHeight="1" spans="1:24">
      <c r="A43" s="7" t="s">
        <v>75</v>
      </c>
      <c r="B43" s="7" t="s">
        <v>315</v>
      </c>
      <c r="C43" s="7" t="s">
        <v>316</v>
      </c>
      <c r="D43" s="7" t="s">
        <v>103</v>
      </c>
      <c r="E43" s="7" t="s">
        <v>289</v>
      </c>
      <c r="F43" s="7" t="s">
        <v>313</v>
      </c>
      <c r="G43" s="200" t="s">
        <v>314</v>
      </c>
      <c r="H43" s="189">
        <v>1.5</v>
      </c>
      <c r="I43" s="201">
        <v>15000</v>
      </c>
      <c r="J43" s="24"/>
      <c r="K43" s="24"/>
      <c r="L43" s="24"/>
      <c r="M43" s="22">
        <v>15000</v>
      </c>
      <c r="N43" s="24"/>
      <c r="O43" s="22"/>
      <c r="P43" s="22"/>
      <c r="Q43" s="22"/>
      <c r="R43" s="22"/>
      <c r="S43" s="22"/>
      <c r="T43" s="22"/>
      <c r="U43" s="22"/>
      <c r="V43" s="22"/>
      <c r="W43" s="22"/>
      <c r="X43" s="22"/>
    </row>
    <row r="44" customHeight="1" spans="1:24">
      <c r="A44" s="7" t="s">
        <v>75</v>
      </c>
      <c r="B44" s="7" t="s">
        <v>315</v>
      </c>
      <c r="C44" s="7" t="s">
        <v>316</v>
      </c>
      <c r="D44" s="7" t="s">
        <v>109</v>
      </c>
      <c r="E44" s="7" t="s">
        <v>292</v>
      </c>
      <c r="F44" s="7" t="s">
        <v>313</v>
      </c>
      <c r="G44" s="200" t="s">
        <v>314</v>
      </c>
      <c r="H44" s="189">
        <v>0.075</v>
      </c>
      <c r="I44" s="201">
        <v>750</v>
      </c>
      <c r="J44" s="24"/>
      <c r="K44" s="24"/>
      <c r="L44" s="24"/>
      <c r="M44" s="22">
        <v>750</v>
      </c>
      <c r="N44" s="24"/>
      <c r="O44" s="22"/>
      <c r="P44" s="22"/>
      <c r="Q44" s="22"/>
      <c r="R44" s="22"/>
      <c r="S44" s="22"/>
      <c r="T44" s="22"/>
      <c r="U44" s="22"/>
      <c r="V44" s="22"/>
      <c r="W44" s="22"/>
      <c r="X44" s="22"/>
    </row>
    <row r="45" customHeight="1" spans="1:24">
      <c r="A45" s="7" t="s">
        <v>75</v>
      </c>
      <c r="B45" s="7" t="s">
        <v>315</v>
      </c>
      <c r="C45" s="7" t="s">
        <v>316</v>
      </c>
      <c r="D45" s="7" t="s">
        <v>109</v>
      </c>
      <c r="E45" s="7" t="s">
        <v>292</v>
      </c>
      <c r="F45" s="7" t="s">
        <v>313</v>
      </c>
      <c r="G45" s="200" t="s">
        <v>314</v>
      </c>
      <c r="H45" s="189">
        <v>2.025</v>
      </c>
      <c r="I45" s="201">
        <v>20250</v>
      </c>
      <c r="J45" s="24"/>
      <c r="K45" s="24"/>
      <c r="L45" s="24"/>
      <c r="M45" s="22">
        <v>20250</v>
      </c>
      <c r="N45" s="24"/>
      <c r="O45" s="22"/>
      <c r="P45" s="22"/>
      <c r="Q45" s="22"/>
      <c r="R45" s="22"/>
      <c r="S45" s="22"/>
      <c r="T45" s="22"/>
      <c r="U45" s="22"/>
      <c r="V45" s="22"/>
      <c r="W45" s="22"/>
      <c r="X45" s="22"/>
    </row>
    <row r="46" customHeight="1" spans="1:24">
      <c r="A46" s="7" t="s">
        <v>75</v>
      </c>
      <c r="B46" s="7" t="s">
        <v>315</v>
      </c>
      <c r="C46" s="7" t="s">
        <v>316</v>
      </c>
      <c r="D46" s="7" t="s">
        <v>115</v>
      </c>
      <c r="E46" s="7" t="s">
        <v>292</v>
      </c>
      <c r="F46" s="7" t="s">
        <v>313</v>
      </c>
      <c r="G46" s="200" t="s">
        <v>314</v>
      </c>
      <c r="H46" s="189">
        <v>0.3</v>
      </c>
      <c r="I46" s="201">
        <v>3000</v>
      </c>
      <c r="J46" s="24"/>
      <c r="K46" s="24"/>
      <c r="L46" s="24"/>
      <c r="M46" s="22">
        <v>3000</v>
      </c>
      <c r="N46" s="24"/>
      <c r="O46" s="22"/>
      <c r="P46" s="22"/>
      <c r="Q46" s="22"/>
      <c r="R46" s="22"/>
      <c r="S46" s="22"/>
      <c r="T46" s="22"/>
      <c r="U46" s="22"/>
      <c r="V46" s="22"/>
      <c r="W46" s="22"/>
      <c r="X46" s="22"/>
    </row>
    <row r="47" customHeight="1" spans="1:24">
      <c r="A47" s="7" t="s">
        <v>75</v>
      </c>
      <c r="B47" s="7" t="s">
        <v>315</v>
      </c>
      <c r="C47" s="7" t="s">
        <v>316</v>
      </c>
      <c r="D47" s="7" t="s">
        <v>152</v>
      </c>
      <c r="E47" s="7" t="s">
        <v>295</v>
      </c>
      <c r="F47" s="7" t="s">
        <v>313</v>
      </c>
      <c r="G47" s="200" t="s">
        <v>314</v>
      </c>
      <c r="H47" s="189">
        <v>0.525</v>
      </c>
      <c r="I47" s="201">
        <v>5250</v>
      </c>
      <c r="J47" s="24"/>
      <c r="K47" s="24"/>
      <c r="L47" s="24"/>
      <c r="M47" s="22">
        <v>5250</v>
      </c>
      <c r="N47" s="24"/>
      <c r="O47" s="22"/>
      <c r="P47" s="22"/>
      <c r="Q47" s="22"/>
      <c r="R47" s="22"/>
      <c r="S47" s="22"/>
      <c r="T47" s="22"/>
      <c r="U47" s="22"/>
      <c r="V47" s="22"/>
      <c r="W47" s="22"/>
      <c r="X47" s="22"/>
    </row>
    <row r="48" customHeight="1" spans="1:24">
      <c r="A48" s="7" t="s">
        <v>75</v>
      </c>
      <c r="B48" s="7" t="s">
        <v>315</v>
      </c>
      <c r="C48" s="7" t="s">
        <v>316</v>
      </c>
      <c r="D48" s="7" t="s">
        <v>94</v>
      </c>
      <c r="E48" s="7" t="s">
        <v>292</v>
      </c>
      <c r="F48" s="7" t="s">
        <v>317</v>
      </c>
      <c r="G48" s="200" t="s">
        <v>318</v>
      </c>
      <c r="H48" s="189">
        <v>0.01</v>
      </c>
      <c r="I48" s="201">
        <v>100</v>
      </c>
      <c r="J48" s="24"/>
      <c r="K48" s="24"/>
      <c r="L48" s="24"/>
      <c r="M48" s="22">
        <v>100</v>
      </c>
      <c r="N48" s="24"/>
      <c r="O48" s="22"/>
      <c r="P48" s="22"/>
      <c r="Q48" s="22"/>
      <c r="R48" s="22"/>
      <c r="S48" s="22"/>
      <c r="T48" s="22"/>
      <c r="U48" s="22"/>
      <c r="V48" s="22"/>
      <c r="W48" s="22"/>
      <c r="X48" s="22"/>
    </row>
    <row r="49" customHeight="1" spans="1:24">
      <c r="A49" s="7" t="s">
        <v>75</v>
      </c>
      <c r="B49" s="7" t="s">
        <v>315</v>
      </c>
      <c r="C49" s="7" t="s">
        <v>316</v>
      </c>
      <c r="D49" s="7" t="s">
        <v>102</v>
      </c>
      <c r="E49" s="7" t="s">
        <v>292</v>
      </c>
      <c r="F49" s="7" t="s">
        <v>317</v>
      </c>
      <c r="G49" s="200" t="s">
        <v>318</v>
      </c>
      <c r="H49" s="189">
        <v>0.17</v>
      </c>
      <c r="I49" s="201">
        <v>1700</v>
      </c>
      <c r="J49" s="24"/>
      <c r="K49" s="24"/>
      <c r="L49" s="24"/>
      <c r="M49" s="22">
        <v>1700</v>
      </c>
      <c r="N49" s="24"/>
      <c r="O49" s="22"/>
      <c r="P49" s="22"/>
      <c r="Q49" s="22"/>
      <c r="R49" s="22"/>
      <c r="S49" s="22"/>
      <c r="T49" s="22"/>
      <c r="U49" s="22"/>
      <c r="V49" s="22"/>
      <c r="W49" s="22"/>
      <c r="X49" s="22"/>
    </row>
    <row r="50" customHeight="1" spans="1:24">
      <c r="A50" s="7" t="s">
        <v>75</v>
      </c>
      <c r="B50" s="7" t="s">
        <v>315</v>
      </c>
      <c r="C50" s="7" t="s">
        <v>316</v>
      </c>
      <c r="D50" s="7" t="s">
        <v>103</v>
      </c>
      <c r="E50" s="7" t="s">
        <v>289</v>
      </c>
      <c r="F50" s="7" t="s">
        <v>317</v>
      </c>
      <c r="G50" s="200" t="s">
        <v>318</v>
      </c>
      <c r="H50" s="189">
        <v>0.2</v>
      </c>
      <c r="I50" s="201">
        <v>2000</v>
      </c>
      <c r="J50" s="24"/>
      <c r="K50" s="24"/>
      <c r="L50" s="24"/>
      <c r="M50" s="22">
        <v>2000</v>
      </c>
      <c r="N50" s="24"/>
      <c r="O50" s="22"/>
      <c r="P50" s="22"/>
      <c r="Q50" s="22"/>
      <c r="R50" s="22"/>
      <c r="S50" s="22"/>
      <c r="T50" s="22"/>
      <c r="U50" s="22"/>
      <c r="V50" s="22"/>
      <c r="W50" s="22"/>
      <c r="X50" s="22"/>
    </row>
    <row r="51" customHeight="1" spans="1:24">
      <c r="A51" s="7" t="s">
        <v>75</v>
      </c>
      <c r="B51" s="7" t="s">
        <v>315</v>
      </c>
      <c r="C51" s="7" t="s">
        <v>316</v>
      </c>
      <c r="D51" s="7" t="s">
        <v>109</v>
      </c>
      <c r="E51" s="7" t="s">
        <v>292</v>
      </c>
      <c r="F51" s="7" t="s">
        <v>317</v>
      </c>
      <c r="G51" s="200" t="s">
        <v>318</v>
      </c>
      <c r="H51" s="189">
        <v>0.01</v>
      </c>
      <c r="I51" s="201">
        <v>100</v>
      </c>
      <c r="J51" s="24"/>
      <c r="K51" s="24"/>
      <c r="L51" s="24"/>
      <c r="M51" s="22">
        <v>100</v>
      </c>
      <c r="N51" s="24"/>
      <c r="O51" s="22"/>
      <c r="P51" s="22"/>
      <c r="Q51" s="22"/>
      <c r="R51" s="22"/>
      <c r="S51" s="22"/>
      <c r="T51" s="22"/>
      <c r="U51" s="22"/>
      <c r="V51" s="22"/>
      <c r="W51" s="22"/>
      <c r="X51" s="22"/>
    </row>
    <row r="52" customHeight="1" spans="1:24">
      <c r="A52" s="7" t="s">
        <v>75</v>
      </c>
      <c r="B52" s="7" t="s">
        <v>315</v>
      </c>
      <c r="C52" s="7" t="s">
        <v>316</v>
      </c>
      <c r="D52" s="7" t="s">
        <v>109</v>
      </c>
      <c r="E52" s="7" t="s">
        <v>292</v>
      </c>
      <c r="F52" s="7" t="s">
        <v>317</v>
      </c>
      <c r="G52" s="200" t="s">
        <v>318</v>
      </c>
      <c r="H52" s="189">
        <v>0.12</v>
      </c>
      <c r="I52" s="201">
        <v>1200</v>
      </c>
      <c r="J52" s="24"/>
      <c r="K52" s="24"/>
      <c r="L52" s="24"/>
      <c r="M52" s="22">
        <v>1200</v>
      </c>
      <c r="N52" s="24"/>
      <c r="O52" s="22"/>
      <c r="P52" s="22"/>
      <c r="Q52" s="22"/>
      <c r="R52" s="22"/>
      <c r="S52" s="22"/>
      <c r="T52" s="22"/>
      <c r="U52" s="22"/>
      <c r="V52" s="22"/>
      <c r="W52" s="22"/>
      <c r="X52" s="22"/>
    </row>
    <row r="53" customHeight="1" spans="1:24">
      <c r="A53" s="7" t="s">
        <v>75</v>
      </c>
      <c r="B53" s="7" t="s">
        <v>315</v>
      </c>
      <c r="C53" s="7" t="s">
        <v>316</v>
      </c>
      <c r="D53" s="7" t="s">
        <v>115</v>
      </c>
      <c r="E53" s="7" t="s">
        <v>292</v>
      </c>
      <c r="F53" s="7" t="s">
        <v>317</v>
      </c>
      <c r="G53" s="200" t="s">
        <v>318</v>
      </c>
      <c r="H53" s="189">
        <v>0.04</v>
      </c>
      <c r="I53" s="201">
        <v>400</v>
      </c>
      <c r="J53" s="24"/>
      <c r="K53" s="24"/>
      <c r="L53" s="24"/>
      <c r="M53" s="22">
        <v>400</v>
      </c>
      <c r="N53" s="24"/>
      <c r="O53" s="22"/>
      <c r="P53" s="22"/>
      <c r="Q53" s="22"/>
      <c r="R53" s="22"/>
      <c r="S53" s="22"/>
      <c r="T53" s="22"/>
      <c r="U53" s="22"/>
      <c r="V53" s="22"/>
      <c r="W53" s="22"/>
      <c r="X53" s="22"/>
    </row>
    <row r="54" customHeight="1" spans="1:24">
      <c r="A54" s="7" t="s">
        <v>75</v>
      </c>
      <c r="B54" s="7" t="s">
        <v>315</v>
      </c>
      <c r="C54" s="7" t="s">
        <v>316</v>
      </c>
      <c r="D54" s="7" t="s">
        <v>152</v>
      </c>
      <c r="E54" s="7" t="s">
        <v>295</v>
      </c>
      <c r="F54" s="7" t="s">
        <v>317</v>
      </c>
      <c r="G54" s="200" t="s">
        <v>318</v>
      </c>
      <c r="H54" s="189">
        <v>0.07</v>
      </c>
      <c r="I54" s="201">
        <v>700</v>
      </c>
      <c r="J54" s="24"/>
      <c r="K54" s="24"/>
      <c r="L54" s="24"/>
      <c r="M54" s="22">
        <v>700</v>
      </c>
      <c r="N54" s="24"/>
      <c r="O54" s="22"/>
      <c r="P54" s="22"/>
      <c r="Q54" s="22"/>
      <c r="R54" s="22"/>
      <c r="S54" s="22"/>
      <c r="T54" s="22"/>
      <c r="U54" s="22"/>
      <c r="V54" s="22"/>
      <c r="W54" s="22"/>
      <c r="X54" s="22"/>
    </row>
    <row r="55" customHeight="1" spans="1:24">
      <c r="A55" s="7" t="s">
        <v>75</v>
      </c>
      <c r="B55" s="7" t="s">
        <v>315</v>
      </c>
      <c r="C55" s="7" t="s">
        <v>316</v>
      </c>
      <c r="D55" s="7" t="s">
        <v>94</v>
      </c>
      <c r="E55" s="7" t="s">
        <v>292</v>
      </c>
      <c r="F55" s="7" t="s">
        <v>319</v>
      </c>
      <c r="G55" s="200" t="s">
        <v>320</v>
      </c>
      <c r="H55" s="189">
        <v>0.01</v>
      </c>
      <c r="I55" s="201">
        <v>100</v>
      </c>
      <c r="J55" s="24"/>
      <c r="K55" s="24"/>
      <c r="L55" s="24"/>
      <c r="M55" s="22">
        <v>100</v>
      </c>
      <c r="N55" s="24"/>
      <c r="O55" s="22"/>
      <c r="P55" s="22"/>
      <c r="Q55" s="22"/>
      <c r="R55" s="22"/>
      <c r="S55" s="22"/>
      <c r="T55" s="22"/>
      <c r="U55" s="22"/>
      <c r="V55" s="22"/>
      <c r="W55" s="22"/>
      <c r="X55" s="22"/>
    </row>
    <row r="56" customHeight="1" spans="1:24">
      <c r="A56" s="7" t="s">
        <v>75</v>
      </c>
      <c r="B56" s="7" t="s">
        <v>315</v>
      </c>
      <c r="C56" s="7" t="s">
        <v>316</v>
      </c>
      <c r="D56" s="7" t="s">
        <v>102</v>
      </c>
      <c r="E56" s="7" t="s">
        <v>292</v>
      </c>
      <c r="F56" s="7" t="s">
        <v>319</v>
      </c>
      <c r="G56" s="200" t="s">
        <v>320</v>
      </c>
      <c r="H56" s="189">
        <v>0.17</v>
      </c>
      <c r="I56" s="201">
        <v>1700</v>
      </c>
      <c r="J56" s="24"/>
      <c r="K56" s="24"/>
      <c r="L56" s="24"/>
      <c r="M56" s="22">
        <v>1700</v>
      </c>
      <c r="N56" s="24"/>
      <c r="O56" s="22"/>
      <c r="P56" s="22"/>
      <c r="Q56" s="22"/>
      <c r="R56" s="22"/>
      <c r="S56" s="22"/>
      <c r="T56" s="22"/>
      <c r="U56" s="22"/>
      <c r="V56" s="22"/>
      <c r="W56" s="22"/>
      <c r="X56" s="22"/>
    </row>
    <row r="57" customHeight="1" spans="1:24">
      <c r="A57" s="7" t="s">
        <v>75</v>
      </c>
      <c r="B57" s="7" t="s">
        <v>315</v>
      </c>
      <c r="C57" s="7" t="s">
        <v>316</v>
      </c>
      <c r="D57" s="7" t="s">
        <v>103</v>
      </c>
      <c r="E57" s="7" t="s">
        <v>289</v>
      </c>
      <c r="F57" s="7" t="s">
        <v>319</v>
      </c>
      <c r="G57" s="200" t="s">
        <v>320</v>
      </c>
      <c r="H57" s="189">
        <v>0.2</v>
      </c>
      <c r="I57" s="201">
        <v>2000</v>
      </c>
      <c r="J57" s="24"/>
      <c r="K57" s="24"/>
      <c r="L57" s="24"/>
      <c r="M57" s="22">
        <v>2000</v>
      </c>
      <c r="N57" s="24"/>
      <c r="O57" s="22"/>
      <c r="P57" s="22"/>
      <c r="Q57" s="22"/>
      <c r="R57" s="22"/>
      <c r="S57" s="22"/>
      <c r="T57" s="22"/>
      <c r="U57" s="22"/>
      <c r="V57" s="22"/>
      <c r="W57" s="22"/>
      <c r="X57" s="22"/>
    </row>
    <row r="58" customHeight="1" spans="1:24">
      <c r="A58" s="7" t="s">
        <v>75</v>
      </c>
      <c r="B58" s="7" t="s">
        <v>315</v>
      </c>
      <c r="C58" s="7" t="s">
        <v>316</v>
      </c>
      <c r="D58" s="7" t="s">
        <v>109</v>
      </c>
      <c r="E58" s="7" t="s">
        <v>292</v>
      </c>
      <c r="F58" s="7" t="s">
        <v>319</v>
      </c>
      <c r="G58" s="200" t="s">
        <v>320</v>
      </c>
      <c r="H58" s="189">
        <v>0.42</v>
      </c>
      <c r="I58" s="201">
        <v>4200</v>
      </c>
      <c r="J58" s="24"/>
      <c r="K58" s="24"/>
      <c r="L58" s="24"/>
      <c r="M58" s="22">
        <v>4200</v>
      </c>
      <c r="N58" s="24"/>
      <c r="O58" s="22"/>
      <c r="P58" s="22"/>
      <c r="Q58" s="22"/>
      <c r="R58" s="22"/>
      <c r="S58" s="22"/>
      <c r="T58" s="22"/>
      <c r="U58" s="22"/>
      <c r="V58" s="22"/>
      <c r="W58" s="22"/>
      <c r="X58" s="22"/>
    </row>
    <row r="59" customHeight="1" spans="1:24">
      <c r="A59" s="7" t="s">
        <v>75</v>
      </c>
      <c r="B59" s="7" t="s">
        <v>315</v>
      </c>
      <c r="C59" s="7" t="s">
        <v>316</v>
      </c>
      <c r="D59" s="7" t="s">
        <v>109</v>
      </c>
      <c r="E59" s="7" t="s">
        <v>292</v>
      </c>
      <c r="F59" s="7" t="s">
        <v>319</v>
      </c>
      <c r="G59" s="200" t="s">
        <v>320</v>
      </c>
      <c r="H59" s="189">
        <v>0.01</v>
      </c>
      <c r="I59" s="201">
        <v>100</v>
      </c>
      <c r="J59" s="24"/>
      <c r="K59" s="24"/>
      <c r="L59" s="24"/>
      <c r="M59" s="22">
        <v>100</v>
      </c>
      <c r="N59" s="24"/>
      <c r="O59" s="22"/>
      <c r="P59" s="22"/>
      <c r="Q59" s="22"/>
      <c r="R59" s="22"/>
      <c r="S59" s="22"/>
      <c r="T59" s="22"/>
      <c r="U59" s="22"/>
      <c r="V59" s="22"/>
      <c r="W59" s="22"/>
      <c r="X59" s="22"/>
    </row>
    <row r="60" customHeight="1" spans="1:24">
      <c r="A60" s="7" t="s">
        <v>75</v>
      </c>
      <c r="B60" s="7" t="s">
        <v>315</v>
      </c>
      <c r="C60" s="7" t="s">
        <v>316</v>
      </c>
      <c r="D60" s="7" t="s">
        <v>115</v>
      </c>
      <c r="E60" s="7" t="s">
        <v>292</v>
      </c>
      <c r="F60" s="7" t="s">
        <v>319</v>
      </c>
      <c r="G60" s="200" t="s">
        <v>320</v>
      </c>
      <c r="H60" s="189">
        <v>0.04</v>
      </c>
      <c r="I60" s="201">
        <v>400</v>
      </c>
      <c r="J60" s="24"/>
      <c r="K60" s="24"/>
      <c r="L60" s="24"/>
      <c r="M60" s="22">
        <v>400</v>
      </c>
      <c r="N60" s="24"/>
      <c r="O60" s="22"/>
      <c r="P60" s="22"/>
      <c r="Q60" s="22"/>
      <c r="R60" s="22"/>
      <c r="S60" s="22"/>
      <c r="T60" s="22"/>
      <c r="U60" s="22"/>
      <c r="V60" s="22"/>
      <c r="W60" s="22"/>
      <c r="X60" s="22"/>
    </row>
    <row r="61" customHeight="1" spans="1:24">
      <c r="A61" s="7" t="s">
        <v>75</v>
      </c>
      <c r="B61" s="7" t="s">
        <v>315</v>
      </c>
      <c r="C61" s="7" t="s">
        <v>316</v>
      </c>
      <c r="D61" s="7" t="s">
        <v>152</v>
      </c>
      <c r="E61" s="7" t="s">
        <v>295</v>
      </c>
      <c r="F61" s="7" t="s">
        <v>319</v>
      </c>
      <c r="G61" s="200" t="s">
        <v>320</v>
      </c>
      <c r="H61" s="189">
        <v>0.07</v>
      </c>
      <c r="I61" s="201">
        <v>700</v>
      </c>
      <c r="J61" s="24"/>
      <c r="K61" s="24"/>
      <c r="L61" s="24"/>
      <c r="M61" s="22">
        <v>700</v>
      </c>
      <c r="N61" s="24"/>
      <c r="O61" s="22"/>
      <c r="P61" s="22"/>
      <c r="Q61" s="22"/>
      <c r="R61" s="22"/>
      <c r="S61" s="22"/>
      <c r="T61" s="22"/>
      <c r="U61" s="22"/>
      <c r="V61" s="22"/>
      <c r="W61" s="22"/>
      <c r="X61" s="22"/>
    </row>
    <row r="62" customHeight="1" spans="1:24">
      <c r="A62" s="7" t="s">
        <v>75</v>
      </c>
      <c r="B62" s="7" t="s">
        <v>315</v>
      </c>
      <c r="C62" s="7" t="s">
        <v>316</v>
      </c>
      <c r="D62" s="7" t="s">
        <v>94</v>
      </c>
      <c r="E62" s="7" t="s">
        <v>292</v>
      </c>
      <c r="F62" s="7" t="s">
        <v>321</v>
      </c>
      <c r="G62" s="200" t="s">
        <v>322</v>
      </c>
      <c r="H62" s="189">
        <v>0.07</v>
      </c>
      <c r="I62" s="201">
        <v>700</v>
      </c>
      <c r="J62" s="24"/>
      <c r="K62" s="24"/>
      <c r="L62" s="24"/>
      <c r="M62" s="22">
        <v>700</v>
      </c>
      <c r="N62" s="24"/>
      <c r="O62" s="22"/>
      <c r="P62" s="22"/>
      <c r="Q62" s="22"/>
      <c r="R62" s="22"/>
      <c r="S62" s="22"/>
      <c r="T62" s="22"/>
      <c r="U62" s="22"/>
      <c r="V62" s="22"/>
      <c r="W62" s="22"/>
      <c r="X62" s="22"/>
    </row>
    <row r="63" customHeight="1" spans="1:24">
      <c r="A63" s="7" t="s">
        <v>75</v>
      </c>
      <c r="B63" s="7" t="s">
        <v>315</v>
      </c>
      <c r="C63" s="7" t="s">
        <v>316</v>
      </c>
      <c r="D63" s="7" t="s">
        <v>102</v>
      </c>
      <c r="E63" s="7" t="s">
        <v>292</v>
      </c>
      <c r="F63" s="7" t="s">
        <v>321</v>
      </c>
      <c r="G63" s="200" t="s">
        <v>322</v>
      </c>
      <c r="H63" s="189">
        <v>1.19</v>
      </c>
      <c r="I63" s="201">
        <v>11900</v>
      </c>
      <c r="J63" s="24"/>
      <c r="K63" s="24"/>
      <c r="L63" s="24"/>
      <c r="M63" s="22">
        <v>11900</v>
      </c>
      <c r="N63" s="24"/>
      <c r="O63" s="22"/>
      <c r="P63" s="22"/>
      <c r="Q63" s="22"/>
      <c r="R63" s="22"/>
      <c r="S63" s="22"/>
      <c r="T63" s="22"/>
      <c r="U63" s="22"/>
      <c r="V63" s="22"/>
      <c r="W63" s="22"/>
      <c r="X63" s="22"/>
    </row>
    <row r="64" customHeight="1" spans="1:24">
      <c r="A64" s="7" t="s">
        <v>75</v>
      </c>
      <c r="B64" s="7" t="s">
        <v>315</v>
      </c>
      <c r="C64" s="7" t="s">
        <v>316</v>
      </c>
      <c r="D64" s="7" t="s">
        <v>103</v>
      </c>
      <c r="E64" s="7" t="s">
        <v>289</v>
      </c>
      <c r="F64" s="7" t="s">
        <v>321</v>
      </c>
      <c r="G64" s="200" t="s">
        <v>322</v>
      </c>
      <c r="H64" s="189">
        <v>1.4</v>
      </c>
      <c r="I64" s="201">
        <v>14000</v>
      </c>
      <c r="J64" s="24"/>
      <c r="K64" s="24"/>
      <c r="L64" s="24"/>
      <c r="M64" s="22">
        <v>14000</v>
      </c>
      <c r="N64" s="24"/>
      <c r="O64" s="22"/>
      <c r="P64" s="22"/>
      <c r="Q64" s="22"/>
      <c r="R64" s="22"/>
      <c r="S64" s="22"/>
      <c r="T64" s="22"/>
      <c r="U64" s="22"/>
      <c r="V64" s="22"/>
      <c r="W64" s="22"/>
      <c r="X64" s="22"/>
    </row>
    <row r="65" customHeight="1" spans="1:24">
      <c r="A65" s="7" t="s">
        <v>75</v>
      </c>
      <c r="B65" s="7" t="s">
        <v>315</v>
      </c>
      <c r="C65" s="7" t="s">
        <v>316</v>
      </c>
      <c r="D65" s="7" t="s">
        <v>109</v>
      </c>
      <c r="E65" s="7" t="s">
        <v>292</v>
      </c>
      <c r="F65" s="7" t="s">
        <v>321</v>
      </c>
      <c r="G65" s="200" t="s">
        <v>322</v>
      </c>
      <c r="H65" s="189">
        <v>0.07</v>
      </c>
      <c r="I65" s="201">
        <v>700</v>
      </c>
      <c r="J65" s="24"/>
      <c r="K65" s="24"/>
      <c r="L65" s="24"/>
      <c r="M65" s="22">
        <v>700</v>
      </c>
      <c r="N65" s="24"/>
      <c r="O65" s="22"/>
      <c r="P65" s="22"/>
      <c r="Q65" s="22"/>
      <c r="R65" s="22"/>
      <c r="S65" s="22"/>
      <c r="T65" s="22"/>
      <c r="U65" s="22"/>
      <c r="V65" s="22"/>
      <c r="W65" s="22"/>
      <c r="X65" s="22"/>
    </row>
    <row r="66" customHeight="1" spans="1:24">
      <c r="A66" s="7" t="s">
        <v>75</v>
      </c>
      <c r="B66" s="7" t="s">
        <v>315</v>
      </c>
      <c r="C66" s="7" t="s">
        <v>316</v>
      </c>
      <c r="D66" s="7" t="s">
        <v>109</v>
      </c>
      <c r="E66" s="7" t="s">
        <v>292</v>
      </c>
      <c r="F66" s="7" t="s">
        <v>321</v>
      </c>
      <c r="G66" s="200" t="s">
        <v>322</v>
      </c>
      <c r="H66" s="189">
        <v>0.69</v>
      </c>
      <c r="I66" s="201">
        <v>6900</v>
      </c>
      <c r="J66" s="24"/>
      <c r="K66" s="24"/>
      <c r="L66" s="24"/>
      <c r="M66" s="22">
        <v>6900</v>
      </c>
      <c r="N66" s="24"/>
      <c r="O66" s="22"/>
      <c r="P66" s="22"/>
      <c r="Q66" s="22"/>
      <c r="R66" s="22"/>
      <c r="S66" s="22"/>
      <c r="T66" s="22"/>
      <c r="U66" s="22"/>
      <c r="V66" s="22"/>
      <c r="W66" s="22"/>
      <c r="X66" s="22"/>
    </row>
    <row r="67" customHeight="1" spans="1:24">
      <c r="A67" s="7" t="s">
        <v>75</v>
      </c>
      <c r="B67" s="7" t="s">
        <v>315</v>
      </c>
      <c r="C67" s="7" t="s">
        <v>316</v>
      </c>
      <c r="D67" s="7" t="s">
        <v>115</v>
      </c>
      <c r="E67" s="7" t="s">
        <v>292</v>
      </c>
      <c r="F67" s="7" t="s">
        <v>321</v>
      </c>
      <c r="G67" s="200" t="s">
        <v>322</v>
      </c>
      <c r="H67" s="189">
        <v>0.28</v>
      </c>
      <c r="I67" s="201">
        <v>2800</v>
      </c>
      <c r="J67" s="24"/>
      <c r="K67" s="24"/>
      <c r="L67" s="24"/>
      <c r="M67" s="22">
        <v>2800</v>
      </c>
      <c r="N67" s="24"/>
      <c r="O67" s="22"/>
      <c r="P67" s="22"/>
      <c r="Q67" s="22"/>
      <c r="R67" s="22"/>
      <c r="S67" s="22"/>
      <c r="T67" s="22"/>
      <c r="U67" s="22"/>
      <c r="V67" s="22"/>
      <c r="W67" s="22"/>
      <c r="X67" s="22"/>
    </row>
    <row r="68" customHeight="1" spans="1:24">
      <c r="A68" s="7" t="s">
        <v>75</v>
      </c>
      <c r="B68" s="7" t="s">
        <v>315</v>
      </c>
      <c r="C68" s="7" t="s">
        <v>316</v>
      </c>
      <c r="D68" s="7" t="s">
        <v>152</v>
      </c>
      <c r="E68" s="7" t="s">
        <v>295</v>
      </c>
      <c r="F68" s="7" t="s">
        <v>321</v>
      </c>
      <c r="G68" s="200" t="s">
        <v>322</v>
      </c>
      <c r="H68" s="189">
        <v>0.49</v>
      </c>
      <c r="I68" s="201">
        <v>4900</v>
      </c>
      <c r="J68" s="24"/>
      <c r="K68" s="24"/>
      <c r="L68" s="24"/>
      <c r="M68" s="22">
        <v>4900</v>
      </c>
      <c r="N68" s="24"/>
      <c r="O68" s="22"/>
      <c r="P68" s="22"/>
      <c r="Q68" s="22"/>
      <c r="R68" s="22"/>
      <c r="S68" s="22"/>
      <c r="T68" s="22"/>
      <c r="U68" s="22"/>
      <c r="V68" s="22"/>
      <c r="W68" s="22"/>
      <c r="X68" s="22"/>
    </row>
    <row r="69" customHeight="1" spans="1:24">
      <c r="A69" s="7" t="s">
        <v>75</v>
      </c>
      <c r="B69" s="7" t="s">
        <v>315</v>
      </c>
      <c r="C69" s="7" t="s">
        <v>316</v>
      </c>
      <c r="D69" s="7" t="s">
        <v>94</v>
      </c>
      <c r="E69" s="7" t="s">
        <v>292</v>
      </c>
      <c r="F69" s="7" t="s">
        <v>323</v>
      </c>
      <c r="G69" s="200" t="s">
        <v>324</v>
      </c>
      <c r="H69" s="189">
        <v>0.128</v>
      </c>
      <c r="I69" s="201">
        <v>1280</v>
      </c>
      <c r="J69" s="24"/>
      <c r="K69" s="24"/>
      <c r="L69" s="24"/>
      <c r="M69" s="22">
        <v>1280</v>
      </c>
      <c r="N69" s="24"/>
      <c r="O69" s="22"/>
      <c r="P69" s="22"/>
      <c r="Q69" s="22"/>
      <c r="R69" s="22"/>
      <c r="S69" s="22"/>
      <c r="T69" s="22"/>
      <c r="U69" s="22"/>
      <c r="V69" s="22"/>
      <c r="W69" s="22"/>
      <c r="X69" s="22"/>
    </row>
    <row r="70" customHeight="1" spans="1:24">
      <c r="A70" s="7" t="s">
        <v>75</v>
      </c>
      <c r="B70" s="7" t="s">
        <v>315</v>
      </c>
      <c r="C70" s="7" t="s">
        <v>316</v>
      </c>
      <c r="D70" s="7" t="s">
        <v>102</v>
      </c>
      <c r="E70" s="7" t="s">
        <v>292</v>
      </c>
      <c r="F70" s="7" t="s">
        <v>323</v>
      </c>
      <c r="G70" s="200" t="s">
        <v>324</v>
      </c>
      <c r="H70" s="189">
        <v>2.176</v>
      </c>
      <c r="I70" s="201">
        <v>21760</v>
      </c>
      <c r="J70" s="24"/>
      <c r="K70" s="24"/>
      <c r="L70" s="24"/>
      <c r="M70" s="22">
        <v>21760</v>
      </c>
      <c r="N70" s="24"/>
      <c r="O70" s="22"/>
      <c r="P70" s="22"/>
      <c r="Q70" s="22"/>
      <c r="R70" s="22"/>
      <c r="S70" s="22"/>
      <c r="T70" s="22"/>
      <c r="U70" s="22"/>
      <c r="V70" s="22"/>
      <c r="W70" s="22"/>
      <c r="X70" s="22"/>
    </row>
    <row r="71" customHeight="1" spans="1:24">
      <c r="A71" s="7" t="s">
        <v>75</v>
      </c>
      <c r="B71" s="7" t="s">
        <v>315</v>
      </c>
      <c r="C71" s="7" t="s">
        <v>316</v>
      </c>
      <c r="D71" s="7" t="s">
        <v>103</v>
      </c>
      <c r="E71" s="7" t="s">
        <v>289</v>
      </c>
      <c r="F71" s="7" t="s">
        <v>323</v>
      </c>
      <c r="G71" s="200" t="s">
        <v>324</v>
      </c>
      <c r="H71" s="189">
        <v>2.56</v>
      </c>
      <c r="I71" s="201">
        <v>25600</v>
      </c>
      <c r="J71" s="24"/>
      <c r="K71" s="24"/>
      <c r="L71" s="24"/>
      <c r="M71" s="22">
        <v>25600</v>
      </c>
      <c r="N71" s="24"/>
      <c r="O71" s="22"/>
      <c r="P71" s="22"/>
      <c r="Q71" s="22"/>
      <c r="R71" s="22"/>
      <c r="S71" s="22"/>
      <c r="T71" s="22"/>
      <c r="U71" s="22"/>
      <c r="V71" s="22"/>
      <c r="W71" s="22"/>
      <c r="X71" s="22"/>
    </row>
    <row r="72" customHeight="1" spans="1:24">
      <c r="A72" s="7" t="s">
        <v>75</v>
      </c>
      <c r="B72" s="7" t="s">
        <v>315</v>
      </c>
      <c r="C72" s="7" t="s">
        <v>316</v>
      </c>
      <c r="D72" s="7" t="s">
        <v>109</v>
      </c>
      <c r="E72" s="7" t="s">
        <v>292</v>
      </c>
      <c r="F72" s="7" t="s">
        <v>323</v>
      </c>
      <c r="G72" s="200" t="s">
        <v>324</v>
      </c>
      <c r="H72" s="189">
        <v>1.566</v>
      </c>
      <c r="I72" s="201">
        <v>15660</v>
      </c>
      <c r="J72" s="24"/>
      <c r="K72" s="24"/>
      <c r="L72" s="24"/>
      <c r="M72" s="22">
        <v>15660</v>
      </c>
      <c r="N72" s="24"/>
      <c r="O72" s="22"/>
      <c r="P72" s="22"/>
      <c r="Q72" s="22"/>
      <c r="R72" s="22"/>
      <c r="S72" s="22"/>
      <c r="T72" s="22"/>
      <c r="U72" s="22"/>
      <c r="V72" s="22"/>
      <c r="W72" s="22"/>
      <c r="X72" s="22"/>
    </row>
    <row r="73" customHeight="1" spans="1:24">
      <c r="A73" s="7" t="s">
        <v>75</v>
      </c>
      <c r="B73" s="7" t="s">
        <v>315</v>
      </c>
      <c r="C73" s="7" t="s">
        <v>316</v>
      </c>
      <c r="D73" s="7" t="s">
        <v>109</v>
      </c>
      <c r="E73" s="7" t="s">
        <v>292</v>
      </c>
      <c r="F73" s="7" t="s">
        <v>323</v>
      </c>
      <c r="G73" s="200" t="s">
        <v>324</v>
      </c>
      <c r="H73" s="189">
        <v>0.128</v>
      </c>
      <c r="I73" s="201">
        <v>1280</v>
      </c>
      <c r="J73" s="24"/>
      <c r="K73" s="24"/>
      <c r="L73" s="24"/>
      <c r="M73" s="22">
        <v>1280</v>
      </c>
      <c r="N73" s="24"/>
      <c r="O73" s="22"/>
      <c r="P73" s="22"/>
      <c r="Q73" s="22"/>
      <c r="R73" s="22"/>
      <c r="S73" s="22"/>
      <c r="T73" s="22"/>
      <c r="U73" s="22"/>
      <c r="V73" s="22"/>
      <c r="W73" s="22"/>
      <c r="X73" s="22"/>
    </row>
    <row r="74" customHeight="1" spans="1:24">
      <c r="A74" s="7" t="s">
        <v>75</v>
      </c>
      <c r="B74" s="7" t="s">
        <v>315</v>
      </c>
      <c r="C74" s="7" t="s">
        <v>316</v>
      </c>
      <c r="D74" s="7" t="s">
        <v>115</v>
      </c>
      <c r="E74" s="7" t="s">
        <v>292</v>
      </c>
      <c r="F74" s="7" t="s">
        <v>323</v>
      </c>
      <c r="G74" s="200" t="s">
        <v>324</v>
      </c>
      <c r="H74" s="189">
        <v>0.512</v>
      </c>
      <c r="I74" s="201">
        <v>5120</v>
      </c>
      <c r="J74" s="24"/>
      <c r="K74" s="24"/>
      <c r="L74" s="24"/>
      <c r="M74" s="22">
        <v>5120</v>
      </c>
      <c r="N74" s="24"/>
      <c r="O74" s="22"/>
      <c r="P74" s="22"/>
      <c r="Q74" s="22"/>
      <c r="R74" s="22"/>
      <c r="S74" s="22"/>
      <c r="T74" s="22"/>
      <c r="U74" s="22"/>
      <c r="V74" s="22"/>
      <c r="W74" s="22"/>
      <c r="X74" s="22"/>
    </row>
    <row r="75" customHeight="1" spans="1:24">
      <c r="A75" s="7" t="s">
        <v>75</v>
      </c>
      <c r="B75" s="7" t="s">
        <v>315</v>
      </c>
      <c r="C75" s="7" t="s">
        <v>316</v>
      </c>
      <c r="D75" s="7" t="s">
        <v>152</v>
      </c>
      <c r="E75" s="7" t="s">
        <v>295</v>
      </c>
      <c r="F75" s="7" t="s">
        <v>323</v>
      </c>
      <c r="G75" s="200" t="s">
        <v>324</v>
      </c>
      <c r="H75" s="189">
        <v>0.896</v>
      </c>
      <c r="I75" s="201">
        <v>8960</v>
      </c>
      <c r="J75" s="24"/>
      <c r="K75" s="24"/>
      <c r="L75" s="24"/>
      <c r="M75" s="22">
        <v>8960</v>
      </c>
      <c r="N75" s="24"/>
      <c r="O75" s="22"/>
      <c r="P75" s="22"/>
      <c r="Q75" s="22"/>
      <c r="R75" s="22"/>
      <c r="S75" s="22"/>
      <c r="T75" s="22"/>
      <c r="U75" s="22"/>
      <c r="V75" s="22"/>
      <c r="W75" s="22"/>
      <c r="X75" s="22"/>
    </row>
    <row r="76" customHeight="1" spans="1:24">
      <c r="A76" s="7" t="s">
        <v>75</v>
      </c>
      <c r="B76" s="7" t="s">
        <v>315</v>
      </c>
      <c r="C76" s="7" t="s">
        <v>316</v>
      </c>
      <c r="D76" s="7" t="s">
        <v>94</v>
      </c>
      <c r="E76" s="7" t="s">
        <v>292</v>
      </c>
      <c r="F76" s="7" t="s">
        <v>325</v>
      </c>
      <c r="G76" s="200" t="s">
        <v>326</v>
      </c>
      <c r="H76" s="189">
        <v>0.015</v>
      </c>
      <c r="I76" s="201">
        <v>150</v>
      </c>
      <c r="J76" s="24"/>
      <c r="K76" s="24"/>
      <c r="L76" s="24"/>
      <c r="M76" s="22">
        <v>150</v>
      </c>
      <c r="N76" s="24"/>
      <c r="O76" s="22"/>
      <c r="P76" s="22"/>
      <c r="Q76" s="22"/>
      <c r="R76" s="22"/>
      <c r="S76" s="22"/>
      <c r="T76" s="22"/>
      <c r="U76" s="22"/>
      <c r="V76" s="22"/>
      <c r="W76" s="22"/>
      <c r="X76" s="22"/>
    </row>
    <row r="77" customHeight="1" spans="1:24">
      <c r="A77" s="7" t="s">
        <v>75</v>
      </c>
      <c r="B77" s="7" t="s">
        <v>315</v>
      </c>
      <c r="C77" s="7" t="s">
        <v>316</v>
      </c>
      <c r="D77" s="7" t="s">
        <v>102</v>
      </c>
      <c r="E77" s="7" t="s">
        <v>292</v>
      </c>
      <c r="F77" s="7" t="s">
        <v>325</v>
      </c>
      <c r="G77" s="200" t="s">
        <v>326</v>
      </c>
      <c r="H77" s="189">
        <v>0.255</v>
      </c>
      <c r="I77" s="201">
        <v>2550</v>
      </c>
      <c r="J77" s="24"/>
      <c r="K77" s="24"/>
      <c r="L77" s="24"/>
      <c r="M77" s="22">
        <v>2550</v>
      </c>
      <c r="N77" s="24"/>
      <c r="O77" s="22"/>
      <c r="P77" s="22"/>
      <c r="Q77" s="22"/>
      <c r="R77" s="22"/>
      <c r="S77" s="22"/>
      <c r="T77" s="22"/>
      <c r="U77" s="22"/>
      <c r="V77" s="22"/>
      <c r="W77" s="22"/>
      <c r="X77" s="22"/>
    </row>
    <row r="78" customHeight="1" spans="1:24">
      <c r="A78" s="7" t="s">
        <v>75</v>
      </c>
      <c r="B78" s="7" t="s">
        <v>315</v>
      </c>
      <c r="C78" s="7" t="s">
        <v>316</v>
      </c>
      <c r="D78" s="7" t="s">
        <v>103</v>
      </c>
      <c r="E78" s="7" t="s">
        <v>289</v>
      </c>
      <c r="F78" s="7" t="s">
        <v>325</v>
      </c>
      <c r="G78" s="200" t="s">
        <v>326</v>
      </c>
      <c r="H78" s="189">
        <v>0.3</v>
      </c>
      <c r="I78" s="201">
        <v>3000</v>
      </c>
      <c r="J78" s="24"/>
      <c r="K78" s="24"/>
      <c r="L78" s="24"/>
      <c r="M78" s="22">
        <v>3000</v>
      </c>
      <c r="N78" s="24"/>
      <c r="O78" s="22"/>
      <c r="P78" s="22"/>
      <c r="Q78" s="22"/>
      <c r="R78" s="22"/>
      <c r="S78" s="22"/>
      <c r="T78" s="22"/>
      <c r="U78" s="22"/>
      <c r="V78" s="22"/>
      <c r="W78" s="22"/>
      <c r="X78" s="22"/>
    </row>
    <row r="79" customHeight="1" spans="1:24">
      <c r="A79" s="7" t="s">
        <v>75</v>
      </c>
      <c r="B79" s="7" t="s">
        <v>315</v>
      </c>
      <c r="C79" s="7" t="s">
        <v>316</v>
      </c>
      <c r="D79" s="7" t="s">
        <v>109</v>
      </c>
      <c r="E79" s="7" t="s">
        <v>292</v>
      </c>
      <c r="F79" s="7" t="s">
        <v>325</v>
      </c>
      <c r="G79" s="200" t="s">
        <v>326</v>
      </c>
      <c r="H79" s="189">
        <v>0.015</v>
      </c>
      <c r="I79" s="201">
        <v>150</v>
      </c>
      <c r="J79" s="24"/>
      <c r="K79" s="24"/>
      <c r="L79" s="24"/>
      <c r="M79" s="22">
        <v>150</v>
      </c>
      <c r="N79" s="24"/>
      <c r="O79" s="22"/>
      <c r="P79" s="22"/>
      <c r="Q79" s="22"/>
      <c r="R79" s="22"/>
      <c r="S79" s="22"/>
      <c r="T79" s="22"/>
      <c r="U79" s="22"/>
      <c r="V79" s="22"/>
      <c r="W79" s="22"/>
      <c r="X79" s="22"/>
    </row>
    <row r="80" customHeight="1" spans="1:24">
      <c r="A80" s="7" t="s">
        <v>75</v>
      </c>
      <c r="B80" s="7" t="s">
        <v>315</v>
      </c>
      <c r="C80" s="7" t="s">
        <v>316</v>
      </c>
      <c r="D80" s="7" t="s">
        <v>109</v>
      </c>
      <c r="E80" s="7" t="s">
        <v>292</v>
      </c>
      <c r="F80" s="7" t="s">
        <v>325</v>
      </c>
      <c r="G80" s="200" t="s">
        <v>326</v>
      </c>
      <c r="H80" s="189">
        <v>1.455</v>
      </c>
      <c r="I80" s="201">
        <v>14550</v>
      </c>
      <c r="J80" s="24"/>
      <c r="K80" s="24"/>
      <c r="L80" s="24"/>
      <c r="M80" s="22">
        <v>14550</v>
      </c>
      <c r="N80" s="24"/>
      <c r="O80" s="22"/>
      <c r="P80" s="22"/>
      <c r="Q80" s="22"/>
      <c r="R80" s="22"/>
      <c r="S80" s="22"/>
      <c r="T80" s="22"/>
      <c r="U80" s="22"/>
      <c r="V80" s="22"/>
      <c r="W80" s="22"/>
      <c r="X80" s="22"/>
    </row>
    <row r="81" customHeight="1" spans="1:24">
      <c r="A81" s="7" t="s">
        <v>75</v>
      </c>
      <c r="B81" s="7" t="s">
        <v>315</v>
      </c>
      <c r="C81" s="7" t="s">
        <v>316</v>
      </c>
      <c r="D81" s="7" t="s">
        <v>115</v>
      </c>
      <c r="E81" s="7" t="s">
        <v>292</v>
      </c>
      <c r="F81" s="7" t="s">
        <v>325</v>
      </c>
      <c r="G81" s="200" t="s">
        <v>326</v>
      </c>
      <c r="H81" s="189">
        <v>0.06</v>
      </c>
      <c r="I81" s="201">
        <v>600</v>
      </c>
      <c r="J81" s="24"/>
      <c r="K81" s="24"/>
      <c r="L81" s="24"/>
      <c r="M81" s="22">
        <v>600</v>
      </c>
      <c r="N81" s="24"/>
      <c r="O81" s="22"/>
      <c r="P81" s="22"/>
      <c r="Q81" s="22"/>
      <c r="R81" s="22"/>
      <c r="S81" s="22"/>
      <c r="T81" s="22"/>
      <c r="U81" s="22"/>
      <c r="V81" s="22"/>
      <c r="W81" s="22"/>
      <c r="X81" s="22"/>
    </row>
    <row r="82" customHeight="1" spans="1:24">
      <c r="A82" s="7" t="s">
        <v>75</v>
      </c>
      <c r="B82" s="7" t="s">
        <v>315</v>
      </c>
      <c r="C82" s="7" t="s">
        <v>316</v>
      </c>
      <c r="D82" s="7" t="s">
        <v>152</v>
      </c>
      <c r="E82" s="7" t="s">
        <v>295</v>
      </c>
      <c r="F82" s="7" t="s">
        <v>325</v>
      </c>
      <c r="G82" s="200" t="s">
        <v>326</v>
      </c>
      <c r="H82" s="189">
        <v>0.105</v>
      </c>
      <c r="I82" s="201">
        <v>1050</v>
      </c>
      <c r="J82" s="24"/>
      <c r="K82" s="24"/>
      <c r="L82" s="24"/>
      <c r="M82" s="22">
        <v>1050</v>
      </c>
      <c r="N82" s="24"/>
      <c r="O82" s="22"/>
      <c r="P82" s="22"/>
      <c r="Q82" s="22"/>
      <c r="R82" s="22"/>
      <c r="S82" s="22"/>
      <c r="T82" s="22"/>
      <c r="U82" s="22"/>
      <c r="V82" s="22"/>
      <c r="W82" s="22"/>
      <c r="X82" s="22"/>
    </row>
    <row r="83" customHeight="1" spans="1:24">
      <c r="A83" s="7" t="s">
        <v>75</v>
      </c>
      <c r="B83" s="7" t="s">
        <v>315</v>
      </c>
      <c r="C83" s="7" t="s">
        <v>316</v>
      </c>
      <c r="D83" s="7" t="s">
        <v>94</v>
      </c>
      <c r="E83" s="7" t="s">
        <v>292</v>
      </c>
      <c r="F83" s="7" t="s">
        <v>327</v>
      </c>
      <c r="G83" s="200" t="s">
        <v>328</v>
      </c>
      <c r="H83" s="189">
        <v>0.005</v>
      </c>
      <c r="I83" s="201">
        <v>50</v>
      </c>
      <c r="J83" s="24"/>
      <c r="K83" s="24"/>
      <c r="L83" s="24"/>
      <c r="M83" s="22">
        <v>50</v>
      </c>
      <c r="N83" s="24"/>
      <c r="O83" s="22"/>
      <c r="P83" s="22"/>
      <c r="Q83" s="22"/>
      <c r="R83" s="22"/>
      <c r="S83" s="22"/>
      <c r="T83" s="22"/>
      <c r="U83" s="22"/>
      <c r="V83" s="22"/>
      <c r="W83" s="22"/>
      <c r="X83" s="22"/>
    </row>
    <row r="84" customHeight="1" spans="1:24">
      <c r="A84" s="7" t="s">
        <v>75</v>
      </c>
      <c r="B84" s="7" t="s">
        <v>315</v>
      </c>
      <c r="C84" s="7" t="s">
        <v>316</v>
      </c>
      <c r="D84" s="7" t="s">
        <v>102</v>
      </c>
      <c r="E84" s="7" t="s">
        <v>292</v>
      </c>
      <c r="F84" s="7" t="s">
        <v>327</v>
      </c>
      <c r="G84" s="200" t="s">
        <v>328</v>
      </c>
      <c r="H84" s="189">
        <v>0.085</v>
      </c>
      <c r="I84" s="201">
        <v>850</v>
      </c>
      <c r="J84" s="24"/>
      <c r="K84" s="24"/>
      <c r="L84" s="24"/>
      <c r="M84" s="22">
        <v>850</v>
      </c>
      <c r="N84" s="24"/>
      <c r="O84" s="22"/>
      <c r="P84" s="22"/>
      <c r="Q84" s="22"/>
      <c r="R84" s="22"/>
      <c r="S84" s="22"/>
      <c r="T84" s="22"/>
      <c r="U84" s="22"/>
      <c r="V84" s="22"/>
      <c r="W84" s="22"/>
      <c r="X84" s="22"/>
    </row>
    <row r="85" customHeight="1" spans="1:24">
      <c r="A85" s="7" t="s">
        <v>75</v>
      </c>
      <c r="B85" s="7" t="s">
        <v>315</v>
      </c>
      <c r="C85" s="7" t="s">
        <v>316</v>
      </c>
      <c r="D85" s="7" t="s">
        <v>103</v>
      </c>
      <c r="E85" s="7" t="s">
        <v>289</v>
      </c>
      <c r="F85" s="7" t="s">
        <v>327</v>
      </c>
      <c r="G85" s="200" t="s">
        <v>328</v>
      </c>
      <c r="H85" s="189">
        <v>0.1</v>
      </c>
      <c r="I85" s="201">
        <v>1000</v>
      </c>
      <c r="J85" s="24"/>
      <c r="K85" s="24"/>
      <c r="L85" s="24"/>
      <c r="M85" s="22">
        <v>1000</v>
      </c>
      <c r="N85" s="24"/>
      <c r="O85" s="22"/>
      <c r="P85" s="22"/>
      <c r="Q85" s="22"/>
      <c r="R85" s="22"/>
      <c r="S85" s="22"/>
      <c r="T85" s="22"/>
      <c r="U85" s="22"/>
      <c r="V85" s="22"/>
      <c r="W85" s="22"/>
      <c r="X85" s="22"/>
    </row>
    <row r="86" customHeight="1" spans="1:24">
      <c r="A86" s="7" t="s">
        <v>75</v>
      </c>
      <c r="B86" s="7" t="s">
        <v>315</v>
      </c>
      <c r="C86" s="7" t="s">
        <v>316</v>
      </c>
      <c r="D86" s="7" t="s">
        <v>109</v>
      </c>
      <c r="E86" s="7" t="s">
        <v>292</v>
      </c>
      <c r="F86" s="7" t="s">
        <v>327</v>
      </c>
      <c r="G86" s="200" t="s">
        <v>328</v>
      </c>
      <c r="H86" s="189">
        <v>0.005</v>
      </c>
      <c r="I86" s="201">
        <v>50</v>
      </c>
      <c r="J86" s="24"/>
      <c r="K86" s="24"/>
      <c r="L86" s="24"/>
      <c r="M86" s="22">
        <v>50</v>
      </c>
      <c r="N86" s="24"/>
      <c r="O86" s="22"/>
      <c r="P86" s="22"/>
      <c r="Q86" s="22"/>
      <c r="R86" s="22"/>
      <c r="S86" s="22"/>
      <c r="T86" s="22"/>
      <c r="U86" s="22"/>
      <c r="V86" s="22"/>
      <c r="W86" s="22"/>
      <c r="X86" s="22"/>
    </row>
    <row r="87" customHeight="1" spans="1:24">
      <c r="A87" s="7" t="s">
        <v>75</v>
      </c>
      <c r="B87" s="7" t="s">
        <v>315</v>
      </c>
      <c r="C87" s="7" t="s">
        <v>316</v>
      </c>
      <c r="D87" s="7" t="s">
        <v>109</v>
      </c>
      <c r="E87" s="7" t="s">
        <v>292</v>
      </c>
      <c r="F87" s="7" t="s">
        <v>327</v>
      </c>
      <c r="G87" s="200" t="s">
        <v>328</v>
      </c>
      <c r="H87" s="189">
        <v>0.015</v>
      </c>
      <c r="I87" s="201">
        <v>150</v>
      </c>
      <c r="J87" s="24"/>
      <c r="K87" s="24"/>
      <c r="L87" s="24"/>
      <c r="M87" s="22">
        <v>150</v>
      </c>
      <c r="N87" s="24"/>
      <c r="O87" s="22"/>
      <c r="P87" s="22"/>
      <c r="Q87" s="22"/>
      <c r="R87" s="22"/>
      <c r="S87" s="22"/>
      <c r="T87" s="22"/>
      <c r="U87" s="22"/>
      <c r="V87" s="22"/>
      <c r="W87" s="22"/>
      <c r="X87" s="22"/>
    </row>
    <row r="88" customHeight="1" spans="1:24">
      <c r="A88" s="7" t="s">
        <v>75</v>
      </c>
      <c r="B88" s="7" t="s">
        <v>315</v>
      </c>
      <c r="C88" s="7" t="s">
        <v>316</v>
      </c>
      <c r="D88" s="7" t="s">
        <v>115</v>
      </c>
      <c r="E88" s="7" t="s">
        <v>292</v>
      </c>
      <c r="F88" s="7" t="s">
        <v>327</v>
      </c>
      <c r="G88" s="200" t="s">
        <v>328</v>
      </c>
      <c r="H88" s="189">
        <v>0.02</v>
      </c>
      <c r="I88" s="201">
        <v>200</v>
      </c>
      <c r="J88" s="24"/>
      <c r="K88" s="24"/>
      <c r="L88" s="24"/>
      <c r="M88" s="22">
        <v>200</v>
      </c>
      <c r="N88" s="24"/>
      <c r="O88" s="22"/>
      <c r="P88" s="22"/>
      <c r="Q88" s="22"/>
      <c r="R88" s="22"/>
      <c r="S88" s="22"/>
      <c r="T88" s="22"/>
      <c r="U88" s="22"/>
      <c r="V88" s="22"/>
      <c r="W88" s="22"/>
      <c r="X88" s="22"/>
    </row>
    <row r="89" customHeight="1" spans="1:24">
      <c r="A89" s="7" t="s">
        <v>75</v>
      </c>
      <c r="B89" s="7" t="s">
        <v>315</v>
      </c>
      <c r="C89" s="7" t="s">
        <v>316</v>
      </c>
      <c r="D89" s="7" t="s">
        <v>152</v>
      </c>
      <c r="E89" s="7" t="s">
        <v>295</v>
      </c>
      <c r="F89" s="7" t="s">
        <v>327</v>
      </c>
      <c r="G89" s="200" t="s">
        <v>328</v>
      </c>
      <c r="H89" s="189">
        <v>0.035</v>
      </c>
      <c r="I89" s="201">
        <v>350</v>
      </c>
      <c r="J89" s="24"/>
      <c r="K89" s="24"/>
      <c r="L89" s="24"/>
      <c r="M89" s="22">
        <v>350</v>
      </c>
      <c r="N89" s="24"/>
      <c r="O89" s="22"/>
      <c r="P89" s="22"/>
      <c r="Q89" s="22"/>
      <c r="R89" s="22"/>
      <c r="S89" s="22"/>
      <c r="T89" s="22"/>
      <c r="U89" s="22"/>
      <c r="V89" s="22"/>
      <c r="W89" s="22"/>
      <c r="X89" s="22"/>
    </row>
    <row r="90" customHeight="1" spans="1:24">
      <c r="A90" s="7" t="s">
        <v>75</v>
      </c>
      <c r="B90" s="7" t="s">
        <v>315</v>
      </c>
      <c r="C90" s="7" t="s">
        <v>316</v>
      </c>
      <c r="D90" s="7" t="s">
        <v>94</v>
      </c>
      <c r="E90" s="7" t="s">
        <v>292</v>
      </c>
      <c r="F90" s="7" t="s">
        <v>329</v>
      </c>
      <c r="G90" s="200" t="s">
        <v>330</v>
      </c>
      <c r="H90" s="189">
        <v>0.005</v>
      </c>
      <c r="I90" s="201">
        <v>50</v>
      </c>
      <c r="J90" s="24"/>
      <c r="K90" s="24"/>
      <c r="L90" s="24"/>
      <c r="M90" s="22">
        <v>50</v>
      </c>
      <c r="N90" s="24"/>
      <c r="O90" s="22"/>
      <c r="P90" s="22"/>
      <c r="Q90" s="22"/>
      <c r="R90" s="22"/>
      <c r="S90" s="22"/>
      <c r="T90" s="22"/>
      <c r="U90" s="22"/>
      <c r="V90" s="22"/>
      <c r="W90" s="22"/>
      <c r="X90" s="22"/>
    </row>
    <row r="91" customHeight="1" spans="1:24">
      <c r="A91" s="7" t="s">
        <v>75</v>
      </c>
      <c r="B91" s="7" t="s">
        <v>315</v>
      </c>
      <c r="C91" s="7" t="s">
        <v>316</v>
      </c>
      <c r="D91" s="7" t="s">
        <v>102</v>
      </c>
      <c r="E91" s="7" t="s">
        <v>292</v>
      </c>
      <c r="F91" s="7" t="s">
        <v>329</v>
      </c>
      <c r="G91" s="200" t="s">
        <v>330</v>
      </c>
      <c r="H91" s="189">
        <v>0.085</v>
      </c>
      <c r="I91" s="201">
        <v>850</v>
      </c>
      <c r="J91" s="24"/>
      <c r="K91" s="24"/>
      <c r="L91" s="24"/>
      <c r="M91" s="22">
        <v>850</v>
      </c>
      <c r="N91" s="24"/>
      <c r="O91" s="22"/>
      <c r="P91" s="22"/>
      <c r="Q91" s="22"/>
      <c r="R91" s="22"/>
      <c r="S91" s="22"/>
      <c r="T91" s="22"/>
      <c r="U91" s="22"/>
      <c r="V91" s="22"/>
      <c r="W91" s="22"/>
      <c r="X91" s="22"/>
    </row>
    <row r="92" customHeight="1" spans="1:24">
      <c r="A92" s="7" t="s">
        <v>75</v>
      </c>
      <c r="B92" s="7" t="s">
        <v>315</v>
      </c>
      <c r="C92" s="7" t="s">
        <v>316</v>
      </c>
      <c r="D92" s="7" t="s">
        <v>103</v>
      </c>
      <c r="E92" s="7" t="s">
        <v>289</v>
      </c>
      <c r="F92" s="7" t="s">
        <v>329</v>
      </c>
      <c r="G92" s="200" t="s">
        <v>330</v>
      </c>
      <c r="H92" s="189">
        <v>0.1</v>
      </c>
      <c r="I92" s="201">
        <v>1000</v>
      </c>
      <c r="J92" s="24"/>
      <c r="K92" s="24"/>
      <c r="L92" s="24"/>
      <c r="M92" s="22">
        <v>1000</v>
      </c>
      <c r="N92" s="24"/>
      <c r="O92" s="22"/>
      <c r="P92" s="22"/>
      <c r="Q92" s="22"/>
      <c r="R92" s="22"/>
      <c r="S92" s="22"/>
      <c r="T92" s="22"/>
      <c r="U92" s="22"/>
      <c r="V92" s="22"/>
      <c r="W92" s="22"/>
      <c r="X92" s="22"/>
    </row>
    <row r="93" customHeight="1" spans="1:24">
      <c r="A93" s="7" t="s">
        <v>75</v>
      </c>
      <c r="B93" s="7" t="s">
        <v>315</v>
      </c>
      <c r="C93" s="7" t="s">
        <v>316</v>
      </c>
      <c r="D93" s="7" t="s">
        <v>109</v>
      </c>
      <c r="E93" s="7" t="s">
        <v>292</v>
      </c>
      <c r="F93" s="7" t="s">
        <v>329</v>
      </c>
      <c r="G93" s="200" t="s">
        <v>330</v>
      </c>
      <c r="H93" s="189">
        <v>0.005</v>
      </c>
      <c r="I93" s="201">
        <v>50</v>
      </c>
      <c r="J93" s="24"/>
      <c r="K93" s="24"/>
      <c r="L93" s="24"/>
      <c r="M93" s="22">
        <v>50</v>
      </c>
      <c r="N93" s="24"/>
      <c r="O93" s="22"/>
      <c r="P93" s="22"/>
      <c r="Q93" s="22"/>
      <c r="R93" s="22"/>
      <c r="S93" s="22"/>
      <c r="T93" s="22"/>
      <c r="U93" s="22"/>
      <c r="V93" s="22"/>
      <c r="W93" s="22"/>
      <c r="X93" s="22"/>
    </row>
    <row r="94" customHeight="1" spans="1:24">
      <c r="A94" s="7" t="s">
        <v>75</v>
      </c>
      <c r="B94" s="7" t="s">
        <v>315</v>
      </c>
      <c r="C94" s="7" t="s">
        <v>316</v>
      </c>
      <c r="D94" s="7" t="s">
        <v>109</v>
      </c>
      <c r="E94" s="7" t="s">
        <v>292</v>
      </c>
      <c r="F94" s="7" t="s">
        <v>329</v>
      </c>
      <c r="G94" s="200" t="s">
        <v>330</v>
      </c>
      <c r="H94" s="189">
        <v>0.015</v>
      </c>
      <c r="I94" s="201">
        <v>150</v>
      </c>
      <c r="J94" s="24"/>
      <c r="K94" s="24"/>
      <c r="L94" s="24"/>
      <c r="M94" s="22">
        <v>150</v>
      </c>
      <c r="N94" s="24"/>
      <c r="O94" s="22"/>
      <c r="P94" s="22"/>
      <c r="Q94" s="22"/>
      <c r="R94" s="22"/>
      <c r="S94" s="22"/>
      <c r="T94" s="22"/>
      <c r="U94" s="22"/>
      <c r="V94" s="22"/>
      <c r="W94" s="22"/>
      <c r="X94" s="22"/>
    </row>
    <row r="95" customHeight="1" spans="1:24">
      <c r="A95" s="7" t="s">
        <v>75</v>
      </c>
      <c r="B95" s="7" t="s">
        <v>315</v>
      </c>
      <c r="C95" s="7" t="s">
        <v>316</v>
      </c>
      <c r="D95" s="7" t="s">
        <v>115</v>
      </c>
      <c r="E95" s="7" t="s">
        <v>292</v>
      </c>
      <c r="F95" s="7" t="s">
        <v>329</v>
      </c>
      <c r="G95" s="200" t="s">
        <v>330</v>
      </c>
      <c r="H95" s="189">
        <v>0.02</v>
      </c>
      <c r="I95" s="201">
        <v>200</v>
      </c>
      <c r="J95" s="24"/>
      <c r="K95" s="24"/>
      <c r="L95" s="24"/>
      <c r="M95" s="22">
        <v>200</v>
      </c>
      <c r="N95" s="24"/>
      <c r="O95" s="22"/>
      <c r="P95" s="22"/>
      <c r="Q95" s="22"/>
      <c r="R95" s="22"/>
      <c r="S95" s="22"/>
      <c r="T95" s="22"/>
      <c r="U95" s="22"/>
      <c r="V95" s="22"/>
      <c r="W95" s="22"/>
      <c r="X95" s="22"/>
    </row>
    <row r="96" customHeight="1" spans="1:24">
      <c r="A96" s="7" t="s">
        <v>75</v>
      </c>
      <c r="B96" s="7" t="s">
        <v>315</v>
      </c>
      <c r="C96" s="7" t="s">
        <v>316</v>
      </c>
      <c r="D96" s="7" t="s">
        <v>152</v>
      </c>
      <c r="E96" s="7" t="s">
        <v>295</v>
      </c>
      <c r="F96" s="7" t="s">
        <v>329</v>
      </c>
      <c r="G96" s="200" t="s">
        <v>330</v>
      </c>
      <c r="H96" s="189">
        <v>0.035</v>
      </c>
      <c r="I96" s="201">
        <v>350</v>
      </c>
      <c r="J96" s="24"/>
      <c r="K96" s="24"/>
      <c r="L96" s="24"/>
      <c r="M96" s="22">
        <v>350</v>
      </c>
      <c r="N96" s="24"/>
      <c r="O96" s="22"/>
      <c r="P96" s="22"/>
      <c r="Q96" s="22"/>
      <c r="R96" s="22"/>
      <c r="S96" s="22"/>
      <c r="T96" s="22"/>
      <c r="U96" s="22"/>
      <c r="V96" s="22"/>
      <c r="W96" s="22"/>
      <c r="X96" s="22"/>
    </row>
    <row r="97" customHeight="1" spans="1:24">
      <c r="A97" s="7" t="s">
        <v>75</v>
      </c>
      <c r="B97" s="7" t="s">
        <v>315</v>
      </c>
      <c r="C97" s="7" t="s">
        <v>316</v>
      </c>
      <c r="D97" s="7" t="s">
        <v>94</v>
      </c>
      <c r="E97" s="7" t="s">
        <v>292</v>
      </c>
      <c r="F97" s="7" t="s">
        <v>331</v>
      </c>
      <c r="G97" s="200" t="s">
        <v>332</v>
      </c>
      <c r="H97" s="189">
        <v>0.24</v>
      </c>
      <c r="I97" s="201">
        <v>2400</v>
      </c>
      <c r="J97" s="24"/>
      <c r="K97" s="24"/>
      <c r="L97" s="24"/>
      <c r="M97" s="22">
        <v>2400</v>
      </c>
      <c r="N97" s="24"/>
      <c r="O97" s="22"/>
      <c r="P97" s="22"/>
      <c r="Q97" s="22"/>
      <c r="R97" s="22"/>
      <c r="S97" s="22"/>
      <c r="T97" s="22"/>
      <c r="U97" s="22"/>
      <c r="V97" s="22"/>
      <c r="W97" s="22"/>
      <c r="X97" s="22"/>
    </row>
    <row r="98" customHeight="1" spans="1:24">
      <c r="A98" s="7" t="s">
        <v>75</v>
      </c>
      <c r="B98" s="7" t="s">
        <v>315</v>
      </c>
      <c r="C98" s="7" t="s">
        <v>316</v>
      </c>
      <c r="D98" s="7" t="s">
        <v>102</v>
      </c>
      <c r="E98" s="7" t="s">
        <v>292</v>
      </c>
      <c r="F98" s="7" t="s">
        <v>331</v>
      </c>
      <c r="G98" s="200" t="s">
        <v>332</v>
      </c>
      <c r="H98" s="189">
        <v>4.08</v>
      </c>
      <c r="I98" s="201">
        <v>40800</v>
      </c>
      <c r="J98" s="24"/>
      <c r="K98" s="24"/>
      <c r="L98" s="24"/>
      <c r="M98" s="22">
        <v>40800</v>
      </c>
      <c r="N98" s="24"/>
      <c r="O98" s="22"/>
      <c r="P98" s="22"/>
      <c r="Q98" s="22"/>
      <c r="R98" s="22"/>
      <c r="S98" s="22"/>
      <c r="T98" s="22"/>
      <c r="U98" s="22"/>
      <c r="V98" s="22"/>
      <c r="W98" s="22"/>
      <c r="X98" s="22"/>
    </row>
    <row r="99" customHeight="1" spans="1:24">
      <c r="A99" s="7" t="s">
        <v>75</v>
      </c>
      <c r="B99" s="7" t="s">
        <v>315</v>
      </c>
      <c r="C99" s="7" t="s">
        <v>316</v>
      </c>
      <c r="D99" s="7" t="s">
        <v>103</v>
      </c>
      <c r="E99" s="7" t="s">
        <v>289</v>
      </c>
      <c r="F99" s="7" t="s">
        <v>331</v>
      </c>
      <c r="G99" s="200" t="s">
        <v>332</v>
      </c>
      <c r="H99" s="189">
        <v>4.8</v>
      </c>
      <c r="I99" s="201">
        <v>48000</v>
      </c>
      <c r="J99" s="24"/>
      <c r="K99" s="24"/>
      <c r="L99" s="24"/>
      <c r="M99" s="22">
        <v>48000</v>
      </c>
      <c r="N99" s="24"/>
      <c r="O99" s="22"/>
      <c r="P99" s="22"/>
      <c r="Q99" s="22"/>
      <c r="R99" s="22"/>
      <c r="S99" s="22"/>
      <c r="T99" s="22"/>
      <c r="U99" s="22"/>
      <c r="V99" s="22"/>
      <c r="W99" s="22"/>
      <c r="X99" s="22"/>
    </row>
    <row r="100" customHeight="1" spans="1:24">
      <c r="A100" s="7" t="s">
        <v>75</v>
      </c>
      <c r="B100" s="7" t="s">
        <v>315</v>
      </c>
      <c r="C100" s="7" t="s">
        <v>316</v>
      </c>
      <c r="D100" s="7" t="s">
        <v>109</v>
      </c>
      <c r="E100" s="7" t="s">
        <v>292</v>
      </c>
      <c r="F100" s="7" t="s">
        <v>331</v>
      </c>
      <c r="G100" s="200" t="s">
        <v>332</v>
      </c>
      <c r="H100" s="189">
        <v>0.24</v>
      </c>
      <c r="I100" s="201">
        <v>2400</v>
      </c>
      <c r="J100" s="24"/>
      <c r="K100" s="24"/>
      <c r="L100" s="24"/>
      <c r="M100" s="22">
        <v>2400</v>
      </c>
      <c r="N100" s="24"/>
      <c r="O100" s="22"/>
      <c r="P100" s="22"/>
      <c r="Q100" s="22"/>
      <c r="R100" s="22"/>
      <c r="S100" s="22"/>
      <c r="T100" s="22"/>
      <c r="U100" s="22"/>
      <c r="V100" s="22"/>
      <c r="W100" s="22"/>
      <c r="X100" s="22"/>
    </row>
    <row r="101" customHeight="1" spans="1:24">
      <c r="A101" s="7" t="s">
        <v>75</v>
      </c>
      <c r="B101" s="7" t="s">
        <v>315</v>
      </c>
      <c r="C101" s="7" t="s">
        <v>316</v>
      </c>
      <c r="D101" s="7" t="s">
        <v>115</v>
      </c>
      <c r="E101" s="7" t="s">
        <v>292</v>
      </c>
      <c r="F101" s="7" t="s">
        <v>331</v>
      </c>
      <c r="G101" s="200" t="s">
        <v>332</v>
      </c>
      <c r="H101" s="189">
        <v>0.96</v>
      </c>
      <c r="I101" s="201">
        <v>9600</v>
      </c>
      <c r="J101" s="24"/>
      <c r="K101" s="24"/>
      <c r="L101" s="24"/>
      <c r="M101" s="22">
        <v>9600</v>
      </c>
      <c r="N101" s="24"/>
      <c r="O101" s="22"/>
      <c r="P101" s="22"/>
      <c r="Q101" s="22"/>
      <c r="R101" s="22"/>
      <c r="S101" s="22"/>
      <c r="T101" s="22"/>
      <c r="U101" s="22"/>
      <c r="V101" s="22"/>
      <c r="W101" s="22"/>
      <c r="X101" s="22"/>
    </row>
    <row r="102" customHeight="1" spans="1:24">
      <c r="A102" s="7" t="s">
        <v>75</v>
      </c>
      <c r="B102" s="7" t="s">
        <v>315</v>
      </c>
      <c r="C102" s="7" t="s">
        <v>316</v>
      </c>
      <c r="D102" s="7" t="s">
        <v>152</v>
      </c>
      <c r="E102" s="7" t="s">
        <v>295</v>
      </c>
      <c r="F102" s="7" t="s">
        <v>331</v>
      </c>
      <c r="G102" s="200" t="s">
        <v>332</v>
      </c>
      <c r="H102" s="189">
        <v>1.68</v>
      </c>
      <c r="I102" s="201">
        <v>16800</v>
      </c>
      <c r="J102" s="24"/>
      <c r="K102" s="24"/>
      <c r="L102" s="24"/>
      <c r="M102" s="22">
        <v>16800</v>
      </c>
      <c r="N102" s="24"/>
      <c r="O102" s="22"/>
      <c r="P102" s="22"/>
      <c r="Q102" s="22"/>
      <c r="R102" s="22"/>
      <c r="S102" s="22"/>
      <c r="T102" s="22"/>
      <c r="U102" s="22"/>
      <c r="V102" s="22"/>
      <c r="W102" s="22"/>
      <c r="X102" s="22"/>
    </row>
    <row r="103" customHeight="1" spans="1:24">
      <c r="A103" s="7" t="s">
        <v>75</v>
      </c>
      <c r="B103" s="7" t="s">
        <v>315</v>
      </c>
      <c r="C103" s="7" t="s">
        <v>316</v>
      </c>
      <c r="D103" s="7" t="s">
        <v>109</v>
      </c>
      <c r="E103" s="7" t="s">
        <v>292</v>
      </c>
      <c r="F103" s="7" t="s">
        <v>306</v>
      </c>
      <c r="G103" s="200" t="s">
        <v>307</v>
      </c>
      <c r="H103" s="189">
        <v>2.685</v>
      </c>
      <c r="I103" s="201">
        <v>26850</v>
      </c>
      <c r="J103" s="24"/>
      <c r="K103" s="24"/>
      <c r="L103" s="24"/>
      <c r="M103" s="22">
        <v>26850</v>
      </c>
      <c r="N103" s="24"/>
      <c r="O103" s="22"/>
      <c r="P103" s="22"/>
      <c r="Q103" s="22"/>
      <c r="R103" s="22"/>
      <c r="S103" s="22"/>
      <c r="T103" s="22"/>
      <c r="U103" s="22"/>
      <c r="V103" s="22"/>
      <c r="W103" s="22"/>
      <c r="X103" s="22"/>
    </row>
    <row r="104" customHeight="1" spans="1:24">
      <c r="A104" s="7" t="s">
        <v>75</v>
      </c>
      <c r="B104" s="7" t="s">
        <v>333</v>
      </c>
      <c r="C104" s="7" t="s">
        <v>334</v>
      </c>
      <c r="D104" s="7" t="s">
        <v>94</v>
      </c>
      <c r="E104" s="7" t="s">
        <v>292</v>
      </c>
      <c r="F104" s="7" t="s">
        <v>298</v>
      </c>
      <c r="G104" s="200" t="s">
        <v>299</v>
      </c>
      <c r="H104" s="189">
        <v>0.09</v>
      </c>
      <c r="I104" s="201">
        <v>900</v>
      </c>
      <c r="J104" s="24"/>
      <c r="K104" s="24"/>
      <c r="L104" s="24"/>
      <c r="M104" s="22">
        <v>900</v>
      </c>
      <c r="N104" s="24"/>
      <c r="O104" s="22"/>
      <c r="P104" s="22"/>
      <c r="Q104" s="22"/>
      <c r="R104" s="22"/>
      <c r="S104" s="22"/>
      <c r="T104" s="22"/>
      <c r="U104" s="22"/>
      <c r="V104" s="22"/>
      <c r="W104" s="22"/>
      <c r="X104" s="22"/>
    </row>
    <row r="105" customHeight="1" spans="1:24">
      <c r="A105" s="7" t="s">
        <v>75</v>
      </c>
      <c r="B105" s="7" t="s">
        <v>333</v>
      </c>
      <c r="C105" s="7" t="s">
        <v>334</v>
      </c>
      <c r="D105" s="7" t="s">
        <v>102</v>
      </c>
      <c r="E105" s="7" t="s">
        <v>292</v>
      </c>
      <c r="F105" s="7" t="s">
        <v>298</v>
      </c>
      <c r="G105" s="200" t="s">
        <v>299</v>
      </c>
      <c r="H105" s="189">
        <v>1.53</v>
      </c>
      <c r="I105" s="201">
        <v>15300</v>
      </c>
      <c r="J105" s="24"/>
      <c r="K105" s="24"/>
      <c r="L105" s="24"/>
      <c r="M105" s="22">
        <v>15300</v>
      </c>
      <c r="N105" s="24"/>
      <c r="O105" s="22"/>
      <c r="P105" s="22"/>
      <c r="Q105" s="22"/>
      <c r="R105" s="22"/>
      <c r="S105" s="22"/>
      <c r="T105" s="22"/>
      <c r="U105" s="22"/>
      <c r="V105" s="22"/>
      <c r="W105" s="22"/>
      <c r="X105" s="22"/>
    </row>
    <row r="106" customHeight="1" spans="1:24">
      <c r="A106" s="7" t="s">
        <v>75</v>
      </c>
      <c r="B106" s="7" t="s">
        <v>333</v>
      </c>
      <c r="C106" s="7" t="s">
        <v>334</v>
      </c>
      <c r="D106" s="7" t="s">
        <v>109</v>
      </c>
      <c r="E106" s="7" t="s">
        <v>292</v>
      </c>
      <c r="F106" s="7" t="s">
        <v>298</v>
      </c>
      <c r="G106" s="200" t="s">
        <v>299</v>
      </c>
      <c r="H106" s="189">
        <v>0.09</v>
      </c>
      <c r="I106" s="201">
        <v>900</v>
      </c>
      <c r="J106" s="24"/>
      <c r="K106" s="24"/>
      <c r="L106" s="24"/>
      <c r="M106" s="22">
        <v>900</v>
      </c>
      <c r="N106" s="24"/>
      <c r="O106" s="22"/>
      <c r="P106" s="22"/>
      <c r="Q106" s="22"/>
      <c r="R106" s="22"/>
      <c r="S106" s="22"/>
      <c r="T106" s="22"/>
      <c r="U106" s="22"/>
      <c r="V106" s="22"/>
      <c r="W106" s="22"/>
      <c r="X106" s="22"/>
    </row>
    <row r="107" customHeight="1" spans="1:24">
      <c r="A107" s="7" t="s">
        <v>75</v>
      </c>
      <c r="B107" s="7" t="s">
        <v>333</v>
      </c>
      <c r="C107" s="7" t="s">
        <v>334</v>
      </c>
      <c r="D107" s="7" t="s">
        <v>115</v>
      </c>
      <c r="E107" s="7" t="s">
        <v>292</v>
      </c>
      <c r="F107" s="7" t="s">
        <v>298</v>
      </c>
      <c r="G107" s="200" t="s">
        <v>299</v>
      </c>
      <c r="H107" s="189">
        <v>0.36</v>
      </c>
      <c r="I107" s="201">
        <v>3600</v>
      </c>
      <c r="J107" s="24"/>
      <c r="K107" s="24"/>
      <c r="L107" s="24"/>
      <c r="M107" s="22">
        <v>3600</v>
      </c>
      <c r="N107" s="24"/>
      <c r="O107" s="22"/>
      <c r="P107" s="22"/>
      <c r="Q107" s="22"/>
      <c r="R107" s="22"/>
      <c r="S107" s="22"/>
      <c r="T107" s="22"/>
      <c r="U107" s="22"/>
      <c r="V107" s="22"/>
      <c r="W107" s="22"/>
      <c r="X107" s="22"/>
    </row>
    <row r="108" customHeight="1" spans="1:24">
      <c r="A108" s="7" t="s">
        <v>75</v>
      </c>
      <c r="B108" s="7" t="s">
        <v>335</v>
      </c>
      <c r="C108" s="7" t="s">
        <v>336</v>
      </c>
      <c r="D108" s="7" t="s">
        <v>130</v>
      </c>
      <c r="E108" s="7" t="s">
        <v>337</v>
      </c>
      <c r="F108" s="7" t="s">
        <v>338</v>
      </c>
      <c r="G108" s="200" t="s">
        <v>339</v>
      </c>
      <c r="H108" s="189">
        <v>44.52986</v>
      </c>
      <c r="I108" s="201">
        <v>445298.6</v>
      </c>
      <c r="J108" s="24"/>
      <c r="K108" s="24"/>
      <c r="L108" s="24"/>
      <c r="M108" s="22">
        <v>445298.6</v>
      </c>
      <c r="N108" s="24"/>
      <c r="O108" s="22"/>
      <c r="P108" s="22"/>
      <c r="Q108" s="22"/>
      <c r="R108" s="22"/>
      <c r="S108" s="22"/>
      <c r="T108" s="22"/>
      <c r="U108" s="22"/>
      <c r="V108" s="22"/>
      <c r="W108" s="22"/>
      <c r="X108" s="22"/>
    </row>
    <row r="109" customHeight="1" spans="1:24">
      <c r="A109" s="7" t="s">
        <v>75</v>
      </c>
      <c r="B109" s="7" t="s">
        <v>335</v>
      </c>
      <c r="C109" s="7" t="s">
        <v>336</v>
      </c>
      <c r="D109" s="7" t="s">
        <v>130</v>
      </c>
      <c r="E109" s="7" t="s">
        <v>337</v>
      </c>
      <c r="F109" s="7" t="s">
        <v>338</v>
      </c>
      <c r="G109" s="200" t="s">
        <v>339</v>
      </c>
      <c r="H109" s="189">
        <v>37.060514</v>
      </c>
      <c r="I109" s="201">
        <v>370605.14</v>
      </c>
      <c r="J109" s="24"/>
      <c r="K109" s="24"/>
      <c r="L109" s="24"/>
      <c r="M109" s="22">
        <v>370605.14</v>
      </c>
      <c r="N109" s="24"/>
      <c r="O109" s="22"/>
      <c r="P109" s="22"/>
      <c r="Q109" s="22"/>
      <c r="R109" s="22"/>
      <c r="S109" s="22"/>
      <c r="T109" s="22"/>
      <c r="U109" s="22"/>
      <c r="V109" s="22"/>
      <c r="W109" s="22"/>
      <c r="X109" s="22"/>
    </row>
    <row r="110" customHeight="1" spans="1:24">
      <c r="A110" s="7" t="s">
        <v>75</v>
      </c>
      <c r="B110" s="7" t="s">
        <v>335</v>
      </c>
      <c r="C110" s="7" t="s">
        <v>336</v>
      </c>
      <c r="D110" s="7" t="s">
        <v>140</v>
      </c>
      <c r="E110" s="7" t="s">
        <v>340</v>
      </c>
      <c r="F110" s="7" t="s">
        <v>341</v>
      </c>
      <c r="G110" s="200" t="s">
        <v>342</v>
      </c>
      <c r="H110" s="189">
        <v>0.3481</v>
      </c>
      <c r="I110" s="201">
        <v>3481</v>
      </c>
      <c r="J110" s="24"/>
      <c r="K110" s="24"/>
      <c r="L110" s="24"/>
      <c r="M110" s="22">
        <v>3481</v>
      </c>
      <c r="N110" s="24"/>
      <c r="O110" s="22"/>
      <c r="P110" s="22"/>
      <c r="Q110" s="22"/>
      <c r="R110" s="22"/>
      <c r="S110" s="22"/>
      <c r="T110" s="22"/>
      <c r="U110" s="22"/>
      <c r="V110" s="22"/>
      <c r="W110" s="22"/>
      <c r="X110" s="22"/>
    </row>
    <row r="111" customHeight="1" spans="1:24">
      <c r="A111" s="7" t="s">
        <v>75</v>
      </c>
      <c r="B111" s="7" t="s">
        <v>335</v>
      </c>
      <c r="C111" s="7" t="s">
        <v>336</v>
      </c>
      <c r="D111" s="7" t="s">
        <v>140</v>
      </c>
      <c r="E111" s="7" t="s">
        <v>340</v>
      </c>
      <c r="F111" s="7" t="s">
        <v>341</v>
      </c>
      <c r="G111" s="200" t="s">
        <v>342</v>
      </c>
      <c r="H111" s="189">
        <v>22.942105</v>
      </c>
      <c r="I111" s="201">
        <v>229421.05</v>
      </c>
      <c r="J111" s="24"/>
      <c r="K111" s="24"/>
      <c r="L111" s="24"/>
      <c r="M111" s="22">
        <v>229421.05</v>
      </c>
      <c r="N111" s="24"/>
      <c r="O111" s="22"/>
      <c r="P111" s="22"/>
      <c r="Q111" s="22"/>
      <c r="R111" s="22"/>
      <c r="S111" s="22"/>
      <c r="T111" s="22"/>
      <c r="U111" s="22"/>
      <c r="V111" s="22"/>
      <c r="W111" s="22"/>
      <c r="X111" s="22"/>
    </row>
    <row r="112" customHeight="1" spans="1:24">
      <c r="A112" s="7" t="s">
        <v>75</v>
      </c>
      <c r="B112" s="7" t="s">
        <v>335</v>
      </c>
      <c r="C112" s="7" t="s">
        <v>336</v>
      </c>
      <c r="D112" s="7" t="s">
        <v>142</v>
      </c>
      <c r="E112" s="7" t="s">
        <v>343</v>
      </c>
      <c r="F112" s="7" t="s">
        <v>341</v>
      </c>
      <c r="G112" s="200" t="s">
        <v>342</v>
      </c>
      <c r="H112" s="189">
        <v>0.3481</v>
      </c>
      <c r="I112" s="201">
        <v>3481</v>
      </c>
      <c r="J112" s="24"/>
      <c r="K112" s="24"/>
      <c r="L112" s="24"/>
      <c r="M112" s="22">
        <v>3481</v>
      </c>
      <c r="N112" s="24"/>
      <c r="O112" s="22"/>
      <c r="P112" s="22"/>
      <c r="Q112" s="22"/>
      <c r="R112" s="22"/>
      <c r="S112" s="22"/>
      <c r="T112" s="22"/>
      <c r="U112" s="22"/>
      <c r="V112" s="22"/>
      <c r="W112" s="22"/>
      <c r="X112" s="22"/>
    </row>
    <row r="113" customHeight="1" spans="1:24">
      <c r="A113" s="7" t="s">
        <v>75</v>
      </c>
      <c r="B113" s="7" t="s">
        <v>335</v>
      </c>
      <c r="C113" s="7" t="s">
        <v>336</v>
      </c>
      <c r="D113" s="7" t="s">
        <v>142</v>
      </c>
      <c r="E113" s="7" t="s">
        <v>343</v>
      </c>
      <c r="F113" s="7" t="s">
        <v>341</v>
      </c>
      <c r="G113" s="200" t="s">
        <v>342</v>
      </c>
      <c r="H113" s="189">
        <v>18.280815</v>
      </c>
      <c r="I113" s="201">
        <v>182808.15</v>
      </c>
      <c r="J113" s="24"/>
      <c r="K113" s="24"/>
      <c r="L113" s="24"/>
      <c r="M113" s="22">
        <v>182808.15</v>
      </c>
      <c r="N113" s="24"/>
      <c r="O113" s="22"/>
      <c r="P113" s="22"/>
      <c r="Q113" s="22"/>
      <c r="R113" s="22"/>
      <c r="S113" s="22"/>
      <c r="T113" s="22"/>
      <c r="U113" s="22"/>
      <c r="V113" s="22"/>
      <c r="W113" s="22"/>
      <c r="X113" s="22"/>
    </row>
    <row r="114" customHeight="1" spans="1:24">
      <c r="A114" s="7" t="s">
        <v>75</v>
      </c>
      <c r="B114" s="7" t="s">
        <v>335</v>
      </c>
      <c r="C114" s="7" t="s">
        <v>336</v>
      </c>
      <c r="D114" s="7" t="s">
        <v>144</v>
      </c>
      <c r="E114" s="7" t="s">
        <v>344</v>
      </c>
      <c r="F114" s="7" t="s">
        <v>345</v>
      </c>
      <c r="G114" s="200" t="s">
        <v>346</v>
      </c>
      <c r="H114" s="189">
        <v>10.60456</v>
      </c>
      <c r="I114" s="201">
        <v>106045.6</v>
      </c>
      <c r="J114" s="24"/>
      <c r="K114" s="24"/>
      <c r="L114" s="24"/>
      <c r="M114" s="22">
        <v>106045.6</v>
      </c>
      <c r="N114" s="24"/>
      <c r="O114" s="22"/>
      <c r="P114" s="22"/>
      <c r="Q114" s="22"/>
      <c r="R114" s="22"/>
      <c r="S114" s="22"/>
      <c r="T114" s="22"/>
      <c r="U114" s="22"/>
      <c r="V114" s="22"/>
      <c r="W114" s="22"/>
      <c r="X114" s="22"/>
    </row>
    <row r="115" customHeight="1" spans="1:24">
      <c r="A115" s="7" t="s">
        <v>75</v>
      </c>
      <c r="B115" s="7" t="s">
        <v>335</v>
      </c>
      <c r="C115" s="7" t="s">
        <v>336</v>
      </c>
      <c r="D115" s="7" t="s">
        <v>144</v>
      </c>
      <c r="E115" s="7" t="s">
        <v>344</v>
      </c>
      <c r="F115" s="7" t="s">
        <v>345</v>
      </c>
      <c r="G115" s="200" t="s">
        <v>346</v>
      </c>
      <c r="H115" s="189">
        <v>2.5542</v>
      </c>
      <c r="I115" s="201">
        <v>25542</v>
      </c>
      <c r="J115" s="24"/>
      <c r="K115" s="24"/>
      <c r="L115" s="24"/>
      <c r="M115" s="22">
        <v>25542</v>
      </c>
      <c r="N115" s="24"/>
      <c r="O115" s="22"/>
      <c r="P115" s="22"/>
      <c r="Q115" s="22"/>
      <c r="R115" s="22"/>
      <c r="S115" s="22"/>
      <c r="T115" s="22"/>
      <c r="U115" s="22"/>
      <c r="V115" s="22"/>
      <c r="W115" s="22"/>
      <c r="X115" s="22"/>
    </row>
    <row r="116" customHeight="1" spans="1:24">
      <c r="A116" s="7" t="s">
        <v>75</v>
      </c>
      <c r="B116" s="7" t="s">
        <v>335</v>
      </c>
      <c r="C116" s="7" t="s">
        <v>336</v>
      </c>
      <c r="D116" s="7" t="s">
        <v>144</v>
      </c>
      <c r="E116" s="7" t="s">
        <v>344</v>
      </c>
      <c r="F116" s="7" t="s">
        <v>345</v>
      </c>
      <c r="G116" s="200" t="s">
        <v>346</v>
      </c>
      <c r="H116" s="189">
        <v>13.75734</v>
      </c>
      <c r="I116" s="201">
        <v>137573.4</v>
      </c>
      <c r="J116" s="24"/>
      <c r="K116" s="24"/>
      <c r="L116" s="24"/>
      <c r="M116" s="22">
        <v>137573.4</v>
      </c>
      <c r="N116" s="24"/>
      <c r="O116" s="22"/>
      <c r="P116" s="22"/>
      <c r="Q116" s="22"/>
      <c r="R116" s="22"/>
      <c r="S116" s="22"/>
      <c r="T116" s="22"/>
      <c r="U116" s="22"/>
      <c r="V116" s="22"/>
      <c r="W116" s="22"/>
      <c r="X116" s="22"/>
    </row>
    <row r="117" customHeight="1" spans="1:24">
      <c r="A117" s="7" t="s">
        <v>75</v>
      </c>
      <c r="B117" s="7" t="s">
        <v>335</v>
      </c>
      <c r="C117" s="7" t="s">
        <v>336</v>
      </c>
      <c r="D117" s="7" t="s">
        <v>144</v>
      </c>
      <c r="E117" s="7" t="s">
        <v>344</v>
      </c>
      <c r="F117" s="7" t="s">
        <v>345</v>
      </c>
      <c r="G117" s="200" t="s">
        <v>346</v>
      </c>
      <c r="H117" s="189">
        <v>2.5542</v>
      </c>
      <c r="I117" s="201">
        <v>25542</v>
      </c>
      <c r="J117" s="24"/>
      <c r="K117" s="24"/>
      <c r="L117" s="24"/>
      <c r="M117" s="22">
        <v>25542</v>
      </c>
      <c r="N117" s="24"/>
      <c r="O117" s="22"/>
      <c r="P117" s="22"/>
      <c r="Q117" s="22"/>
      <c r="R117" s="22"/>
      <c r="S117" s="22"/>
      <c r="T117" s="22"/>
      <c r="U117" s="22"/>
      <c r="V117" s="22"/>
      <c r="W117" s="22"/>
      <c r="X117" s="22"/>
    </row>
    <row r="118" customHeight="1" spans="1:24">
      <c r="A118" s="7" t="s">
        <v>75</v>
      </c>
      <c r="B118" s="7" t="s">
        <v>335</v>
      </c>
      <c r="C118" s="7" t="s">
        <v>336</v>
      </c>
      <c r="D118" s="7" t="s">
        <v>103</v>
      </c>
      <c r="E118" s="7" t="s">
        <v>289</v>
      </c>
      <c r="F118" s="7" t="s">
        <v>347</v>
      </c>
      <c r="G118" s="200" t="s">
        <v>348</v>
      </c>
      <c r="H118" s="189">
        <v>1.076421</v>
      </c>
      <c r="I118" s="201">
        <v>10764.21</v>
      </c>
      <c r="J118" s="24"/>
      <c r="K118" s="24"/>
      <c r="L118" s="24"/>
      <c r="M118" s="22">
        <v>10764.21</v>
      </c>
      <c r="N118" s="24"/>
      <c r="O118" s="22"/>
      <c r="P118" s="22"/>
      <c r="Q118" s="22"/>
      <c r="R118" s="22"/>
      <c r="S118" s="22"/>
      <c r="T118" s="22"/>
      <c r="U118" s="22"/>
      <c r="V118" s="22"/>
      <c r="W118" s="22"/>
      <c r="X118" s="22"/>
    </row>
    <row r="119" customHeight="1" spans="1:24">
      <c r="A119" s="7" t="s">
        <v>75</v>
      </c>
      <c r="B119" s="7" t="s">
        <v>335</v>
      </c>
      <c r="C119" s="7" t="s">
        <v>336</v>
      </c>
      <c r="D119" s="7" t="s">
        <v>146</v>
      </c>
      <c r="E119" s="7" t="s">
        <v>349</v>
      </c>
      <c r="F119" s="7" t="s">
        <v>347</v>
      </c>
      <c r="G119" s="200" t="s">
        <v>348</v>
      </c>
      <c r="H119" s="189">
        <v>0.368493</v>
      </c>
      <c r="I119" s="201">
        <v>3684.93</v>
      </c>
      <c r="J119" s="24"/>
      <c r="K119" s="24"/>
      <c r="L119" s="24"/>
      <c r="M119" s="22">
        <v>3684.93</v>
      </c>
      <c r="N119" s="24"/>
      <c r="O119" s="22"/>
      <c r="P119" s="22"/>
      <c r="Q119" s="22"/>
      <c r="R119" s="22"/>
      <c r="S119" s="22"/>
      <c r="T119" s="22"/>
      <c r="U119" s="22"/>
      <c r="V119" s="22"/>
      <c r="W119" s="22"/>
      <c r="X119" s="22"/>
    </row>
    <row r="120" customHeight="1" spans="1:24">
      <c r="A120" s="7" t="s">
        <v>75</v>
      </c>
      <c r="B120" s="7" t="s">
        <v>335</v>
      </c>
      <c r="C120" s="7" t="s">
        <v>336</v>
      </c>
      <c r="D120" s="7" t="s">
        <v>146</v>
      </c>
      <c r="E120" s="7" t="s">
        <v>349</v>
      </c>
      <c r="F120" s="7" t="s">
        <v>347</v>
      </c>
      <c r="G120" s="200" t="s">
        <v>348</v>
      </c>
      <c r="H120" s="189">
        <v>0.4437</v>
      </c>
      <c r="I120" s="201">
        <v>4437</v>
      </c>
      <c r="J120" s="24"/>
      <c r="K120" s="24"/>
      <c r="L120" s="24"/>
      <c r="M120" s="22">
        <v>4437</v>
      </c>
      <c r="N120" s="24"/>
      <c r="O120" s="22"/>
      <c r="P120" s="22"/>
      <c r="Q120" s="22"/>
      <c r="R120" s="22"/>
      <c r="S120" s="22"/>
      <c r="T120" s="22"/>
      <c r="U120" s="22"/>
      <c r="V120" s="22"/>
      <c r="W120" s="22"/>
      <c r="X120" s="22"/>
    </row>
    <row r="121" customHeight="1" spans="1:24">
      <c r="A121" s="7" t="s">
        <v>75</v>
      </c>
      <c r="B121" s="7" t="s">
        <v>335</v>
      </c>
      <c r="C121" s="7" t="s">
        <v>336</v>
      </c>
      <c r="D121" s="7" t="s">
        <v>152</v>
      </c>
      <c r="E121" s="7" t="s">
        <v>295</v>
      </c>
      <c r="F121" s="7" t="s">
        <v>347</v>
      </c>
      <c r="G121" s="200" t="s">
        <v>348</v>
      </c>
      <c r="H121" s="189">
        <v>0.48002</v>
      </c>
      <c r="I121" s="201">
        <v>4800.2</v>
      </c>
      <c r="J121" s="24"/>
      <c r="K121" s="24"/>
      <c r="L121" s="24"/>
      <c r="M121" s="22">
        <v>4800.2</v>
      </c>
      <c r="N121" s="24"/>
      <c r="O121" s="22"/>
      <c r="P121" s="22"/>
      <c r="Q121" s="22"/>
      <c r="R121" s="22"/>
      <c r="S121" s="22"/>
      <c r="T121" s="22"/>
      <c r="U121" s="22"/>
      <c r="V121" s="22"/>
      <c r="W121" s="22"/>
      <c r="X121" s="22"/>
    </row>
    <row r="122" customHeight="1" spans="1:24">
      <c r="A122" s="7" t="s">
        <v>75</v>
      </c>
      <c r="B122" s="7" t="s">
        <v>350</v>
      </c>
      <c r="C122" s="7" t="s">
        <v>351</v>
      </c>
      <c r="D122" s="7" t="s">
        <v>94</v>
      </c>
      <c r="E122" s="7" t="s">
        <v>292</v>
      </c>
      <c r="F122" s="7" t="s">
        <v>352</v>
      </c>
      <c r="G122" s="200" t="s">
        <v>353</v>
      </c>
      <c r="H122" s="189">
        <v>4.2852</v>
      </c>
      <c r="I122" s="201">
        <v>42852</v>
      </c>
      <c r="J122" s="24"/>
      <c r="K122" s="24"/>
      <c r="L122" s="24"/>
      <c r="M122" s="22">
        <v>42852</v>
      </c>
      <c r="N122" s="24"/>
      <c r="O122" s="22"/>
      <c r="P122" s="22"/>
      <c r="Q122" s="22"/>
      <c r="R122" s="22"/>
      <c r="S122" s="22"/>
      <c r="T122" s="22"/>
      <c r="U122" s="22"/>
      <c r="V122" s="22"/>
      <c r="W122" s="22"/>
      <c r="X122" s="22"/>
    </row>
    <row r="123" customHeight="1" spans="1:24">
      <c r="A123" s="7" t="s">
        <v>75</v>
      </c>
      <c r="B123" s="7" t="s">
        <v>350</v>
      </c>
      <c r="C123" s="7" t="s">
        <v>351</v>
      </c>
      <c r="D123" s="7" t="s">
        <v>102</v>
      </c>
      <c r="E123" s="7" t="s">
        <v>292</v>
      </c>
      <c r="F123" s="7" t="s">
        <v>352</v>
      </c>
      <c r="G123" s="200" t="s">
        <v>353</v>
      </c>
      <c r="H123" s="189">
        <v>60.102</v>
      </c>
      <c r="I123" s="201">
        <v>601020</v>
      </c>
      <c r="J123" s="24"/>
      <c r="K123" s="24"/>
      <c r="L123" s="24"/>
      <c r="M123" s="22">
        <v>601020</v>
      </c>
      <c r="N123" s="24"/>
      <c r="O123" s="22"/>
      <c r="P123" s="22"/>
      <c r="Q123" s="22"/>
      <c r="R123" s="22"/>
      <c r="S123" s="22"/>
      <c r="T123" s="22"/>
      <c r="U123" s="22"/>
      <c r="V123" s="22"/>
      <c r="W123" s="22"/>
      <c r="X123" s="22"/>
    </row>
    <row r="124" customHeight="1" spans="1:24">
      <c r="A124" s="7" t="s">
        <v>75</v>
      </c>
      <c r="B124" s="7" t="s">
        <v>350</v>
      </c>
      <c r="C124" s="7" t="s">
        <v>351</v>
      </c>
      <c r="D124" s="7" t="s">
        <v>109</v>
      </c>
      <c r="E124" s="7" t="s">
        <v>292</v>
      </c>
      <c r="F124" s="7" t="s">
        <v>352</v>
      </c>
      <c r="G124" s="200" t="s">
        <v>353</v>
      </c>
      <c r="H124" s="189">
        <v>4.404</v>
      </c>
      <c r="I124" s="201">
        <v>44040</v>
      </c>
      <c r="J124" s="24"/>
      <c r="K124" s="24"/>
      <c r="L124" s="24"/>
      <c r="M124" s="22">
        <v>44040</v>
      </c>
      <c r="N124" s="24"/>
      <c r="O124" s="22"/>
      <c r="P124" s="22"/>
      <c r="Q124" s="22"/>
      <c r="R124" s="22"/>
      <c r="S124" s="22"/>
      <c r="T124" s="22"/>
      <c r="U124" s="22"/>
      <c r="V124" s="22"/>
      <c r="W124" s="22"/>
      <c r="X124" s="22"/>
    </row>
    <row r="125" customHeight="1" spans="1:24">
      <c r="A125" s="7" t="s">
        <v>75</v>
      </c>
      <c r="B125" s="7" t="s">
        <v>350</v>
      </c>
      <c r="C125" s="7" t="s">
        <v>351</v>
      </c>
      <c r="D125" s="7" t="s">
        <v>115</v>
      </c>
      <c r="E125" s="7" t="s">
        <v>292</v>
      </c>
      <c r="F125" s="7" t="s">
        <v>352</v>
      </c>
      <c r="G125" s="200" t="s">
        <v>353</v>
      </c>
      <c r="H125" s="189">
        <v>16.1472</v>
      </c>
      <c r="I125" s="201">
        <v>161472</v>
      </c>
      <c r="J125" s="24"/>
      <c r="K125" s="24"/>
      <c r="L125" s="24"/>
      <c r="M125" s="22">
        <v>161472</v>
      </c>
      <c r="N125" s="24"/>
      <c r="O125" s="22"/>
      <c r="P125" s="22"/>
      <c r="Q125" s="22"/>
      <c r="R125" s="22"/>
      <c r="S125" s="22"/>
      <c r="T125" s="22"/>
      <c r="U125" s="22"/>
      <c r="V125" s="22"/>
      <c r="W125" s="22"/>
      <c r="X125" s="22"/>
    </row>
    <row r="126" customHeight="1" spans="1:24">
      <c r="A126" s="7" t="s">
        <v>75</v>
      </c>
      <c r="B126" s="7" t="s">
        <v>350</v>
      </c>
      <c r="C126" s="7" t="s">
        <v>351</v>
      </c>
      <c r="D126" s="7" t="s">
        <v>94</v>
      </c>
      <c r="E126" s="7" t="s">
        <v>292</v>
      </c>
      <c r="F126" s="7" t="s">
        <v>354</v>
      </c>
      <c r="G126" s="200" t="s">
        <v>355</v>
      </c>
      <c r="H126" s="189">
        <v>0.6</v>
      </c>
      <c r="I126" s="201">
        <v>6000</v>
      </c>
      <c r="J126" s="24"/>
      <c r="K126" s="24"/>
      <c r="L126" s="24"/>
      <c r="M126" s="22">
        <v>6000</v>
      </c>
      <c r="N126" s="24"/>
      <c r="O126" s="22"/>
      <c r="P126" s="22"/>
      <c r="Q126" s="22"/>
      <c r="R126" s="22"/>
      <c r="S126" s="22"/>
      <c r="T126" s="22"/>
      <c r="U126" s="22"/>
      <c r="V126" s="22"/>
      <c r="W126" s="22"/>
      <c r="X126" s="22"/>
    </row>
    <row r="127" customHeight="1" spans="1:24">
      <c r="A127" s="7" t="s">
        <v>75</v>
      </c>
      <c r="B127" s="7" t="s">
        <v>350</v>
      </c>
      <c r="C127" s="7" t="s">
        <v>351</v>
      </c>
      <c r="D127" s="7" t="s">
        <v>94</v>
      </c>
      <c r="E127" s="7" t="s">
        <v>292</v>
      </c>
      <c r="F127" s="7" t="s">
        <v>354</v>
      </c>
      <c r="G127" s="200" t="s">
        <v>355</v>
      </c>
      <c r="H127" s="189">
        <v>6.9384</v>
      </c>
      <c r="I127" s="201">
        <v>69384</v>
      </c>
      <c r="J127" s="24"/>
      <c r="K127" s="24"/>
      <c r="L127" s="24"/>
      <c r="M127" s="22">
        <v>69384</v>
      </c>
      <c r="N127" s="24"/>
      <c r="O127" s="22"/>
      <c r="P127" s="22"/>
      <c r="Q127" s="22"/>
      <c r="R127" s="22"/>
      <c r="S127" s="22"/>
      <c r="T127" s="22"/>
      <c r="U127" s="22"/>
      <c r="V127" s="22"/>
      <c r="W127" s="22"/>
      <c r="X127" s="22"/>
    </row>
    <row r="128" customHeight="1" spans="1:24">
      <c r="A128" s="7" t="s">
        <v>75</v>
      </c>
      <c r="B128" s="7" t="s">
        <v>350</v>
      </c>
      <c r="C128" s="7" t="s">
        <v>351</v>
      </c>
      <c r="D128" s="7" t="s">
        <v>102</v>
      </c>
      <c r="E128" s="7" t="s">
        <v>292</v>
      </c>
      <c r="F128" s="7" t="s">
        <v>354</v>
      </c>
      <c r="G128" s="200" t="s">
        <v>355</v>
      </c>
      <c r="H128" s="189">
        <v>10.2</v>
      </c>
      <c r="I128" s="201">
        <v>102000</v>
      </c>
      <c r="J128" s="24"/>
      <c r="K128" s="24"/>
      <c r="L128" s="24"/>
      <c r="M128" s="22">
        <v>102000</v>
      </c>
      <c r="N128" s="24"/>
      <c r="O128" s="22"/>
      <c r="P128" s="22"/>
      <c r="Q128" s="22"/>
      <c r="R128" s="22"/>
      <c r="S128" s="22"/>
      <c r="T128" s="22"/>
      <c r="U128" s="22"/>
      <c r="V128" s="22"/>
      <c r="W128" s="22"/>
      <c r="X128" s="22"/>
    </row>
    <row r="129" customHeight="1" spans="1:24">
      <c r="A129" s="7" t="s">
        <v>75</v>
      </c>
      <c r="B129" s="7" t="s">
        <v>350</v>
      </c>
      <c r="C129" s="7" t="s">
        <v>351</v>
      </c>
      <c r="D129" s="7" t="s">
        <v>102</v>
      </c>
      <c r="E129" s="7" t="s">
        <v>292</v>
      </c>
      <c r="F129" s="7" t="s">
        <v>354</v>
      </c>
      <c r="G129" s="200" t="s">
        <v>355</v>
      </c>
      <c r="H129" s="189">
        <v>105.2364</v>
      </c>
      <c r="I129" s="201">
        <v>1052364</v>
      </c>
      <c r="J129" s="24"/>
      <c r="K129" s="24"/>
      <c r="L129" s="24"/>
      <c r="M129" s="22">
        <v>1052364</v>
      </c>
      <c r="N129" s="24"/>
      <c r="O129" s="22"/>
      <c r="P129" s="22"/>
      <c r="Q129" s="22"/>
      <c r="R129" s="22"/>
      <c r="S129" s="22"/>
      <c r="T129" s="22"/>
      <c r="U129" s="22"/>
      <c r="V129" s="22"/>
      <c r="W129" s="22"/>
      <c r="X129" s="22"/>
    </row>
    <row r="130" customHeight="1" spans="1:24">
      <c r="A130" s="7" t="s">
        <v>75</v>
      </c>
      <c r="B130" s="7" t="s">
        <v>350</v>
      </c>
      <c r="C130" s="7" t="s">
        <v>351</v>
      </c>
      <c r="D130" s="7" t="s">
        <v>109</v>
      </c>
      <c r="E130" s="7" t="s">
        <v>292</v>
      </c>
      <c r="F130" s="7" t="s">
        <v>354</v>
      </c>
      <c r="G130" s="200" t="s">
        <v>355</v>
      </c>
      <c r="H130" s="189">
        <v>0.6</v>
      </c>
      <c r="I130" s="201">
        <v>6000</v>
      </c>
      <c r="J130" s="24"/>
      <c r="K130" s="24"/>
      <c r="L130" s="24"/>
      <c r="M130" s="22">
        <v>6000</v>
      </c>
      <c r="N130" s="24"/>
      <c r="O130" s="22"/>
      <c r="P130" s="22"/>
      <c r="Q130" s="22"/>
      <c r="R130" s="22"/>
      <c r="S130" s="22"/>
      <c r="T130" s="22"/>
      <c r="U130" s="22"/>
      <c r="V130" s="22"/>
      <c r="W130" s="22"/>
      <c r="X130" s="22"/>
    </row>
    <row r="131" customHeight="1" spans="1:24">
      <c r="A131" s="7" t="s">
        <v>75</v>
      </c>
      <c r="B131" s="7" t="s">
        <v>350</v>
      </c>
      <c r="C131" s="7" t="s">
        <v>351</v>
      </c>
      <c r="D131" s="7" t="s">
        <v>109</v>
      </c>
      <c r="E131" s="7" t="s">
        <v>292</v>
      </c>
      <c r="F131" s="7" t="s">
        <v>354</v>
      </c>
      <c r="G131" s="200" t="s">
        <v>355</v>
      </c>
      <c r="H131" s="189">
        <v>6.4368</v>
      </c>
      <c r="I131" s="201">
        <v>64368</v>
      </c>
      <c r="J131" s="24"/>
      <c r="K131" s="24"/>
      <c r="L131" s="24"/>
      <c r="M131" s="22">
        <v>64368</v>
      </c>
      <c r="N131" s="24"/>
      <c r="O131" s="22"/>
      <c r="P131" s="22"/>
      <c r="Q131" s="22"/>
      <c r="R131" s="22"/>
      <c r="S131" s="22"/>
      <c r="T131" s="22"/>
      <c r="U131" s="22"/>
      <c r="V131" s="22"/>
      <c r="W131" s="22"/>
      <c r="X131" s="22"/>
    </row>
    <row r="132" customHeight="1" spans="1:24">
      <c r="A132" s="7" t="s">
        <v>75</v>
      </c>
      <c r="B132" s="7" t="s">
        <v>350</v>
      </c>
      <c r="C132" s="7" t="s">
        <v>351</v>
      </c>
      <c r="D132" s="7" t="s">
        <v>115</v>
      </c>
      <c r="E132" s="7" t="s">
        <v>292</v>
      </c>
      <c r="F132" s="7" t="s">
        <v>354</v>
      </c>
      <c r="G132" s="200" t="s">
        <v>355</v>
      </c>
      <c r="H132" s="189">
        <v>25.734</v>
      </c>
      <c r="I132" s="201">
        <v>257340</v>
      </c>
      <c r="J132" s="24"/>
      <c r="K132" s="24"/>
      <c r="L132" s="24"/>
      <c r="M132" s="22">
        <v>257340</v>
      </c>
      <c r="N132" s="24"/>
      <c r="O132" s="22"/>
      <c r="P132" s="22"/>
      <c r="Q132" s="22"/>
      <c r="R132" s="22"/>
      <c r="S132" s="22"/>
      <c r="T132" s="22"/>
      <c r="U132" s="22"/>
      <c r="V132" s="22"/>
      <c r="W132" s="22"/>
      <c r="X132" s="22"/>
    </row>
    <row r="133" customHeight="1" spans="1:24">
      <c r="A133" s="7" t="s">
        <v>75</v>
      </c>
      <c r="B133" s="7" t="s">
        <v>350</v>
      </c>
      <c r="C133" s="7" t="s">
        <v>351</v>
      </c>
      <c r="D133" s="7" t="s">
        <v>115</v>
      </c>
      <c r="E133" s="7" t="s">
        <v>292</v>
      </c>
      <c r="F133" s="7" t="s">
        <v>354</v>
      </c>
      <c r="G133" s="200" t="s">
        <v>355</v>
      </c>
      <c r="H133" s="189">
        <v>1.8</v>
      </c>
      <c r="I133" s="201">
        <v>18000</v>
      </c>
      <c r="J133" s="24"/>
      <c r="K133" s="24"/>
      <c r="L133" s="24"/>
      <c r="M133" s="22">
        <v>18000</v>
      </c>
      <c r="N133" s="24"/>
      <c r="O133" s="22"/>
      <c r="P133" s="22"/>
      <c r="Q133" s="22"/>
      <c r="R133" s="22"/>
      <c r="S133" s="22"/>
      <c r="T133" s="22"/>
      <c r="U133" s="22"/>
      <c r="V133" s="22"/>
      <c r="W133" s="22"/>
      <c r="X133" s="22"/>
    </row>
    <row r="134" customHeight="1" spans="1:24">
      <c r="A134" s="7" t="s">
        <v>75</v>
      </c>
      <c r="B134" s="7" t="s">
        <v>350</v>
      </c>
      <c r="C134" s="7" t="s">
        <v>351</v>
      </c>
      <c r="D134" s="7" t="s">
        <v>94</v>
      </c>
      <c r="E134" s="7" t="s">
        <v>292</v>
      </c>
      <c r="F134" s="7" t="s">
        <v>356</v>
      </c>
      <c r="G134" s="200" t="s">
        <v>357</v>
      </c>
      <c r="H134" s="189">
        <v>0.3571</v>
      </c>
      <c r="I134" s="201">
        <v>3571</v>
      </c>
      <c r="J134" s="24"/>
      <c r="K134" s="24"/>
      <c r="L134" s="24"/>
      <c r="M134" s="22">
        <v>3571</v>
      </c>
      <c r="N134" s="24"/>
      <c r="O134" s="22"/>
      <c r="P134" s="22"/>
      <c r="Q134" s="22"/>
      <c r="R134" s="22"/>
      <c r="S134" s="22"/>
      <c r="T134" s="22"/>
      <c r="U134" s="22"/>
      <c r="V134" s="22"/>
      <c r="W134" s="22"/>
      <c r="X134" s="22"/>
    </row>
    <row r="135" customHeight="1" spans="1:24">
      <c r="A135" s="7" t="s">
        <v>75</v>
      </c>
      <c r="B135" s="7" t="s">
        <v>350</v>
      </c>
      <c r="C135" s="7" t="s">
        <v>351</v>
      </c>
      <c r="D135" s="7" t="s">
        <v>102</v>
      </c>
      <c r="E135" s="7" t="s">
        <v>292</v>
      </c>
      <c r="F135" s="7" t="s">
        <v>356</v>
      </c>
      <c r="G135" s="200" t="s">
        <v>357</v>
      </c>
      <c r="H135" s="189">
        <v>5.0085</v>
      </c>
      <c r="I135" s="201">
        <v>50085</v>
      </c>
      <c r="J135" s="24"/>
      <c r="K135" s="24"/>
      <c r="L135" s="24"/>
      <c r="M135" s="22">
        <v>50085</v>
      </c>
      <c r="N135" s="24"/>
      <c r="O135" s="22"/>
      <c r="P135" s="22"/>
      <c r="Q135" s="22"/>
      <c r="R135" s="22"/>
      <c r="S135" s="22"/>
      <c r="T135" s="22"/>
      <c r="U135" s="22"/>
      <c r="V135" s="22"/>
      <c r="W135" s="22"/>
      <c r="X135" s="22"/>
    </row>
    <row r="136" customHeight="1" spans="1:24">
      <c r="A136" s="7" t="s">
        <v>75</v>
      </c>
      <c r="B136" s="7" t="s">
        <v>350</v>
      </c>
      <c r="C136" s="7" t="s">
        <v>351</v>
      </c>
      <c r="D136" s="7" t="s">
        <v>102</v>
      </c>
      <c r="E136" s="7" t="s">
        <v>292</v>
      </c>
      <c r="F136" s="7" t="s">
        <v>356</v>
      </c>
      <c r="G136" s="200" t="s">
        <v>357</v>
      </c>
      <c r="H136" s="189">
        <v>0.1311</v>
      </c>
      <c r="I136" s="201">
        <v>1311</v>
      </c>
      <c r="J136" s="24"/>
      <c r="K136" s="24"/>
      <c r="L136" s="24"/>
      <c r="M136" s="22">
        <v>1311</v>
      </c>
      <c r="N136" s="24"/>
      <c r="O136" s="22"/>
      <c r="P136" s="22"/>
      <c r="Q136" s="22"/>
      <c r="R136" s="22"/>
      <c r="S136" s="22"/>
      <c r="T136" s="22"/>
      <c r="U136" s="22"/>
      <c r="V136" s="22"/>
      <c r="W136" s="22"/>
      <c r="X136" s="22"/>
    </row>
    <row r="137" customHeight="1" spans="1:24">
      <c r="A137" s="7" t="s">
        <v>75</v>
      </c>
      <c r="B137" s="7" t="s">
        <v>350</v>
      </c>
      <c r="C137" s="7" t="s">
        <v>351</v>
      </c>
      <c r="D137" s="7" t="s">
        <v>109</v>
      </c>
      <c r="E137" s="7" t="s">
        <v>292</v>
      </c>
      <c r="F137" s="7" t="s">
        <v>356</v>
      </c>
      <c r="G137" s="200" t="s">
        <v>357</v>
      </c>
      <c r="H137" s="189">
        <v>0.367</v>
      </c>
      <c r="I137" s="201">
        <v>3670</v>
      </c>
      <c r="J137" s="24"/>
      <c r="K137" s="24"/>
      <c r="L137" s="24"/>
      <c r="M137" s="22">
        <v>3670</v>
      </c>
      <c r="N137" s="24"/>
      <c r="O137" s="22"/>
      <c r="P137" s="22"/>
      <c r="Q137" s="22"/>
      <c r="R137" s="22"/>
      <c r="S137" s="22"/>
      <c r="T137" s="22"/>
      <c r="U137" s="22"/>
      <c r="V137" s="22"/>
      <c r="W137" s="22"/>
      <c r="X137" s="22"/>
    </row>
    <row r="138" customHeight="1" spans="1:24">
      <c r="A138" s="7" t="s">
        <v>75</v>
      </c>
      <c r="B138" s="7" t="s">
        <v>350</v>
      </c>
      <c r="C138" s="7" t="s">
        <v>351</v>
      </c>
      <c r="D138" s="7" t="s">
        <v>115</v>
      </c>
      <c r="E138" s="7" t="s">
        <v>292</v>
      </c>
      <c r="F138" s="7" t="s">
        <v>356</v>
      </c>
      <c r="G138" s="200" t="s">
        <v>357</v>
      </c>
      <c r="H138" s="189">
        <v>1.3456</v>
      </c>
      <c r="I138" s="201">
        <v>13456</v>
      </c>
      <c r="J138" s="24"/>
      <c r="K138" s="24"/>
      <c r="L138" s="24"/>
      <c r="M138" s="22">
        <v>13456</v>
      </c>
      <c r="N138" s="24"/>
      <c r="O138" s="22"/>
      <c r="P138" s="22"/>
      <c r="Q138" s="22"/>
      <c r="R138" s="22"/>
      <c r="S138" s="22"/>
      <c r="T138" s="22"/>
      <c r="U138" s="22"/>
      <c r="V138" s="22"/>
      <c r="W138" s="22"/>
      <c r="X138" s="22"/>
    </row>
    <row r="139" customHeight="1" spans="1:24">
      <c r="A139" s="7" t="s">
        <v>75</v>
      </c>
      <c r="B139" s="7" t="s">
        <v>358</v>
      </c>
      <c r="C139" s="7" t="s">
        <v>359</v>
      </c>
      <c r="D139" s="7" t="s">
        <v>103</v>
      </c>
      <c r="E139" s="7" t="s">
        <v>289</v>
      </c>
      <c r="F139" s="7" t="s">
        <v>352</v>
      </c>
      <c r="G139" s="200" t="s">
        <v>353</v>
      </c>
      <c r="H139" s="189">
        <v>70.0356</v>
      </c>
      <c r="I139" s="201">
        <v>700356</v>
      </c>
      <c r="J139" s="24"/>
      <c r="K139" s="24"/>
      <c r="L139" s="24"/>
      <c r="M139" s="22">
        <v>700356</v>
      </c>
      <c r="N139" s="24"/>
      <c r="O139" s="22"/>
      <c r="P139" s="22"/>
      <c r="Q139" s="22"/>
      <c r="R139" s="22"/>
      <c r="S139" s="22"/>
      <c r="T139" s="22"/>
      <c r="U139" s="22"/>
      <c r="V139" s="22"/>
      <c r="W139" s="22"/>
      <c r="X139" s="22"/>
    </row>
    <row r="140" customHeight="1" spans="1:24">
      <c r="A140" s="7" t="s">
        <v>75</v>
      </c>
      <c r="B140" s="7" t="s">
        <v>358</v>
      </c>
      <c r="C140" s="7" t="s">
        <v>359</v>
      </c>
      <c r="D140" s="7" t="s">
        <v>152</v>
      </c>
      <c r="E140" s="7" t="s">
        <v>295</v>
      </c>
      <c r="F140" s="7" t="s">
        <v>352</v>
      </c>
      <c r="G140" s="200" t="s">
        <v>353</v>
      </c>
      <c r="H140" s="189">
        <v>20.6772</v>
      </c>
      <c r="I140" s="201">
        <v>206772</v>
      </c>
      <c r="J140" s="24"/>
      <c r="K140" s="24"/>
      <c r="L140" s="24"/>
      <c r="M140" s="22">
        <v>206772</v>
      </c>
      <c r="N140" s="24"/>
      <c r="O140" s="22"/>
      <c r="P140" s="22"/>
      <c r="Q140" s="22"/>
      <c r="R140" s="22"/>
      <c r="S140" s="22"/>
      <c r="T140" s="22"/>
      <c r="U140" s="22"/>
      <c r="V140" s="22"/>
      <c r="W140" s="22"/>
      <c r="X140" s="22"/>
    </row>
    <row r="141" customHeight="1" spans="1:24">
      <c r="A141" s="7" t="s">
        <v>75</v>
      </c>
      <c r="B141" s="7" t="s">
        <v>358</v>
      </c>
      <c r="C141" s="7" t="s">
        <v>359</v>
      </c>
      <c r="D141" s="7" t="s">
        <v>103</v>
      </c>
      <c r="E141" s="7" t="s">
        <v>289</v>
      </c>
      <c r="F141" s="7" t="s">
        <v>354</v>
      </c>
      <c r="G141" s="200" t="s">
        <v>355</v>
      </c>
      <c r="H141" s="189">
        <v>12</v>
      </c>
      <c r="I141" s="201">
        <v>120000</v>
      </c>
      <c r="J141" s="24"/>
      <c r="K141" s="24"/>
      <c r="L141" s="24"/>
      <c r="M141" s="22">
        <v>120000</v>
      </c>
      <c r="N141" s="24"/>
      <c r="O141" s="22"/>
      <c r="P141" s="22"/>
      <c r="Q141" s="22"/>
      <c r="R141" s="22"/>
      <c r="S141" s="22"/>
      <c r="T141" s="22"/>
      <c r="U141" s="22"/>
      <c r="V141" s="22"/>
      <c r="W141" s="22"/>
      <c r="X141" s="22"/>
    </row>
    <row r="142" customHeight="1" spans="1:24">
      <c r="A142" s="7" t="s">
        <v>75</v>
      </c>
      <c r="B142" s="7" t="s">
        <v>358</v>
      </c>
      <c r="C142" s="7" t="s">
        <v>359</v>
      </c>
      <c r="D142" s="7" t="s">
        <v>103</v>
      </c>
      <c r="E142" s="7" t="s">
        <v>289</v>
      </c>
      <c r="F142" s="7" t="s">
        <v>354</v>
      </c>
      <c r="G142" s="200" t="s">
        <v>355</v>
      </c>
      <c r="H142" s="189">
        <v>10.062</v>
      </c>
      <c r="I142" s="201">
        <v>100620</v>
      </c>
      <c r="J142" s="24"/>
      <c r="K142" s="24"/>
      <c r="L142" s="24"/>
      <c r="M142" s="22">
        <v>100620</v>
      </c>
      <c r="N142" s="24"/>
      <c r="O142" s="22"/>
      <c r="P142" s="22"/>
      <c r="Q142" s="22"/>
      <c r="R142" s="22"/>
      <c r="S142" s="22"/>
      <c r="T142" s="22"/>
      <c r="U142" s="22"/>
      <c r="V142" s="22"/>
      <c r="W142" s="22"/>
      <c r="X142" s="22"/>
    </row>
    <row r="143" customHeight="1" spans="1:24">
      <c r="A143" s="7" t="s">
        <v>75</v>
      </c>
      <c r="B143" s="7" t="s">
        <v>358</v>
      </c>
      <c r="C143" s="7" t="s">
        <v>359</v>
      </c>
      <c r="D143" s="7" t="s">
        <v>152</v>
      </c>
      <c r="E143" s="7" t="s">
        <v>295</v>
      </c>
      <c r="F143" s="7" t="s">
        <v>354</v>
      </c>
      <c r="G143" s="200" t="s">
        <v>355</v>
      </c>
      <c r="H143" s="189">
        <v>4.2</v>
      </c>
      <c r="I143" s="201">
        <v>42000</v>
      </c>
      <c r="J143" s="24"/>
      <c r="K143" s="24"/>
      <c r="L143" s="24"/>
      <c r="M143" s="22">
        <v>42000</v>
      </c>
      <c r="N143" s="24"/>
      <c r="O143" s="22"/>
      <c r="P143" s="22"/>
      <c r="Q143" s="22"/>
      <c r="R143" s="22"/>
      <c r="S143" s="22"/>
      <c r="T143" s="22"/>
      <c r="U143" s="22"/>
      <c r="V143" s="22"/>
      <c r="W143" s="22"/>
      <c r="X143" s="22"/>
    </row>
    <row r="144" customHeight="1" spans="1:24">
      <c r="A144" s="7" t="s">
        <v>75</v>
      </c>
      <c r="B144" s="7" t="s">
        <v>358</v>
      </c>
      <c r="C144" s="7" t="s">
        <v>359</v>
      </c>
      <c r="D144" s="7" t="s">
        <v>152</v>
      </c>
      <c r="E144" s="7" t="s">
        <v>295</v>
      </c>
      <c r="F144" s="7" t="s">
        <v>354</v>
      </c>
      <c r="G144" s="200" t="s">
        <v>355</v>
      </c>
      <c r="H144" s="189">
        <v>1.914</v>
      </c>
      <c r="I144" s="201">
        <v>19140</v>
      </c>
      <c r="J144" s="24"/>
      <c r="K144" s="24"/>
      <c r="L144" s="24"/>
      <c r="M144" s="22">
        <v>19140</v>
      </c>
      <c r="N144" s="24"/>
      <c r="O144" s="22"/>
      <c r="P144" s="22"/>
      <c r="Q144" s="22"/>
      <c r="R144" s="22"/>
      <c r="S144" s="22"/>
      <c r="T144" s="22"/>
      <c r="U144" s="22"/>
      <c r="V144" s="22"/>
      <c r="W144" s="22"/>
      <c r="X144" s="22"/>
    </row>
    <row r="145" customHeight="1" spans="1:24">
      <c r="A145" s="7" t="s">
        <v>75</v>
      </c>
      <c r="B145" s="7" t="s">
        <v>358</v>
      </c>
      <c r="C145" s="7" t="s">
        <v>359</v>
      </c>
      <c r="D145" s="7" t="s">
        <v>103</v>
      </c>
      <c r="E145" s="7" t="s">
        <v>289</v>
      </c>
      <c r="F145" s="7" t="s">
        <v>356</v>
      </c>
      <c r="G145" s="200" t="s">
        <v>357</v>
      </c>
      <c r="H145" s="189">
        <v>0.1084</v>
      </c>
      <c r="I145" s="201">
        <v>1084</v>
      </c>
      <c r="J145" s="24"/>
      <c r="K145" s="24"/>
      <c r="L145" s="24"/>
      <c r="M145" s="22">
        <v>1084</v>
      </c>
      <c r="N145" s="24"/>
      <c r="O145" s="22"/>
      <c r="P145" s="22"/>
      <c r="Q145" s="22"/>
      <c r="R145" s="22"/>
      <c r="S145" s="22"/>
      <c r="T145" s="22"/>
      <c r="U145" s="22"/>
      <c r="V145" s="22"/>
      <c r="W145" s="22"/>
      <c r="X145" s="22"/>
    </row>
    <row r="146" customHeight="1" spans="1:24">
      <c r="A146" s="7" t="s">
        <v>75</v>
      </c>
      <c r="B146" s="7" t="s">
        <v>358</v>
      </c>
      <c r="C146" s="7" t="s">
        <v>359</v>
      </c>
      <c r="D146" s="7" t="s">
        <v>103</v>
      </c>
      <c r="E146" s="7" t="s">
        <v>289</v>
      </c>
      <c r="F146" s="7" t="s">
        <v>356</v>
      </c>
      <c r="G146" s="200" t="s">
        <v>357</v>
      </c>
      <c r="H146" s="189">
        <v>5.8363</v>
      </c>
      <c r="I146" s="201">
        <v>58363</v>
      </c>
      <c r="J146" s="24"/>
      <c r="K146" s="24"/>
      <c r="L146" s="24"/>
      <c r="M146" s="22">
        <v>58363</v>
      </c>
      <c r="N146" s="24"/>
      <c r="O146" s="22"/>
      <c r="P146" s="22"/>
      <c r="Q146" s="22"/>
      <c r="R146" s="22"/>
      <c r="S146" s="22"/>
      <c r="T146" s="22"/>
      <c r="U146" s="22"/>
      <c r="V146" s="22"/>
      <c r="W146" s="22"/>
      <c r="X146" s="22"/>
    </row>
    <row r="147" customHeight="1" spans="1:24">
      <c r="A147" s="7" t="s">
        <v>75</v>
      </c>
      <c r="B147" s="7" t="s">
        <v>358</v>
      </c>
      <c r="C147" s="7" t="s">
        <v>359</v>
      </c>
      <c r="D147" s="7" t="s">
        <v>152</v>
      </c>
      <c r="E147" s="7" t="s">
        <v>295</v>
      </c>
      <c r="F147" s="7" t="s">
        <v>356</v>
      </c>
      <c r="G147" s="200" t="s">
        <v>357</v>
      </c>
      <c r="H147" s="189">
        <v>1.7231</v>
      </c>
      <c r="I147" s="201">
        <v>17231</v>
      </c>
      <c r="J147" s="24"/>
      <c r="K147" s="24"/>
      <c r="L147" s="24"/>
      <c r="M147" s="22">
        <v>17231</v>
      </c>
      <c r="N147" s="24"/>
      <c r="O147" s="22"/>
      <c r="P147" s="22"/>
      <c r="Q147" s="22"/>
      <c r="R147" s="22"/>
      <c r="S147" s="22"/>
      <c r="T147" s="22"/>
      <c r="U147" s="22"/>
      <c r="V147" s="22"/>
      <c r="W147" s="22"/>
      <c r="X147" s="22"/>
    </row>
    <row r="148" customHeight="1" spans="1:24">
      <c r="A148" s="7" t="s">
        <v>75</v>
      </c>
      <c r="B148" s="7" t="s">
        <v>358</v>
      </c>
      <c r="C148" s="7" t="s">
        <v>359</v>
      </c>
      <c r="D148" s="7" t="s">
        <v>103</v>
      </c>
      <c r="E148" s="7" t="s">
        <v>289</v>
      </c>
      <c r="F148" s="7" t="s">
        <v>360</v>
      </c>
      <c r="G148" s="200" t="s">
        <v>361</v>
      </c>
      <c r="H148" s="189">
        <v>18.696</v>
      </c>
      <c r="I148" s="201">
        <v>186960</v>
      </c>
      <c r="J148" s="24"/>
      <c r="K148" s="24"/>
      <c r="L148" s="24"/>
      <c r="M148" s="22">
        <v>186960</v>
      </c>
      <c r="N148" s="24"/>
      <c r="O148" s="22"/>
      <c r="P148" s="22"/>
      <c r="Q148" s="22"/>
      <c r="R148" s="22"/>
      <c r="S148" s="22"/>
      <c r="T148" s="22"/>
      <c r="U148" s="22"/>
      <c r="V148" s="22"/>
      <c r="W148" s="22"/>
      <c r="X148" s="22"/>
    </row>
    <row r="149" customHeight="1" spans="1:24">
      <c r="A149" s="7" t="s">
        <v>75</v>
      </c>
      <c r="B149" s="7" t="s">
        <v>358</v>
      </c>
      <c r="C149" s="7" t="s">
        <v>359</v>
      </c>
      <c r="D149" s="7" t="s">
        <v>103</v>
      </c>
      <c r="E149" s="7" t="s">
        <v>289</v>
      </c>
      <c r="F149" s="7" t="s">
        <v>360</v>
      </c>
      <c r="G149" s="200" t="s">
        <v>361</v>
      </c>
      <c r="H149" s="189">
        <v>2.1368</v>
      </c>
      <c r="I149" s="201">
        <v>21368</v>
      </c>
      <c r="J149" s="24"/>
      <c r="K149" s="24"/>
      <c r="L149" s="24"/>
      <c r="M149" s="22">
        <v>21368</v>
      </c>
      <c r="N149" s="24"/>
      <c r="O149" s="22"/>
      <c r="P149" s="22"/>
      <c r="Q149" s="22"/>
      <c r="R149" s="22"/>
      <c r="S149" s="22"/>
      <c r="T149" s="22"/>
      <c r="U149" s="22"/>
      <c r="V149" s="22"/>
      <c r="W149" s="22"/>
      <c r="X149" s="22"/>
    </row>
    <row r="150" customHeight="1" spans="1:24">
      <c r="A150" s="7" t="s">
        <v>75</v>
      </c>
      <c r="B150" s="7" t="s">
        <v>358</v>
      </c>
      <c r="C150" s="7" t="s">
        <v>359</v>
      </c>
      <c r="D150" s="7" t="s">
        <v>103</v>
      </c>
      <c r="E150" s="7" t="s">
        <v>289</v>
      </c>
      <c r="F150" s="7" t="s">
        <v>360</v>
      </c>
      <c r="G150" s="200" t="s">
        <v>361</v>
      </c>
      <c r="H150" s="189">
        <v>76.212</v>
      </c>
      <c r="I150" s="201">
        <v>762120</v>
      </c>
      <c r="J150" s="24"/>
      <c r="K150" s="24"/>
      <c r="L150" s="24"/>
      <c r="M150" s="22">
        <v>762120</v>
      </c>
      <c r="N150" s="24"/>
      <c r="O150" s="22"/>
      <c r="P150" s="22"/>
      <c r="Q150" s="22"/>
      <c r="R150" s="22"/>
      <c r="S150" s="22"/>
      <c r="T150" s="22"/>
      <c r="U150" s="22"/>
      <c r="V150" s="22"/>
      <c r="W150" s="22"/>
      <c r="X150" s="22"/>
    </row>
    <row r="151" customHeight="1" spans="1:24">
      <c r="A151" s="7" t="s">
        <v>75</v>
      </c>
      <c r="B151" s="7" t="s">
        <v>358</v>
      </c>
      <c r="C151" s="7" t="s">
        <v>359</v>
      </c>
      <c r="D151" s="7" t="s">
        <v>152</v>
      </c>
      <c r="E151" s="7" t="s">
        <v>295</v>
      </c>
      <c r="F151" s="7" t="s">
        <v>360</v>
      </c>
      <c r="G151" s="200" t="s">
        <v>361</v>
      </c>
      <c r="H151" s="189">
        <v>6.2916</v>
      </c>
      <c r="I151" s="201">
        <v>62916</v>
      </c>
      <c r="J151" s="24"/>
      <c r="K151" s="24"/>
      <c r="L151" s="24"/>
      <c r="M151" s="22">
        <v>62916</v>
      </c>
      <c r="N151" s="24"/>
      <c r="O151" s="22"/>
      <c r="P151" s="22"/>
      <c r="Q151" s="22"/>
      <c r="R151" s="22"/>
      <c r="S151" s="22"/>
      <c r="T151" s="22"/>
      <c r="U151" s="22"/>
      <c r="V151" s="22"/>
      <c r="W151" s="22"/>
      <c r="X151" s="22"/>
    </row>
    <row r="152" customHeight="1" spans="1:24">
      <c r="A152" s="7" t="s">
        <v>75</v>
      </c>
      <c r="B152" s="7" t="s">
        <v>358</v>
      </c>
      <c r="C152" s="7" t="s">
        <v>359</v>
      </c>
      <c r="D152" s="7" t="s">
        <v>152</v>
      </c>
      <c r="E152" s="7" t="s">
        <v>295</v>
      </c>
      <c r="F152" s="7" t="s">
        <v>360</v>
      </c>
      <c r="G152" s="200" t="s">
        <v>361</v>
      </c>
      <c r="H152" s="189">
        <v>26.0976</v>
      </c>
      <c r="I152" s="201">
        <v>260976</v>
      </c>
      <c r="J152" s="24"/>
      <c r="K152" s="24"/>
      <c r="L152" s="24"/>
      <c r="M152" s="22">
        <v>260976</v>
      </c>
      <c r="N152" s="24"/>
      <c r="O152" s="22"/>
      <c r="P152" s="22"/>
      <c r="Q152" s="22"/>
      <c r="R152" s="22"/>
      <c r="S152" s="22"/>
      <c r="T152" s="22"/>
      <c r="U152" s="22"/>
      <c r="V152" s="22"/>
      <c r="W152" s="22"/>
      <c r="X152" s="22"/>
    </row>
    <row r="153" customHeight="1" spans="1:24">
      <c r="A153" s="7" t="s">
        <v>75</v>
      </c>
      <c r="B153" s="7" t="s">
        <v>362</v>
      </c>
      <c r="C153" s="7" t="s">
        <v>363</v>
      </c>
      <c r="D153" s="7" t="s">
        <v>122</v>
      </c>
      <c r="E153" s="7" t="s">
        <v>364</v>
      </c>
      <c r="F153" s="7" t="s">
        <v>306</v>
      </c>
      <c r="G153" s="200" t="s">
        <v>307</v>
      </c>
      <c r="H153" s="189">
        <v>10</v>
      </c>
      <c r="I153" s="201">
        <v>100000</v>
      </c>
      <c r="J153" s="24"/>
      <c r="K153" s="24"/>
      <c r="L153" s="24"/>
      <c r="M153" s="22">
        <v>100000</v>
      </c>
      <c r="N153" s="24"/>
      <c r="O153" s="22"/>
      <c r="P153" s="22"/>
      <c r="Q153" s="22"/>
      <c r="R153" s="22"/>
      <c r="S153" s="22"/>
      <c r="T153" s="22"/>
      <c r="U153" s="22"/>
      <c r="V153" s="22"/>
      <c r="W153" s="22"/>
      <c r="X153" s="22"/>
    </row>
    <row r="154" customHeight="1" spans="1:24">
      <c r="A154" s="7" t="s">
        <v>75</v>
      </c>
      <c r="B154" s="7" t="s">
        <v>362</v>
      </c>
      <c r="C154" s="7" t="s">
        <v>363</v>
      </c>
      <c r="D154" s="7" t="s">
        <v>122</v>
      </c>
      <c r="E154" s="7" t="s">
        <v>364</v>
      </c>
      <c r="F154" s="7" t="s">
        <v>306</v>
      </c>
      <c r="G154" s="200" t="s">
        <v>307</v>
      </c>
      <c r="H154" s="189">
        <v>7.2</v>
      </c>
      <c r="I154" s="201">
        <v>72000</v>
      </c>
      <c r="J154" s="24"/>
      <c r="K154" s="24"/>
      <c r="L154" s="24"/>
      <c r="M154" s="22">
        <v>72000</v>
      </c>
      <c r="N154" s="24"/>
      <c r="O154" s="22"/>
      <c r="P154" s="22"/>
      <c r="Q154" s="22"/>
      <c r="R154" s="22"/>
      <c r="S154" s="22"/>
      <c r="T154" s="22"/>
      <c r="U154" s="22"/>
      <c r="V154" s="22"/>
      <c r="W154" s="22"/>
      <c r="X154" s="22"/>
    </row>
    <row r="155" customHeight="1" spans="1:24">
      <c r="A155" s="7" t="s">
        <v>75</v>
      </c>
      <c r="B155" s="7" t="s">
        <v>362</v>
      </c>
      <c r="C155" s="7" t="s">
        <v>363</v>
      </c>
      <c r="D155" s="7" t="s">
        <v>122</v>
      </c>
      <c r="E155" s="7" t="s">
        <v>364</v>
      </c>
      <c r="F155" s="7" t="s">
        <v>306</v>
      </c>
      <c r="G155" s="200" t="s">
        <v>307</v>
      </c>
      <c r="H155" s="189">
        <v>16</v>
      </c>
      <c r="I155" s="201">
        <v>160000</v>
      </c>
      <c r="J155" s="24"/>
      <c r="K155" s="24"/>
      <c r="L155" s="24"/>
      <c r="M155" s="22">
        <v>160000</v>
      </c>
      <c r="N155" s="24"/>
      <c r="O155" s="22"/>
      <c r="P155" s="22"/>
      <c r="Q155" s="22"/>
      <c r="R155" s="22"/>
      <c r="S155" s="22"/>
      <c r="T155" s="22"/>
      <c r="U155" s="22"/>
      <c r="V155" s="22"/>
      <c r="W155" s="22"/>
      <c r="X155" s="22"/>
    </row>
    <row r="156" customHeight="1" spans="1:24">
      <c r="A156" s="7" t="s">
        <v>75</v>
      </c>
      <c r="B156" s="7" t="s">
        <v>362</v>
      </c>
      <c r="C156" s="7" t="s">
        <v>363</v>
      </c>
      <c r="D156" s="7" t="s">
        <v>122</v>
      </c>
      <c r="E156" s="7" t="s">
        <v>364</v>
      </c>
      <c r="F156" s="7" t="s">
        <v>306</v>
      </c>
      <c r="G156" s="200" t="s">
        <v>307</v>
      </c>
      <c r="H156" s="189">
        <v>4</v>
      </c>
      <c r="I156" s="201">
        <v>40000</v>
      </c>
      <c r="J156" s="24"/>
      <c r="K156" s="24"/>
      <c r="L156" s="24"/>
      <c r="M156" s="22">
        <v>40000</v>
      </c>
      <c r="N156" s="24"/>
      <c r="O156" s="22"/>
      <c r="P156" s="22"/>
      <c r="Q156" s="22"/>
      <c r="R156" s="22"/>
      <c r="S156" s="22"/>
      <c r="T156" s="22"/>
      <c r="U156" s="22"/>
      <c r="V156" s="22"/>
      <c r="W156" s="22"/>
      <c r="X156" s="22"/>
    </row>
    <row r="157" customHeight="1" spans="1:24">
      <c r="A157" s="7" t="s">
        <v>75</v>
      </c>
      <c r="B157" s="7" t="s">
        <v>362</v>
      </c>
      <c r="C157" s="7" t="s">
        <v>363</v>
      </c>
      <c r="D157" s="7" t="s">
        <v>164</v>
      </c>
      <c r="E157" s="7" t="s">
        <v>365</v>
      </c>
      <c r="F157" s="7" t="s">
        <v>306</v>
      </c>
      <c r="G157" s="200" t="s">
        <v>307</v>
      </c>
      <c r="H157" s="189">
        <v>2</v>
      </c>
      <c r="I157" s="201">
        <v>20000</v>
      </c>
      <c r="J157" s="24"/>
      <c r="K157" s="24"/>
      <c r="L157" s="24"/>
      <c r="M157" s="22">
        <v>20000</v>
      </c>
      <c r="N157" s="24"/>
      <c r="O157" s="22"/>
      <c r="P157" s="22"/>
      <c r="Q157" s="22"/>
      <c r="R157" s="22"/>
      <c r="S157" s="22"/>
      <c r="T157" s="22"/>
      <c r="U157" s="22"/>
      <c r="V157" s="22"/>
      <c r="W157" s="22"/>
      <c r="X157" s="22"/>
    </row>
    <row r="158" customHeight="1" spans="1:24">
      <c r="A158" s="7" t="s">
        <v>75</v>
      </c>
      <c r="B158" s="7" t="s">
        <v>362</v>
      </c>
      <c r="C158" s="7" t="s">
        <v>363</v>
      </c>
      <c r="D158" s="7" t="s">
        <v>164</v>
      </c>
      <c r="E158" s="7" t="s">
        <v>365</v>
      </c>
      <c r="F158" s="7" t="s">
        <v>306</v>
      </c>
      <c r="G158" s="200" t="s">
        <v>307</v>
      </c>
      <c r="H158" s="189">
        <v>10</v>
      </c>
      <c r="I158" s="201">
        <v>100000</v>
      </c>
      <c r="J158" s="24"/>
      <c r="K158" s="24"/>
      <c r="L158" s="24"/>
      <c r="M158" s="22">
        <v>100000</v>
      </c>
      <c r="N158" s="24"/>
      <c r="O158" s="22"/>
      <c r="P158" s="22"/>
      <c r="Q158" s="22"/>
      <c r="R158" s="22"/>
      <c r="S158" s="22"/>
      <c r="T158" s="22"/>
      <c r="U158" s="22"/>
      <c r="V158" s="22"/>
      <c r="W158" s="22"/>
      <c r="X158" s="22"/>
    </row>
    <row r="159" customHeight="1" spans="1:24">
      <c r="A159" s="7" t="s">
        <v>75</v>
      </c>
      <c r="B159" s="7" t="s">
        <v>362</v>
      </c>
      <c r="C159" s="7" t="s">
        <v>363</v>
      </c>
      <c r="D159" s="7" t="s">
        <v>166</v>
      </c>
      <c r="E159" s="7" t="s">
        <v>366</v>
      </c>
      <c r="F159" s="7" t="s">
        <v>306</v>
      </c>
      <c r="G159" s="200" t="s">
        <v>307</v>
      </c>
      <c r="H159" s="189">
        <v>0.6</v>
      </c>
      <c r="I159" s="201">
        <v>6000</v>
      </c>
      <c r="J159" s="24"/>
      <c r="K159" s="24"/>
      <c r="L159" s="24"/>
      <c r="M159" s="22">
        <v>6000</v>
      </c>
      <c r="N159" s="24"/>
      <c r="O159" s="22"/>
      <c r="P159" s="22"/>
      <c r="Q159" s="22"/>
      <c r="R159" s="22"/>
      <c r="S159" s="22"/>
      <c r="T159" s="22"/>
      <c r="U159" s="22"/>
      <c r="V159" s="22"/>
      <c r="W159" s="22"/>
      <c r="X159" s="22"/>
    </row>
    <row r="160" customHeight="1" spans="1:24">
      <c r="A160" s="7" t="s">
        <v>75</v>
      </c>
      <c r="B160" s="7" t="s">
        <v>362</v>
      </c>
      <c r="C160" s="7" t="s">
        <v>363</v>
      </c>
      <c r="D160" s="7" t="s">
        <v>166</v>
      </c>
      <c r="E160" s="7" t="s">
        <v>366</v>
      </c>
      <c r="F160" s="7" t="s">
        <v>306</v>
      </c>
      <c r="G160" s="200" t="s">
        <v>307</v>
      </c>
      <c r="H160" s="189">
        <v>0.6</v>
      </c>
      <c r="I160" s="201">
        <v>6000</v>
      </c>
      <c r="J160" s="24"/>
      <c r="K160" s="24"/>
      <c r="L160" s="24"/>
      <c r="M160" s="22">
        <v>6000</v>
      </c>
      <c r="N160" s="24"/>
      <c r="O160" s="22"/>
      <c r="P160" s="22"/>
      <c r="Q160" s="22"/>
      <c r="R160" s="22"/>
      <c r="S160" s="22"/>
      <c r="T160" s="22"/>
      <c r="U160" s="22"/>
      <c r="V160" s="22"/>
      <c r="W160" s="22"/>
      <c r="X160" s="22"/>
    </row>
    <row r="161" customHeight="1" spans="1:24">
      <c r="A161" s="7" t="s">
        <v>75</v>
      </c>
      <c r="B161" s="7" t="s">
        <v>362</v>
      </c>
      <c r="C161" s="7" t="s">
        <v>363</v>
      </c>
      <c r="D161" s="7" t="s">
        <v>166</v>
      </c>
      <c r="E161" s="7" t="s">
        <v>366</v>
      </c>
      <c r="F161" s="7" t="s">
        <v>306</v>
      </c>
      <c r="G161" s="200" t="s">
        <v>307</v>
      </c>
      <c r="H161" s="189">
        <v>1</v>
      </c>
      <c r="I161" s="201">
        <v>10000</v>
      </c>
      <c r="J161" s="24"/>
      <c r="K161" s="24"/>
      <c r="L161" s="24"/>
      <c r="M161" s="22">
        <v>10000</v>
      </c>
      <c r="N161" s="24"/>
      <c r="O161" s="22"/>
      <c r="P161" s="22"/>
      <c r="Q161" s="22"/>
      <c r="R161" s="22"/>
      <c r="S161" s="22"/>
      <c r="T161" s="22"/>
      <c r="U161" s="22"/>
      <c r="V161" s="22"/>
      <c r="W161" s="22"/>
      <c r="X161" s="22"/>
    </row>
    <row r="162" customHeight="1" spans="1:24">
      <c r="A162" s="7" t="s">
        <v>75</v>
      </c>
      <c r="B162" s="7" t="s">
        <v>367</v>
      </c>
      <c r="C162" s="7" t="s">
        <v>368</v>
      </c>
      <c r="D162" s="7" t="s">
        <v>122</v>
      </c>
      <c r="E162" s="7" t="s">
        <v>364</v>
      </c>
      <c r="F162" s="7" t="s">
        <v>285</v>
      </c>
      <c r="G162" s="200" t="s">
        <v>286</v>
      </c>
      <c r="H162" s="189">
        <v>1.08</v>
      </c>
      <c r="I162" s="201">
        <v>10800</v>
      </c>
      <c r="J162" s="24"/>
      <c r="K162" s="24"/>
      <c r="L162" s="24"/>
      <c r="M162" s="22">
        <v>10800</v>
      </c>
      <c r="N162" s="24"/>
      <c r="O162" s="22"/>
      <c r="P162" s="22"/>
      <c r="Q162" s="22"/>
      <c r="R162" s="22"/>
      <c r="S162" s="22"/>
      <c r="T162" s="22"/>
      <c r="U162" s="22"/>
      <c r="V162" s="22"/>
      <c r="W162" s="22"/>
      <c r="X162" s="22"/>
    </row>
    <row r="163" customHeight="1" spans="1:24">
      <c r="A163" s="7" t="s">
        <v>75</v>
      </c>
      <c r="B163" s="7" t="s">
        <v>367</v>
      </c>
      <c r="C163" s="7" t="s">
        <v>368</v>
      </c>
      <c r="D163" s="7" t="s">
        <v>122</v>
      </c>
      <c r="E163" s="7" t="s">
        <v>364</v>
      </c>
      <c r="F163" s="7" t="s">
        <v>285</v>
      </c>
      <c r="G163" s="200" t="s">
        <v>286</v>
      </c>
      <c r="H163" s="189">
        <v>1.44</v>
      </c>
      <c r="I163" s="201">
        <v>14400</v>
      </c>
      <c r="J163" s="24"/>
      <c r="K163" s="24"/>
      <c r="L163" s="24"/>
      <c r="M163" s="22">
        <v>14400</v>
      </c>
      <c r="N163" s="24"/>
      <c r="O163" s="22"/>
      <c r="P163" s="22"/>
      <c r="Q163" s="22"/>
      <c r="R163" s="22"/>
      <c r="S163" s="22"/>
      <c r="T163" s="22"/>
      <c r="U163" s="22"/>
      <c r="V163" s="22"/>
      <c r="W163" s="22"/>
      <c r="X163" s="22"/>
    </row>
    <row r="164" customHeight="1" spans="1:24">
      <c r="A164" s="7" t="s">
        <v>75</v>
      </c>
      <c r="B164" s="7" t="s">
        <v>367</v>
      </c>
      <c r="C164" s="7" t="s">
        <v>368</v>
      </c>
      <c r="D164" s="7" t="s">
        <v>122</v>
      </c>
      <c r="E164" s="7" t="s">
        <v>364</v>
      </c>
      <c r="F164" s="7" t="s">
        <v>285</v>
      </c>
      <c r="G164" s="200" t="s">
        <v>286</v>
      </c>
      <c r="H164" s="189">
        <v>6.96</v>
      </c>
      <c r="I164" s="201">
        <v>69600</v>
      </c>
      <c r="J164" s="24"/>
      <c r="K164" s="24"/>
      <c r="L164" s="24"/>
      <c r="M164" s="22">
        <v>69600</v>
      </c>
      <c r="N164" s="24"/>
      <c r="O164" s="22"/>
      <c r="P164" s="22"/>
      <c r="Q164" s="22"/>
      <c r="R164" s="22"/>
      <c r="S164" s="22"/>
      <c r="T164" s="22"/>
      <c r="U164" s="22"/>
      <c r="V164" s="22"/>
      <c r="W164" s="22"/>
      <c r="X164" s="22"/>
    </row>
    <row r="165" customHeight="1" spans="1:24">
      <c r="A165" s="7" t="s">
        <v>75</v>
      </c>
      <c r="B165" s="7" t="s">
        <v>367</v>
      </c>
      <c r="C165" s="7" t="s">
        <v>368</v>
      </c>
      <c r="D165" s="7" t="s">
        <v>122</v>
      </c>
      <c r="E165" s="7" t="s">
        <v>364</v>
      </c>
      <c r="F165" s="7" t="s">
        <v>285</v>
      </c>
      <c r="G165" s="200" t="s">
        <v>286</v>
      </c>
      <c r="H165" s="189">
        <v>3.6</v>
      </c>
      <c r="I165" s="201">
        <v>36000</v>
      </c>
      <c r="J165" s="24"/>
      <c r="K165" s="24"/>
      <c r="L165" s="24"/>
      <c r="M165" s="22">
        <v>36000</v>
      </c>
      <c r="N165" s="24"/>
      <c r="O165" s="22"/>
      <c r="P165" s="22"/>
      <c r="Q165" s="22"/>
      <c r="R165" s="22"/>
      <c r="S165" s="22"/>
      <c r="T165" s="22"/>
      <c r="U165" s="22"/>
      <c r="V165" s="22"/>
      <c r="W165" s="22"/>
      <c r="X165" s="22"/>
    </row>
    <row r="166" customHeight="1" spans="1:24">
      <c r="A166" s="7" t="s">
        <v>75</v>
      </c>
      <c r="B166" s="7" t="s">
        <v>367</v>
      </c>
      <c r="C166" s="7" t="s">
        <v>368</v>
      </c>
      <c r="D166" s="7" t="s">
        <v>122</v>
      </c>
      <c r="E166" s="7" t="s">
        <v>364</v>
      </c>
      <c r="F166" s="7" t="s">
        <v>285</v>
      </c>
      <c r="G166" s="200" t="s">
        <v>286</v>
      </c>
      <c r="H166" s="189">
        <v>9.6</v>
      </c>
      <c r="I166" s="201">
        <v>96000</v>
      </c>
      <c r="J166" s="24"/>
      <c r="K166" s="24"/>
      <c r="L166" s="24"/>
      <c r="M166" s="22">
        <v>96000</v>
      </c>
      <c r="N166" s="24"/>
      <c r="O166" s="22"/>
      <c r="P166" s="22"/>
      <c r="Q166" s="22"/>
      <c r="R166" s="22"/>
      <c r="S166" s="22"/>
      <c r="T166" s="22"/>
      <c r="U166" s="22"/>
      <c r="V166" s="22"/>
      <c r="W166" s="22"/>
      <c r="X166" s="22"/>
    </row>
    <row r="167" customHeight="1" spans="1:24">
      <c r="A167" s="7" t="s">
        <v>75</v>
      </c>
      <c r="B167" s="7" t="s">
        <v>367</v>
      </c>
      <c r="C167" s="7" t="s">
        <v>368</v>
      </c>
      <c r="D167" s="7" t="s">
        <v>122</v>
      </c>
      <c r="E167" s="7" t="s">
        <v>364</v>
      </c>
      <c r="F167" s="7" t="s">
        <v>285</v>
      </c>
      <c r="G167" s="200" t="s">
        <v>286</v>
      </c>
      <c r="H167" s="189">
        <v>44.6352</v>
      </c>
      <c r="I167" s="201">
        <v>446352</v>
      </c>
      <c r="J167" s="24"/>
      <c r="K167" s="24"/>
      <c r="L167" s="24"/>
      <c r="M167" s="22">
        <v>446352</v>
      </c>
      <c r="N167" s="24"/>
      <c r="O167" s="22"/>
      <c r="P167" s="22"/>
      <c r="Q167" s="22"/>
      <c r="R167" s="22"/>
      <c r="S167" s="22"/>
      <c r="T167" s="22"/>
      <c r="U167" s="22"/>
      <c r="V167" s="22"/>
      <c r="W167" s="22"/>
      <c r="X167" s="22"/>
    </row>
    <row r="168" customHeight="1" spans="1:24">
      <c r="A168" s="7" t="s">
        <v>75</v>
      </c>
      <c r="B168" s="7" t="s">
        <v>367</v>
      </c>
      <c r="C168" s="7" t="s">
        <v>368</v>
      </c>
      <c r="D168" s="7" t="s">
        <v>122</v>
      </c>
      <c r="E168" s="7" t="s">
        <v>364</v>
      </c>
      <c r="F168" s="7" t="s">
        <v>285</v>
      </c>
      <c r="G168" s="200" t="s">
        <v>286</v>
      </c>
      <c r="H168" s="189">
        <v>10.08</v>
      </c>
      <c r="I168" s="201">
        <v>100800</v>
      </c>
      <c r="J168" s="24"/>
      <c r="K168" s="24"/>
      <c r="L168" s="24"/>
      <c r="M168" s="22">
        <v>100800</v>
      </c>
      <c r="N168" s="24"/>
      <c r="O168" s="22"/>
      <c r="P168" s="22"/>
      <c r="Q168" s="22"/>
      <c r="R168" s="22"/>
      <c r="S168" s="22"/>
      <c r="T168" s="22"/>
      <c r="U168" s="22"/>
      <c r="V168" s="22"/>
      <c r="W168" s="22"/>
      <c r="X168" s="22"/>
    </row>
    <row r="169" customHeight="1" spans="1:24">
      <c r="A169" s="7" t="s">
        <v>75</v>
      </c>
      <c r="B169" s="7" t="s">
        <v>367</v>
      </c>
      <c r="C169" s="7" t="s">
        <v>368</v>
      </c>
      <c r="D169" s="7" t="s">
        <v>122</v>
      </c>
      <c r="E169" s="7" t="s">
        <v>364</v>
      </c>
      <c r="F169" s="7" t="s">
        <v>285</v>
      </c>
      <c r="G169" s="200" t="s">
        <v>286</v>
      </c>
      <c r="H169" s="189">
        <v>5.04</v>
      </c>
      <c r="I169" s="201">
        <v>50400</v>
      </c>
      <c r="J169" s="24"/>
      <c r="K169" s="24"/>
      <c r="L169" s="24"/>
      <c r="M169" s="22">
        <v>50400</v>
      </c>
      <c r="N169" s="24"/>
      <c r="O169" s="22"/>
      <c r="P169" s="22"/>
      <c r="Q169" s="22"/>
      <c r="R169" s="22"/>
      <c r="S169" s="22"/>
      <c r="T169" s="22"/>
      <c r="U169" s="22"/>
      <c r="V169" s="22"/>
      <c r="W169" s="22"/>
      <c r="X169" s="22"/>
    </row>
    <row r="170" customHeight="1" spans="1:24">
      <c r="A170" s="7" t="s">
        <v>75</v>
      </c>
      <c r="B170" s="7" t="s">
        <v>367</v>
      </c>
      <c r="C170" s="7" t="s">
        <v>368</v>
      </c>
      <c r="D170" s="7" t="s">
        <v>122</v>
      </c>
      <c r="E170" s="7" t="s">
        <v>364</v>
      </c>
      <c r="F170" s="7" t="s">
        <v>285</v>
      </c>
      <c r="G170" s="200" t="s">
        <v>286</v>
      </c>
      <c r="H170" s="189">
        <v>2.88</v>
      </c>
      <c r="I170" s="201">
        <v>28800</v>
      </c>
      <c r="J170" s="24"/>
      <c r="K170" s="24"/>
      <c r="L170" s="24"/>
      <c r="M170" s="22">
        <v>28800</v>
      </c>
      <c r="N170" s="24"/>
      <c r="O170" s="22"/>
      <c r="P170" s="22"/>
      <c r="Q170" s="22"/>
      <c r="R170" s="22"/>
      <c r="S170" s="22"/>
      <c r="T170" s="22"/>
      <c r="U170" s="22"/>
      <c r="V170" s="22"/>
      <c r="W170" s="22"/>
      <c r="X170" s="22"/>
    </row>
    <row r="171" customHeight="1" spans="1:24">
      <c r="A171" s="7" t="s">
        <v>75</v>
      </c>
      <c r="B171" s="7" t="s">
        <v>367</v>
      </c>
      <c r="C171" s="7" t="s">
        <v>368</v>
      </c>
      <c r="D171" s="7" t="s">
        <v>122</v>
      </c>
      <c r="E171" s="7" t="s">
        <v>364</v>
      </c>
      <c r="F171" s="7" t="s">
        <v>285</v>
      </c>
      <c r="G171" s="200" t="s">
        <v>286</v>
      </c>
      <c r="H171" s="189">
        <v>5.04</v>
      </c>
      <c r="I171" s="201">
        <v>50400</v>
      </c>
      <c r="J171" s="24"/>
      <c r="K171" s="24"/>
      <c r="L171" s="24"/>
      <c r="M171" s="22">
        <v>50400</v>
      </c>
      <c r="N171" s="24"/>
      <c r="O171" s="22"/>
      <c r="P171" s="22"/>
      <c r="Q171" s="22"/>
      <c r="R171" s="22"/>
      <c r="S171" s="22"/>
      <c r="T171" s="22"/>
      <c r="U171" s="22"/>
      <c r="V171" s="22"/>
      <c r="W171" s="22"/>
      <c r="X171" s="22"/>
    </row>
    <row r="172" customHeight="1" spans="1:24">
      <c r="A172" s="7" t="s">
        <v>75</v>
      </c>
      <c r="B172" s="7" t="s">
        <v>367</v>
      </c>
      <c r="C172" s="7" t="s">
        <v>368</v>
      </c>
      <c r="D172" s="7" t="s">
        <v>122</v>
      </c>
      <c r="E172" s="7" t="s">
        <v>364</v>
      </c>
      <c r="F172" s="7" t="s">
        <v>285</v>
      </c>
      <c r="G172" s="200" t="s">
        <v>286</v>
      </c>
      <c r="H172" s="189">
        <v>7.44</v>
      </c>
      <c r="I172" s="201">
        <v>74400</v>
      </c>
      <c r="J172" s="24"/>
      <c r="K172" s="24"/>
      <c r="L172" s="24"/>
      <c r="M172" s="22">
        <v>74400</v>
      </c>
      <c r="N172" s="24"/>
      <c r="O172" s="22"/>
      <c r="P172" s="22"/>
      <c r="Q172" s="22"/>
      <c r="R172" s="22"/>
      <c r="S172" s="22"/>
      <c r="T172" s="22"/>
      <c r="U172" s="22"/>
      <c r="V172" s="22"/>
      <c r="W172" s="22"/>
      <c r="X172" s="22"/>
    </row>
    <row r="173" customHeight="1" spans="1:24">
      <c r="A173" s="7" t="s">
        <v>75</v>
      </c>
      <c r="B173" s="7" t="s">
        <v>367</v>
      </c>
      <c r="C173" s="7" t="s">
        <v>368</v>
      </c>
      <c r="D173" s="7" t="s">
        <v>122</v>
      </c>
      <c r="E173" s="7" t="s">
        <v>364</v>
      </c>
      <c r="F173" s="7" t="s">
        <v>285</v>
      </c>
      <c r="G173" s="200" t="s">
        <v>286</v>
      </c>
      <c r="H173" s="189">
        <v>6.96</v>
      </c>
      <c r="I173" s="201">
        <v>69600</v>
      </c>
      <c r="J173" s="24"/>
      <c r="K173" s="24"/>
      <c r="L173" s="24"/>
      <c r="M173" s="22">
        <v>69600</v>
      </c>
      <c r="N173" s="24"/>
      <c r="O173" s="22"/>
      <c r="P173" s="22"/>
      <c r="Q173" s="22"/>
      <c r="R173" s="22"/>
      <c r="S173" s="22"/>
      <c r="T173" s="22"/>
      <c r="U173" s="22"/>
      <c r="V173" s="22"/>
      <c r="W173" s="22"/>
      <c r="X173" s="22"/>
    </row>
    <row r="174" customHeight="1" spans="1:24">
      <c r="A174" s="7" t="s">
        <v>75</v>
      </c>
      <c r="B174" s="7" t="s">
        <v>367</v>
      </c>
      <c r="C174" s="7" t="s">
        <v>368</v>
      </c>
      <c r="D174" s="7" t="s">
        <v>122</v>
      </c>
      <c r="E174" s="7" t="s">
        <v>364</v>
      </c>
      <c r="F174" s="7" t="s">
        <v>285</v>
      </c>
      <c r="G174" s="200" t="s">
        <v>286</v>
      </c>
      <c r="H174" s="189">
        <v>33.6</v>
      </c>
      <c r="I174" s="201">
        <v>336000</v>
      </c>
      <c r="J174" s="24"/>
      <c r="K174" s="24"/>
      <c r="L174" s="24"/>
      <c r="M174" s="22">
        <v>336000</v>
      </c>
      <c r="N174" s="24"/>
      <c r="O174" s="22"/>
      <c r="P174" s="22"/>
      <c r="Q174" s="22"/>
      <c r="R174" s="22"/>
      <c r="S174" s="22"/>
      <c r="T174" s="22"/>
      <c r="U174" s="22"/>
      <c r="V174" s="22"/>
      <c r="W174" s="22"/>
      <c r="X174" s="22"/>
    </row>
    <row r="175" customHeight="1" spans="1:24">
      <c r="A175" s="7" t="s">
        <v>75</v>
      </c>
      <c r="B175" s="7" t="s">
        <v>367</v>
      </c>
      <c r="C175" s="7" t="s">
        <v>368</v>
      </c>
      <c r="D175" s="7" t="s">
        <v>122</v>
      </c>
      <c r="E175" s="7" t="s">
        <v>364</v>
      </c>
      <c r="F175" s="7" t="s">
        <v>285</v>
      </c>
      <c r="G175" s="200" t="s">
        <v>286</v>
      </c>
      <c r="H175" s="189">
        <v>5.76</v>
      </c>
      <c r="I175" s="201">
        <v>57600</v>
      </c>
      <c r="J175" s="24"/>
      <c r="K175" s="24"/>
      <c r="L175" s="24"/>
      <c r="M175" s="22">
        <v>57600</v>
      </c>
      <c r="N175" s="24"/>
      <c r="O175" s="22"/>
      <c r="P175" s="22"/>
      <c r="Q175" s="22"/>
      <c r="R175" s="22"/>
      <c r="S175" s="22"/>
      <c r="T175" s="22"/>
      <c r="U175" s="22"/>
      <c r="V175" s="22"/>
      <c r="W175" s="22"/>
      <c r="X175" s="22"/>
    </row>
    <row r="176" customHeight="1" spans="1:24">
      <c r="A176" s="7" t="s">
        <v>75</v>
      </c>
      <c r="B176" s="7" t="s">
        <v>367</v>
      </c>
      <c r="C176" s="7" t="s">
        <v>368</v>
      </c>
      <c r="D176" s="7" t="s">
        <v>122</v>
      </c>
      <c r="E176" s="7" t="s">
        <v>364</v>
      </c>
      <c r="F176" s="7" t="s">
        <v>285</v>
      </c>
      <c r="G176" s="200" t="s">
        <v>286</v>
      </c>
      <c r="H176" s="189">
        <v>13.92</v>
      </c>
      <c r="I176" s="201">
        <v>139200</v>
      </c>
      <c r="J176" s="24"/>
      <c r="K176" s="24"/>
      <c r="L176" s="24"/>
      <c r="M176" s="22">
        <v>139200</v>
      </c>
      <c r="N176" s="24"/>
      <c r="O176" s="22"/>
      <c r="P176" s="22"/>
      <c r="Q176" s="22"/>
      <c r="R176" s="22"/>
      <c r="S176" s="22"/>
      <c r="T176" s="22"/>
      <c r="U176" s="22"/>
      <c r="V176" s="22"/>
      <c r="W176" s="22"/>
      <c r="X176" s="22"/>
    </row>
    <row r="177" customHeight="1" spans="1:24">
      <c r="A177" s="7" t="s">
        <v>75</v>
      </c>
      <c r="B177" s="7" t="s">
        <v>367</v>
      </c>
      <c r="C177" s="7" t="s">
        <v>368</v>
      </c>
      <c r="D177" s="7" t="s">
        <v>164</v>
      </c>
      <c r="E177" s="7" t="s">
        <v>365</v>
      </c>
      <c r="F177" s="7" t="s">
        <v>285</v>
      </c>
      <c r="G177" s="200" t="s">
        <v>286</v>
      </c>
      <c r="H177" s="189">
        <v>3.719554</v>
      </c>
      <c r="I177" s="201">
        <v>37195.54</v>
      </c>
      <c r="J177" s="24"/>
      <c r="K177" s="24"/>
      <c r="L177" s="24"/>
      <c r="M177" s="22">
        <v>37195.54</v>
      </c>
      <c r="N177" s="24"/>
      <c r="O177" s="22"/>
      <c r="P177" s="22"/>
      <c r="Q177" s="22"/>
      <c r="R177" s="22"/>
      <c r="S177" s="22"/>
      <c r="T177" s="22"/>
      <c r="U177" s="22"/>
      <c r="V177" s="22"/>
      <c r="W177" s="22"/>
      <c r="X177" s="22"/>
    </row>
    <row r="178" customHeight="1" spans="1:24">
      <c r="A178" s="7" t="s">
        <v>75</v>
      </c>
      <c r="B178" s="7" t="s">
        <v>367</v>
      </c>
      <c r="C178" s="7" t="s">
        <v>368</v>
      </c>
      <c r="D178" s="7" t="s">
        <v>164</v>
      </c>
      <c r="E178" s="7" t="s">
        <v>365</v>
      </c>
      <c r="F178" s="7" t="s">
        <v>285</v>
      </c>
      <c r="G178" s="200" t="s">
        <v>286</v>
      </c>
      <c r="H178" s="189">
        <v>0.2</v>
      </c>
      <c r="I178" s="201">
        <v>2000</v>
      </c>
      <c r="J178" s="24"/>
      <c r="K178" s="24"/>
      <c r="L178" s="24"/>
      <c r="M178" s="22">
        <v>2000</v>
      </c>
      <c r="N178" s="24"/>
      <c r="O178" s="22"/>
      <c r="P178" s="22"/>
      <c r="Q178" s="22"/>
      <c r="R178" s="22"/>
      <c r="S178" s="22"/>
      <c r="T178" s="22"/>
      <c r="U178" s="22"/>
      <c r="V178" s="22"/>
      <c r="W178" s="22"/>
      <c r="X178" s="22"/>
    </row>
    <row r="179" customHeight="1" spans="1:24">
      <c r="A179" s="7" t="s">
        <v>75</v>
      </c>
      <c r="B179" s="7" t="s">
        <v>367</v>
      </c>
      <c r="C179" s="7" t="s">
        <v>368</v>
      </c>
      <c r="D179" s="7" t="s">
        <v>164</v>
      </c>
      <c r="E179" s="7" t="s">
        <v>365</v>
      </c>
      <c r="F179" s="7" t="s">
        <v>285</v>
      </c>
      <c r="G179" s="200" t="s">
        <v>286</v>
      </c>
      <c r="H179" s="189">
        <v>0.24</v>
      </c>
      <c r="I179" s="201">
        <v>2400</v>
      </c>
      <c r="J179" s="24"/>
      <c r="K179" s="24"/>
      <c r="L179" s="24"/>
      <c r="M179" s="22">
        <v>2400</v>
      </c>
      <c r="N179" s="24"/>
      <c r="O179" s="22"/>
      <c r="P179" s="22"/>
      <c r="Q179" s="22"/>
      <c r="R179" s="22"/>
      <c r="S179" s="22"/>
      <c r="T179" s="22"/>
      <c r="U179" s="22"/>
      <c r="V179" s="22"/>
      <c r="W179" s="22"/>
      <c r="X179" s="22"/>
    </row>
    <row r="180" customHeight="1" spans="1:24">
      <c r="A180" s="7" t="s">
        <v>75</v>
      </c>
      <c r="B180" s="7" t="s">
        <v>367</v>
      </c>
      <c r="C180" s="7" t="s">
        <v>368</v>
      </c>
      <c r="D180" s="7" t="s">
        <v>164</v>
      </c>
      <c r="E180" s="7" t="s">
        <v>365</v>
      </c>
      <c r="F180" s="7" t="s">
        <v>285</v>
      </c>
      <c r="G180" s="200" t="s">
        <v>286</v>
      </c>
      <c r="H180" s="189">
        <v>0.1</v>
      </c>
      <c r="I180" s="201">
        <v>1000</v>
      </c>
      <c r="J180" s="24"/>
      <c r="K180" s="24"/>
      <c r="L180" s="24"/>
      <c r="M180" s="22">
        <v>1000</v>
      </c>
      <c r="N180" s="24"/>
      <c r="O180" s="22"/>
      <c r="P180" s="22"/>
      <c r="Q180" s="22"/>
      <c r="R180" s="22"/>
      <c r="S180" s="22"/>
      <c r="T180" s="22"/>
      <c r="U180" s="22"/>
      <c r="V180" s="22"/>
      <c r="W180" s="22"/>
      <c r="X180" s="22"/>
    </row>
    <row r="181" customHeight="1" spans="1:24">
      <c r="A181" s="7" t="s">
        <v>75</v>
      </c>
      <c r="B181" s="7" t="s">
        <v>367</v>
      </c>
      <c r="C181" s="7" t="s">
        <v>368</v>
      </c>
      <c r="D181" s="7" t="s">
        <v>164</v>
      </c>
      <c r="E181" s="7" t="s">
        <v>365</v>
      </c>
      <c r="F181" s="7" t="s">
        <v>285</v>
      </c>
      <c r="G181" s="200" t="s">
        <v>286</v>
      </c>
      <c r="H181" s="189">
        <v>0.083848</v>
      </c>
      <c r="I181" s="201">
        <v>838.48</v>
      </c>
      <c r="J181" s="24"/>
      <c r="K181" s="24"/>
      <c r="L181" s="24"/>
      <c r="M181" s="22">
        <v>838.48</v>
      </c>
      <c r="N181" s="24"/>
      <c r="O181" s="22"/>
      <c r="P181" s="22"/>
      <c r="Q181" s="22"/>
      <c r="R181" s="22"/>
      <c r="S181" s="22"/>
      <c r="T181" s="22"/>
      <c r="U181" s="22"/>
      <c r="V181" s="22"/>
      <c r="W181" s="22"/>
      <c r="X181" s="22"/>
    </row>
    <row r="182" customHeight="1" spans="1:24">
      <c r="A182" s="7" t="s">
        <v>75</v>
      </c>
      <c r="B182" s="7" t="s">
        <v>367</v>
      </c>
      <c r="C182" s="7" t="s">
        <v>368</v>
      </c>
      <c r="D182" s="7" t="s">
        <v>164</v>
      </c>
      <c r="E182" s="7" t="s">
        <v>365</v>
      </c>
      <c r="F182" s="7" t="s">
        <v>285</v>
      </c>
      <c r="G182" s="200" t="s">
        <v>286</v>
      </c>
      <c r="H182" s="189">
        <v>1.2</v>
      </c>
      <c r="I182" s="201">
        <v>12000</v>
      </c>
      <c r="J182" s="24"/>
      <c r="K182" s="24"/>
      <c r="L182" s="24"/>
      <c r="M182" s="22">
        <v>12000</v>
      </c>
      <c r="N182" s="24"/>
      <c r="O182" s="22"/>
      <c r="P182" s="22"/>
      <c r="Q182" s="22"/>
      <c r="R182" s="22"/>
      <c r="S182" s="22"/>
      <c r="T182" s="22"/>
      <c r="U182" s="22"/>
      <c r="V182" s="22"/>
      <c r="W182" s="22"/>
      <c r="X182" s="22"/>
    </row>
    <row r="183" customHeight="1" spans="1:24">
      <c r="A183" s="7" t="s">
        <v>75</v>
      </c>
      <c r="B183" s="7" t="s">
        <v>367</v>
      </c>
      <c r="C183" s="7" t="s">
        <v>368</v>
      </c>
      <c r="D183" s="7" t="s">
        <v>164</v>
      </c>
      <c r="E183" s="7" t="s">
        <v>365</v>
      </c>
      <c r="F183" s="7" t="s">
        <v>285</v>
      </c>
      <c r="G183" s="200" t="s">
        <v>286</v>
      </c>
      <c r="H183" s="189">
        <v>0.15</v>
      </c>
      <c r="I183" s="201">
        <v>1500</v>
      </c>
      <c r="J183" s="24"/>
      <c r="K183" s="24"/>
      <c r="L183" s="24"/>
      <c r="M183" s="22">
        <v>1500</v>
      </c>
      <c r="N183" s="24"/>
      <c r="O183" s="22"/>
      <c r="P183" s="22"/>
      <c r="Q183" s="22"/>
      <c r="R183" s="22"/>
      <c r="S183" s="22"/>
      <c r="T183" s="22"/>
      <c r="U183" s="22"/>
      <c r="V183" s="22"/>
      <c r="W183" s="22"/>
      <c r="X183" s="22"/>
    </row>
    <row r="184" customHeight="1" spans="1:24">
      <c r="A184" s="7" t="s">
        <v>75</v>
      </c>
      <c r="B184" s="7" t="s">
        <v>367</v>
      </c>
      <c r="C184" s="7" t="s">
        <v>368</v>
      </c>
      <c r="D184" s="7" t="s">
        <v>164</v>
      </c>
      <c r="E184" s="7" t="s">
        <v>365</v>
      </c>
      <c r="F184" s="7" t="s">
        <v>285</v>
      </c>
      <c r="G184" s="200" t="s">
        <v>286</v>
      </c>
      <c r="H184" s="189">
        <v>0.38</v>
      </c>
      <c r="I184" s="201">
        <v>3800</v>
      </c>
      <c r="J184" s="24"/>
      <c r="K184" s="24"/>
      <c r="L184" s="24"/>
      <c r="M184" s="22">
        <v>3800</v>
      </c>
      <c r="N184" s="24"/>
      <c r="O184" s="22"/>
      <c r="P184" s="22"/>
      <c r="Q184" s="22"/>
      <c r="R184" s="22"/>
      <c r="S184" s="22"/>
      <c r="T184" s="22"/>
      <c r="U184" s="22"/>
      <c r="V184" s="22"/>
      <c r="W184" s="22"/>
      <c r="X184" s="22"/>
    </row>
    <row r="185" customHeight="1" spans="1:24">
      <c r="A185" s="7" t="s">
        <v>75</v>
      </c>
      <c r="B185" s="7" t="s">
        <v>367</v>
      </c>
      <c r="C185" s="7" t="s">
        <v>368</v>
      </c>
      <c r="D185" s="7" t="s">
        <v>164</v>
      </c>
      <c r="E185" s="7" t="s">
        <v>365</v>
      </c>
      <c r="F185" s="7" t="s">
        <v>285</v>
      </c>
      <c r="G185" s="200" t="s">
        <v>286</v>
      </c>
      <c r="H185" s="189">
        <v>7.0454</v>
      </c>
      <c r="I185" s="201">
        <v>70454</v>
      </c>
      <c r="J185" s="24"/>
      <c r="K185" s="24"/>
      <c r="L185" s="24"/>
      <c r="M185" s="22">
        <v>70454</v>
      </c>
      <c r="N185" s="24"/>
      <c r="O185" s="22"/>
      <c r="P185" s="22"/>
      <c r="Q185" s="22"/>
      <c r="R185" s="22"/>
      <c r="S185" s="22"/>
      <c r="T185" s="22"/>
      <c r="U185" s="22"/>
      <c r="V185" s="22"/>
      <c r="W185" s="22"/>
      <c r="X185" s="22"/>
    </row>
    <row r="186" customHeight="1" spans="1:24">
      <c r="A186" s="7" t="s">
        <v>75</v>
      </c>
      <c r="B186" s="7" t="s">
        <v>367</v>
      </c>
      <c r="C186" s="7" t="s">
        <v>368</v>
      </c>
      <c r="D186" s="7" t="s">
        <v>164</v>
      </c>
      <c r="E186" s="7" t="s">
        <v>365</v>
      </c>
      <c r="F186" s="7" t="s">
        <v>285</v>
      </c>
      <c r="G186" s="200" t="s">
        <v>286</v>
      </c>
      <c r="H186" s="189">
        <v>8.288</v>
      </c>
      <c r="I186" s="201">
        <v>82880</v>
      </c>
      <c r="J186" s="24"/>
      <c r="K186" s="24"/>
      <c r="L186" s="24"/>
      <c r="M186" s="22">
        <v>82880</v>
      </c>
      <c r="N186" s="24"/>
      <c r="O186" s="22"/>
      <c r="P186" s="22"/>
      <c r="Q186" s="22"/>
      <c r="R186" s="22"/>
      <c r="S186" s="22"/>
      <c r="T186" s="22"/>
      <c r="U186" s="22"/>
      <c r="V186" s="22"/>
      <c r="W186" s="22"/>
      <c r="X186" s="22"/>
    </row>
    <row r="187" customHeight="1" spans="1:24">
      <c r="A187" s="7" t="s">
        <v>75</v>
      </c>
      <c r="B187" s="7" t="s">
        <v>367</v>
      </c>
      <c r="C187" s="7" t="s">
        <v>368</v>
      </c>
      <c r="D187" s="7" t="s">
        <v>164</v>
      </c>
      <c r="E187" s="7" t="s">
        <v>365</v>
      </c>
      <c r="F187" s="7" t="s">
        <v>285</v>
      </c>
      <c r="G187" s="200" t="s">
        <v>286</v>
      </c>
      <c r="H187" s="189">
        <v>7.0454</v>
      </c>
      <c r="I187" s="201">
        <v>70454</v>
      </c>
      <c r="J187" s="24"/>
      <c r="K187" s="24"/>
      <c r="L187" s="24"/>
      <c r="M187" s="22">
        <v>70454</v>
      </c>
      <c r="N187" s="24"/>
      <c r="O187" s="22"/>
      <c r="P187" s="22"/>
      <c r="Q187" s="22"/>
      <c r="R187" s="22"/>
      <c r="S187" s="22"/>
      <c r="T187" s="22"/>
      <c r="U187" s="22"/>
      <c r="V187" s="22"/>
      <c r="W187" s="22"/>
      <c r="X187" s="22"/>
    </row>
    <row r="188" customHeight="1" spans="1:24">
      <c r="A188" s="7" t="s">
        <v>75</v>
      </c>
      <c r="B188" s="7" t="s">
        <v>367</v>
      </c>
      <c r="C188" s="7" t="s">
        <v>368</v>
      </c>
      <c r="D188" s="7" t="s">
        <v>166</v>
      </c>
      <c r="E188" s="7" t="s">
        <v>366</v>
      </c>
      <c r="F188" s="7" t="s">
        <v>285</v>
      </c>
      <c r="G188" s="200" t="s">
        <v>286</v>
      </c>
      <c r="H188" s="189">
        <v>1.008</v>
      </c>
      <c r="I188" s="201">
        <v>10080</v>
      </c>
      <c r="J188" s="24"/>
      <c r="K188" s="24"/>
      <c r="L188" s="24"/>
      <c r="M188" s="22">
        <v>10080</v>
      </c>
      <c r="N188" s="24"/>
      <c r="O188" s="22"/>
      <c r="P188" s="22"/>
      <c r="Q188" s="22"/>
      <c r="R188" s="22"/>
      <c r="S188" s="22"/>
      <c r="T188" s="22"/>
      <c r="U188" s="22"/>
      <c r="V188" s="22"/>
      <c r="W188" s="22"/>
      <c r="X188" s="22"/>
    </row>
    <row r="189" customHeight="1" spans="1:24">
      <c r="A189" s="7" t="s">
        <v>75</v>
      </c>
      <c r="B189" s="7" t="s">
        <v>367</v>
      </c>
      <c r="C189" s="7" t="s">
        <v>368</v>
      </c>
      <c r="D189" s="7" t="s">
        <v>166</v>
      </c>
      <c r="E189" s="7" t="s">
        <v>366</v>
      </c>
      <c r="F189" s="7" t="s">
        <v>285</v>
      </c>
      <c r="G189" s="200" t="s">
        <v>286</v>
      </c>
      <c r="H189" s="189">
        <v>2.4</v>
      </c>
      <c r="I189" s="201">
        <v>24000</v>
      </c>
      <c r="J189" s="24"/>
      <c r="K189" s="24"/>
      <c r="L189" s="24"/>
      <c r="M189" s="22">
        <v>24000</v>
      </c>
      <c r="N189" s="24"/>
      <c r="O189" s="22"/>
      <c r="P189" s="22"/>
      <c r="Q189" s="22"/>
      <c r="R189" s="22"/>
      <c r="S189" s="22"/>
      <c r="T189" s="22"/>
      <c r="U189" s="22"/>
      <c r="V189" s="22"/>
      <c r="W189" s="22"/>
      <c r="X189" s="22"/>
    </row>
    <row r="190" customHeight="1" spans="1:24">
      <c r="A190" s="7" t="s">
        <v>75</v>
      </c>
      <c r="B190" s="7" t="s">
        <v>369</v>
      </c>
      <c r="C190" s="7" t="s">
        <v>370</v>
      </c>
      <c r="D190" s="7" t="s">
        <v>126</v>
      </c>
      <c r="E190" s="7" t="s">
        <v>305</v>
      </c>
      <c r="F190" s="7" t="s">
        <v>285</v>
      </c>
      <c r="G190" s="200" t="s">
        <v>286</v>
      </c>
      <c r="H190" s="189">
        <v>10.08</v>
      </c>
      <c r="I190" s="201">
        <v>100800</v>
      </c>
      <c r="J190" s="24"/>
      <c r="K190" s="24"/>
      <c r="L190" s="24"/>
      <c r="M190" s="22">
        <v>100800</v>
      </c>
      <c r="N190" s="24"/>
      <c r="O190" s="22"/>
      <c r="P190" s="22"/>
      <c r="Q190" s="22"/>
      <c r="R190" s="22"/>
      <c r="S190" s="22"/>
      <c r="T190" s="22"/>
      <c r="U190" s="22"/>
      <c r="V190" s="22"/>
      <c r="W190" s="22"/>
      <c r="X190" s="22"/>
    </row>
    <row r="191" customHeight="1" spans="1:24">
      <c r="A191" s="7" t="s">
        <v>75</v>
      </c>
      <c r="B191" s="7" t="s">
        <v>369</v>
      </c>
      <c r="C191" s="7" t="s">
        <v>370</v>
      </c>
      <c r="D191" s="7" t="s">
        <v>128</v>
      </c>
      <c r="E191" s="7" t="s">
        <v>308</v>
      </c>
      <c r="F191" s="7" t="s">
        <v>285</v>
      </c>
      <c r="G191" s="200" t="s">
        <v>286</v>
      </c>
      <c r="H191" s="189">
        <v>10.08</v>
      </c>
      <c r="I191" s="201">
        <v>100800</v>
      </c>
      <c r="J191" s="24"/>
      <c r="K191" s="24"/>
      <c r="L191" s="24"/>
      <c r="M191" s="22">
        <v>100800</v>
      </c>
      <c r="N191" s="24"/>
      <c r="O191" s="22"/>
      <c r="P191" s="22"/>
      <c r="Q191" s="22"/>
      <c r="R191" s="22"/>
      <c r="S191" s="22"/>
      <c r="T191" s="22"/>
      <c r="U191" s="22"/>
      <c r="V191" s="22"/>
      <c r="W191" s="22"/>
      <c r="X191" s="22"/>
    </row>
    <row r="192" customHeight="1" spans="1:24">
      <c r="A192" s="7" t="s">
        <v>75</v>
      </c>
      <c r="B192" s="7" t="s">
        <v>371</v>
      </c>
      <c r="C192" s="7" t="s">
        <v>372</v>
      </c>
      <c r="D192" s="7" t="s">
        <v>94</v>
      </c>
      <c r="E192" s="7" t="s">
        <v>292</v>
      </c>
      <c r="F192" s="7" t="s">
        <v>356</v>
      </c>
      <c r="G192" s="200" t="s">
        <v>357</v>
      </c>
      <c r="H192" s="189">
        <v>1.74</v>
      </c>
      <c r="I192" s="201">
        <v>17400</v>
      </c>
      <c r="J192" s="24"/>
      <c r="K192" s="24"/>
      <c r="L192" s="24"/>
      <c r="M192" s="22">
        <v>17400</v>
      </c>
      <c r="N192" s="24"/>
      <c r="O192" s="22"/>
      <c r="P192" s="22"/>
      <c r="Q192" s="22"/>
      <c r="R192" s="22"/>
      <c r="S192" s="22"/>
      <c r="T192" s="22"/>
      <c r="U192" s="22"/>
      <c r="V192" s="22"/>
      <c r="W192" s="22"/>
      <c r="X192" s="22"/>
    </row>
    <row r="193" customHeight="1" spans="1:24">
      <c r="A193" s="7" t="s">
        <v>75</v>
      </c>
      <c r="B193" s="7" t="s">
        <v>371</v>
      </c>
      <c r="C193" s="7" t="s">
        <v>372</v>
      </c>
      <c r="D193" s="7" t="s">
        <v>102</v>
      </c>
      <c r="E193" s="7" t="s">
        <v>292</v>
      </c>
      <c r="F193" s="7" t="s">
        <v>356</v>
      </c>
      <c r="G193" s="200" t="s">
        <v>357</v>
      </c>
      <c r="H193" s="189">
        <v>24.996</v>
      </c>
      <c r="I193" s="201">
        <v>249960</v>
      </c>
      <c r="J193" s="24"/>
      <c r="K193" s="24"/>
      <c r="L193" s="24"/>
      <c r="M193" s="22">
        <v>249960</v>
      </c>
      <c r="N193" s="24"/>
      <c r="O193" s="22"/>
      <c r="P193" s="22"/>
      <c r="Q193" s="22"/>
      <c r="R193" s="22"/>
      <c r="S193" s="22"/>
      <c r="T193" s="22"/>
      <c r="U193" s="22"/>
      <c r="V193" s="22"/>
      <c r="W193" s="22"/>
      <c r="X193" s="22"/>
    </row>
    <row r="194" customHeight="1" spans="1:24">
      <c r="A194" s="7" t="s">
        <v>75</v>
      </c>
      <c r="B194" s="7" t="s">
        <v>371</v>
      </c>
      <c r="C194" s="7" t="s">
        <v>372</v>
      </c>
      <c r="D194" s="7" t="s">
        <v>109</v>
      </c>
      <c r="E194" s="7" t="s">
        <v>292</v>
      </c>
      <c r="F194" s="7" t="s">
        <v>356</v>
      </c>
      <c r="G194" s="200" t="s">
        <v>357</v>
      </c>
      <c r="H194" s="189">
        <v>1.62</v>
      </c>
      <c r="I194" s="201">
        <v>16200</v>
      </c>
      <c r="J194" s="24"/>
      <c r="K194" s="24"/>
      <c r="L194" s="24"/>
      <c r="M194" s="22">
        <v>16200</v>
      </c>
      <c r="N194" s="24"/>
      <c r="O194" s="22"/>
      <c r="P194" s="22"/>
      <c r="Q194" s="22"/>
      <c r="R194" s="22"/>
      <c r="S194" s="22"/>
      <c r="T194" s="22"/>
      <c r="U194" s="22"/>
      <c r="V194" s="22"/>
      <c r="W194" s="22"/>
      <c r="X194" s="22"/>
    </row>
    <row r="195" customHeight="1" spans="1:24">
      <c r="A195" s="7" t="s">
        <v>75</v>
      </c>
      <c r="B195" s="7" t="s">
        <v>371</v>
      </c>
      <c r="C195" s="7" t="s">
        <v>372</v>
      </c>
      <c r="D195" s="7" t="s">
        <v>115</v>
      </c>
      <c r="E195" s="7" t="s">
        <v>292</v>
      </c>
      <c r="F195" s="7" t="s">
        <v>356</v>
      </c>
      <c r="G195" s="200" t="s">
        <v>357</v>
      </c>
      <c r="H195" s="189">
        <v>6.528</v>
      </c>
      <c r="I195" s="201">
        <v>65280</v>
      </c>
      <c r="J195" s="24"/>
      <c r="K195" s="24"/>
      <c r="L195" s="24"/>
      <c r="M195" s="22">
        <v>65280</v>
      </c>
      <c r="N195" s="24"/>
      <c r="O195" s="22"/>
      <c r="P195" s="22"/>
      <c r="Q195" s="22"/>
      <c r="R195" s="22"/>
      <c r="S195" s="22"/>
      <c r="T195" s="22"/>
      <c r="U195" s="22"/>
      <c r="V195" s="22"/>
      <c r="W195" s="22"/>
      <c r="X195" s="22"/>
    </row>
    <row r="196" customHeight="1" spans="1:24">
      <c r="A196" s="7" t="s">
        <v>75</v>
      </c>
      <c r="B196" s="7" t="s">
        <v>373</v>
      </c>
      <c r="C196" s="7" t="s">
        <v>374</v>
      </c>
      <c r="D196" s="7" t="s">
        <v>103</v>
      </c>
      <c r="E196" s="7" t="s">
        <v>289</v>
      </c>
      <c r="F196" s="7" t="s">
        <v>360</v>
      </c>
      <c r="G196" s="200" t="s">
        <v>361</v>
      </c>
      <c r="H196" s="189">
        <v>16.8</v>
      </c>
      <c r="I196" s="201">
        <v>168000</v>
      </c>
      <c r="J196" s="24"/>
      <c r="K196" s="24"/>
      <c r="L196" s="24"/>
      <c r="M196" s="22">
        <v>168000</v>
      </c>
      <c r="N196" s="24"/>
      <c r="O196" s="22"/>
      <c r="P196" s="22"/>
      <c r="Q196" s="22"/>
      <c r="R196" s="22"/>
      <c r="S196" s="22"/>
      <c r="T196" s="22"/>
      <c r="U196" s="22"/>
      <c r="V196" s="22"/>
      <c r="W196" s="22"/>
      <c r="X196" s="22"/>
    </row>
    <row r="197" customHeight="1" spans="1:24">
      <c r="A197" s="7" t="s">
        <v>75</v>
      </c>
      <c r="B197" s="7" t="s">
        <v>373</v>
      </c>
      <c r="C197" s="7" t="s">
        <v>374</v>
      </c>
      <c r="D197" s="7" t="s">
        <v>152</v>
      </c>
      <c r="E197" s="7" t="s">
        <v>295</v>
      </c>
      <c r="F197" s="7" t="s">
        <v>360</v>
      </c>
      <c r="G197" s="200" t="s">
        <v>361</v>
      </c>
      <c r="H197" s="189">
        <v>5.88</v>
      </c>
      <c r="I197" s="201">
        <v>58800</v>
      </c>
      <c r="J197" s="24"/>
      <c r="K197" s="24"/>
      <c r="L197" s="24"/>
      <c r="M197" s="22">
        <v>58800</v>
      </c>
      <c r="N197" s="24"/>
      <c r="O197" s="22"/>
      <c r="P197" s="22"/>
      <c r="Q197" s="22"/>
      <c r="R197" s="22"/>
      <c r="S197" s="22"/>
      <c r="T197" s="22"/>
      <c r="U197" s="22"/>
      <c r="V197" s="22"/>
      <c r="W197" s="22"/>
      <c r="X197" s="22"/>
    </row>
    <row r="198" customHeight="1" spans="1:24">
      <c r="A198" s="7" t="s">
        <v>75</v>
      </c>
      <c r="B198" s="7" t="s">
        <v>375</v>
      </c>
      <c r="C198" s="7" t="s">
        <v>376</v>
      </c>
      <c r="D198" s="7" t="s">
        <v>105</v>
      </c>
      <c r="E198" s="7" t="s">
        <v>377</v>
      </c>
      <c r="F198" s="7" t="s">
        <v>285</v>
      </c>
      <c r="G198" s="200" t="s">
        <v>286</v>
      </c>
      <c r="H198" s="189">
        <v>3.6</v>
      </c>
      <c r="I198" s="201">
        <v>36000</v>
      </c>
      <c r="J198" s="24"/>
      <c r="K198" s="24"/>
      <c r="L198" s="24"/>
      <c r="M198" s="22">
        <v>36000</v>
      </c>
      <c r="N198" s="24"/>
      <c r="O198" s="22"/>
      <c r="P198" s="22"/>
      <c r="Q198" s="22"/>
      <c r="R198" s="22"/>
      <c r="S198" s="22"/>
      <c r="T198" s="22"/>
      <c r="U198" s="22"/>
      <c r="V198" s="22"/>
      <c r="W198" s="22"/>
      <c r="X198" s="22"/>
    </row>
    <row r="199" customHeight="1" spans="1:24">
      <c r="A199" s="28" t="s">
        <v>60</v>
      </c>
      <c r="B199" s="29"/>
      <c r="C199" s="29"/>
      <c r="D199" s="29"/>
      <c r="E199" s="29"/>
      <c r="F199" s="29"/>
      <c r="G199" s="29"/>
      <c r="H199" s="189">
        <v>1126.653966</v>
      </c>
      <c r="I199" s="201">
        <v>11266539.66</v>
      </c>
      <c r="J199" s="23"/>
      <c r="K199" s="23"/>
      <c r="L199" s="23"/>
      <c r="M199" s="22">
        <v>11266539.66</v>
      </c>
      <c r="N199" s="23"/>
      <c r="O199" s="22"/>
      <c r="P199" s="22"/>
      <c r="Q199" s="22"/>
      <c r="R199" s="22"/>
      <c r="S199" s="22"/>
      <c r="T199" s="22"/>
      <c r="U199" s="22"/>
      <c r="V199" s="22"/>
      <c r="W199" s="22"/>
      <c r="X199" s="22"/>
    </row>
    <row r="202" customHeight="1" spans="8:8">
      <c r="H202" s="40"/>
    </row>
    <row r="203" customHeight="1" spans="12:12">
      <c r="L203" s="40"/>
    </row>
  </sheetData>
  <autoFilter ref="A7:X200">
    <extLst/>
  </autoFilter>
  <mergeCells count="30">
    <mergeCell ref="A2:X2"/>
    <mergeCell ref="A3:I3"/>
    <mergeCell ref="H4:X4"/>
    <mergeCell ref="I5:N5"/>
    <mergeCell ref="O5:Q5"/>
    <mergeCell ref="S5:X5"/>
    <mergeCell ref="I6:J6"/>
    <mergeCell ref="A199:G19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35"/>
  <sheetViews>
    <sheetView workbookViewId="0">
      <pane xSplit="9" ySplit="7" topLeftCell="T20" activePane="bottomRight" state="frozen"/>
      <selection/>
      <selection pane="topRight"/>
      <selection pane="bottomLeft"/>
      <selection pane="bottomRight" activeCell="T43" sqref="T43"/>
    </sheetView>
  </sheetViews>
  <sheetFormatPr defaultColWidth="9.1047619047619" defaultRowHeight="14.25" customHeight="1"/>
  <cols>
    <col min="1" max="1" width="10.3333333333333" style="12" customWidth="1"/>
    <col min="2" max="2" width="10.3333333333333" style="12"/>
    <col min="3" max="3" width="20.8857142857143" style="12" customWidth="1"/>
    <col min="4" max="4" width="10.3333333333333" style="12"/>
    <col min="5" max="5" width="11.1047619047619" style="12" customWidth="1"/>
    <col min="6" max="6" width="14" style="12" customWidth="1"/>
    <col min="7" max="7" width="9.88571428571429" style="12" customWidth="1"/>
    <col min="8" max="8" width="16.1047619047619" style="12" customWidth="1"/>
    <col min="9" max="9" width="13.8857142857143" style="12" customWidth="1"/>
    <col min="10" max="10" width="14" style="12" customWidth="1"/>
    <col min="11" max="11" width="12.1047619047619" style="12" customWidth="1"/>
    <col min="12" max="12" width="10" style="12" customWidth="1"/>
    <col min="13" max="13" width="10.552380952381" style="12" customWidth="1"/>
    <col min="14" max="14" width="10.3333333333333" style="12" customWidth="1"/>
    <col min="15" max="15" width="10.4380952380952" style="12" customWidth="1"/>
    <col min="16" max="17" width="11.1047619047619" style="12" customWidth="1"/>
    <col min="18" max="18" width="9.1047619047619" style="12" customWidth="1"/>
    <col min="19" max="19" width="10.3333333333333" style="12" customWidth="1"/>
    <col min="20" max="22" width="11.6666666666667" style="12" customWidth="1"/>
    <col min="23" max="23" width="10.3333333333333" style="12" customWidth="1"/>
    <col min="24" max="24" width="9.1047619047619" style="12" customWidth="1"/>
    <col min="25" max="26" width="9.1047619047619" style="12"/>
    <col min="27" max="27" width="11.6666666666667" style="13"/>
    <col min="28" max="16384" width="9.1047619047619" style="12"/>
  </cols>
  <sheetData>
    <row r="1" ht="13.5" customHeight="1" spans="5:23">
      <c r="E1" s="195"/>
      <c r="F1" s="195"/>
      <c r="G1" s="195"/>
      <c r="H1" s="195"/>
      <c r="I1" s="119"/>
      <c r="J1" s="119"/>
      <c r="K1" s="119"/>
      <c r="L1" s="119"/>
      <c r="M1" s="119"/>
      <c r="N1" s="119"/>
      <c r="O1" s="119"/>
      <c r="P1" s="119"/>
      <c r="Q1" s="119"/>
      <c r="W1" s="120" t="s">
        <v>378</v>
      </c>
    </row>
    <row r="2" ht="27.75" customHeight="1" spans="1:27">
      <c r="A2" s="106" t="s">
        <v>379</v>
      </c>
      <c r="B2" s="106"/>
      <c r="C2" s="106"/>
      <c r="D2" s="106"/>
      <c r="E2" s="106"/>
      <c r="F2" s="106"/>
      <c r="G2" s="106"/>
      <c r="H2" s="106"/>
      <c r="I2" s="106"/>
      <c r="J2" s="106"/>
      <c r="K2" s="106"/>
      <c r="L2" s="106"/>
      <c r="M2" s="106"/>
      <c r="N2" s="106"/>
      <c r="O2" s="106"/>
      <c r="P2" s="106"/>
      <c r="Q2" s="106"/>
      <c r="R2" s="106"/>
      <c r="S2" s="106"/>
      <c r="T2" s="106"/>
      <c r="U2" s="106"/>
      <c r="V2" s="106"/>
      <c r="W2" s="106"/>
      <c r="AA2" s="27"/>
    </row>
    <row r="3" ht="13.5" customHeight="1" spans="1:23">
      <c r="A3" s="15" t="s">
        <v>2</v>
      </c>
      <c r="B3" s="15"/>
      <c r="C3" s="196"/>
      <c r="D3" s="196"/>
      <c r="E3" s="196"/>
      <c r="F3" s="196"/>
      <c r="G3" s="196"/>
      <c r="H3" s="196"/>
      <c r="I3" s="118"/>
      <c r="J3" s="118"/>
      <c r="K3" s="118"/>
      <c r="L3" s="118"/>
      <c r="M3" s="118"/>
      <c r="N3" s="118"/>
      <c r="O3" s="118"/>
      <c r="P3" s="118"/>
      <c r="Q3" s="118"/>
      <c r="W3" s="182" t="s">
        <v>3</v>
      </c>
    </row>
    <row r="4" ht="15.75" customHeight="1" spans="1:23">
      <c r="A4" s="31" t="s">
        <v>380</v>
      </c>
      <c r="B4" s="31" t="s">
        <v>246</v>
      </c>
      <c r="C4" s="31" t="s">
        <v>247</v>
      </c>
      <c r="D4" s="31" t="s">
        <v>381</v>
      </c>
      <c r="E4" s="31" t="s">
        <v>248</v>
      </c>
      <c r="F4" s="31" t="s">
        <v>249</v>
      </c>
      <c r="G4" s="31" t="s">
        <v>382</v>
      </c>
      <c r="H4" s="31" t="s">
        <v>383</v>
      </c>
      <c r="I4" s="31" t="s">
        <v>60</v>
      </c>
      <c r="J4" s="19" t="s">
        <v>384</v>
      </c>
      <c r="K4" s="19"/>
      <c r="L4" s="19"/>
      <c r="M4" s="19"/>
      <c r="N4" s="19" t="s">
        <v>255</v>
      </c>
      <c r="O4" s="19"/>
      <c r="P4" s="19"/>
      <c r="Q4" s="36" t="s">
        <v>66</v>
      </c>
      <c r="R4" s="19" t="s">
        <v>67</v>
      </c>
      <c r="S4" s="19"/>
      <c r="T4" s="19"/>
      <c r="U4" s="19"/>
      <c r="V4" s="19"/>
      <c r="W4" s="19"/>
    </row>
    <row r="5" ht="17.25" customHeight="1" spans="1:23">
      <c r="A5" s="31"/>
      <c r="B5" s="31"/>
      <c r="C5" s="31"/>
      <c r="D5" s="31"/>
      <c r="E5" s="31"/>
      <c r="F5" s="31"/>
      <c r="G5" s="31"/>
      <c r="H5" s="31"/>
      <c r="I5" s="31"/>
      <c r="J5" s="19" t="s">
        <v>63</v>
      </c>
      <c r="K5" s="19"/>
      <c r="L5" s="36" t="s">
        <v>64</v>
      </c>
      <c r="M5" s="36" t="s">
        <v>65</v>
      </c>
      <c r="N5" s="36" t="s">
        <v>63</v>
      </c>
      <c r="O5" s="36" t="s">
        <v>64</v>
      </c>
      <c r="P5" s="36" t="s">
        <v>65</v>
      </c>
      <c r="Q5" s="36"/>
      <c r="R5" s="36" t="s">
        <v>62</v>
      </c>
      <c r="S5" s="36" t="s">
        <v>69</v>
      </c>
      <c r="T5" s="36" t="s">
        <v>385</v>
      </c>
      <c r="U5" s="36" t="s">
        <v>71</v>
      </c>
      <c r="V5" s="36" t="s">
        <v>72</v>
      </c>
      <c r="W5" s="36" t="s">
        <v>73</v>
      </c>
    </row>
    <row r="6" ht="27" spans="1:23">
      <c r="A6" s="31"/>
      <c r="B6" s="31"/>
      <c r="C6" s="31"/>
      <c r="D6" s="31"/>
      <c r="E6" s="31"/>
      <c r="F6" s="31"/>
      <c r="G6" s="31"/>
      <c r="H6" s="31"/>
      <c r="I6" s="31"/>
      <c r="J6" s="37" t="s">
        <v>62</v>
      </c>
      <c r="K6" s="37" t="s">
        <v>386</v>
      </c>
      <c r="L6" s="36"/>
      <c r="M6" s="36"/>
      <c r="N6" s="36"/>
      <c r="O6" s="36"/>
      <c r="P6" s="36"/>
      <c r="Q6" s="36"/>
      <c r="R6" s="36"/>
      <c r="S6" s="36"/>
      <c r="T6" s="36"/>
      <c r="U6" s="36"/>
      <c r="V6" s="36"/>
      <c r="W6" s="36"/>
    </row>
    <row r="7" ht="15" customHeight="1" spans="1:23">
      <c r="A7" s="32">
        <v>1</v>
      </c>
      <c r="B7" s="32">
        <v>2</v>
      </c>
      <c r="C7" s="32">
        <v>3</v>
      </c>
      <c r="D7" s="32">
        <v>4</v>
      </c>
      <c r="E7" s="32">
        <v>5</v>
      </c>
      <c r="F7" s="32">
        <v>6</v>
      </c>
      <c r="G7" s="32">
        <v>7</v>
      </c>
      <c r="H7" s="32">
        <v>8</v>
      </c>
      <c r="I7" s="32">
        <v>9</v>
      </c>
      <c r="J7" s="32">
        <v>10</v>
      </c>
      <c r="K7" s="32">
        <v>11</v>
      </c>
      <c r="L7" s="32">
        <v>12</v>
      </c>
      <c r="M7" s="32">
        <v>13</v>
      </c>
      <c r="N7" s="32">
        <v>14</v>
      </c>
      <c r="O7" s="32">
        <v>15</v>
      </c>
      <c r="P7" s="32">
        <v>16</v>
      </c>
      <c r="Q7" s="32">
        <v>17</v>
      </c>
      <c r="R7" s="32">
        <v>18</v>
      </c>
      <c r="S7" s="32">
        <v>19</v>
      </c>
      <c r="T7" s="32">
        <v>20</v>
      </c>
      <c r="U7" s="32">
        <v>21</v>
      </c>
      <c r="V7" s="32">
        <v>22</v>
      </c>
      <c r="W7" s="32">
        <v>23</v>
      </c>
    </row>
    <row r="8" ht="18.75" customHeight="1" spans="1:23">
      <c r="A8" s="10" t="s">
        <v>387</v>
      </c>
      <c r="B8" s="10" t="s">
        <v>388</v>
      </c>
      <c r="C8" s="10" t="s">
        <v>389</v>
      </c>
      <c r="D8" s="10" t="s">
        <v>75</v>
      </c>
      <c r="E8" s="10" t="s">
        <v>158</v>
      </c>
      <c r="F8" s="10" t="s">
        <v>390</v>
      </c>
      <c r="G8" s="10" t="s">
        <v>306</v>
      </c>
      <c r="H8" s="197" t="s">
        <v>307</v>
      </c>
      <c r="I8" s="189">
        <v>10.98</v>
      </c>
      <c r="J8" s="189">
        <v>0</v>
      </c>
      <c r="K8" s="189">
        <v>0</v>
      </c>
      <c r="L8" s="189">
        <v>10.98</v>
      </c>
      <c r="M8" s="189">
        <v>0</v>
      </c>
      <c r="N8" s="189">
        <v>0</v>
      </c>
      <c r="O8" s="189">
        <v>0</v>
      </c>
      <c r="P8" s="189">
        <v>0</v>
      </c>
      <c r="Q8" s="189">
        <v>0</v>
      </c>
      <c r="R8" s="189">
        <v>0</v>
      </c>
      <c r="S8" s="189">
        <v>0</v>
      </c>
      <c r="T8" s="189">
        <v>0</v>
      </c>
      <c r="U8" s="189">
        <v>0</v>
      </c>
      <c r="V8" s="189">
        <v>0</v>
      </c>
      <c r="W8" s="189">
        <v>0</v>
      </c>
    </row>
    <row r="9" ht="18.75" customHeight="1" spans="1:23">
      <c r="A9" s="10" t="s">
        <v>387</v>
      </c>
      <c r="B9" s="10" t="s">
        <v>391</v>
      </c>
      <c r="C9" s="10" t="s">
        <v>392</v>
      </c>
      <c r="D9" s="10" t="s">
        <v>75</v>
      </c>
      <c r="E9" s="10" t="s">
        <v>105</v>
      </c>
      <c r="F9" s="10" t="s">
        <v>377</v>
      </c>
      <c r="G9" s="10" t="s">
        <v>313</v>
      </c>
      <c r="H9" s="198" t="s">
        <v>314</v>
      </c>
      <c r="I9" s="189">
        <v>62</v>
      </c>
      <c r="J9" s="189">
        <v>62</v>
      </c>
      <c r="K9" s="189">
        <v>62</v>
      </c>
      <c r="L9" s="189">
        <v>0</v>
      </c>
      <c r="M9" s="189">
        <v>0</v>
      </c>
      <c r="N9" s="189">
        <v>0</v>
      </c>
      <c r="O9" s="189">
        <v>0</v>
      </c>
      <c r="P9" s="189">
        <v>0</v>
      </c>
      <c r="Q9" s="189">
        <v>0</v>
      </c>
      <c r="R9" s="189">
        <v>0</v>
      </c>
      <c r="S9" s="189">
        <v>0</v>
      </c>
      <c r="T9" s="189">
        <v>0</v>
      </c>
      <c r="U9" s="189">
        <v>0</v>
      </c>
      <c r="V9" s="189">
        <v>0</v>
      </c>
      <c r="W9" s="189">
        <v>0</v>
      </c>
    </row>
    <row r="10" customHeight="1" spans="1:23">
      <c r="A10" s="10" t="s">
        <v>387</v>
      </c>
      <c r="B10" s="10" t="s">
        <v>391</v>
      </c>
      <c r="C10" s="10" t="s">
        <v>392</v>
      </c>
      <c r="D10" s="10" t="s">
        <v>75</v>
      </c>
      <c r="E10" s="10" t="s">
        <v>105</v>
      </c>
      <c r="F10" s="10" t="s">
        <v>377</v>
      </c>
      <c r="G10" s="10" t="s">
        <v>323</v>
      </c>
      <c r="H10" s="198" t="s">
        <v>324</v>
      </c>
      <c r="I10" s="189">
        <v>6</v>
      </c>
      <c r="J10" s="189">
        <v>6</v>
      </c>
      <c r="K10" s="189">
        <v>6</v>
      </c>
      <c r="L10" s="189">
        <v>0</v>
      </c>
      <c r="M10" s="189">
        <v>0</v>
      </c>
      <c r="N10" s="189">
        <v>0</v>
      </c>
      <c r="O10" s="189">
        <v>0</v>
      </c>
      <c r="P10" s="189">
        <v>0</v>
      </c>
      <c r="Q10" s="189">
        <v>0</v>
      </c>
      <c r="R10" s="189">
        <v>0</v>
      </c>
      <c r="S10" s="189">
        <v>0</v>
      </c>
      <c r="T10" s="189">
        <v>0</v>
      </c>
      <c r="U10" s="189">
        <v>0</v>
      </c>
      <c r="V10" s="189">
        <v>0</v>
      </c>
      <c r="W10" s="189">
        <v>0</v>
      </c>
    </row>
    <row r="11" customHeight="1" spans="1:23">
      <c r="A11" s="10" t="s">
        <v>387</v>
      </c>
      <c r="B11" s="10" t="s">
        <v>393</v>
      </c>
      <c r="C11" s="10" t="s">
        <v>394</v>
      </c>
      <c r="D11" s="10" t="s">
        <v>75</v>
      </c>
      <c r="E11" s="8" t="s">
        <v>96</v>
      </c>
      <c r="F11" s="10" t="s">
        <v>395</v>
      </c>
      <c r="G11" s="10" t="s">
        <v>327</v>
      </c>
      <c r="H11" s="198" t="s">
        <v>328</v>
      </c>
      <c r="I11" s="189">
        <v>5</v>
      </c>
      <c r="J11" s="189">
        <v>5</v>
      </c>
      <c r="K11" s="189">
        <v>5</v>
      </c>
      <c r="L11" s="189">
        <v>0</v>
      </c>
      <c r="M11" s="189">
        <v>0</v>
      </c>
      <c r="N11" s="189">
        <v>0</v>
      </c>
      <c r="O11" s="189">
        <v>0</v>
      </c>
      <c r="P11" s="189">
        <v>0</v>
      </c>
      <c r="Q11" s="189">
        <v>0</v>
      </c>
      <c r="R11" s="189">
        <v>0</v>
      </c>
      <c r="S11" s="189">
        <v>0</v>
      </c>
      <c r="T11" s="189">
        <v>0</v>
      </c>
      <c r="U11" s="189">
        <v>0</v>
      </c>
      <c r="V11" s="189">
        <v>0</v>
      </c>
      <c r="W11" s="189">
        <v>0</v>
      </c>
    </row>
    <row r="12" customHeight="1" spans="1:23">
      <c r="A12" s="10" t="s">
        <v>387</v>
      </c>
      <c r="B12" s="10" t="s">
        <v>396</v>
      </c>
      <c r="C12" s="10" t="s">
        <v>397</v>
      </c>
      <c r="D12" s="10" t="s">
        <v>75</v>
      </c>
      <c r="E12" s="10" t="s">
        <v>102</v>
      </c>
      <c r="F12" s="10" t="s">
        <v>292</v>
      </c>
      <c r="G12" s="10" t="s">
        <v>319</v>
      </c>
      <c r="H12" s="198" t="s">
        <v>320</v>
      </c>
      <c r="I12" s="189">
        <v>6</v>
      </c>
      <c r="J12" s="189">
        <v>6</v>
      </c>
      <c r="K12" s="189">
        <v>6</v>
      </c>
      <c r="L12" s="189">
        <v>0</v>
      </c>
      <c r="M12" s="189">
        <v>0</v>
      </c>
      <c r="N12" s="189">
        <v>0</v>
      </c>
      <c r="O12" s="189">
        <v>0</v>
      </c>
      <c r="P12" s="189">
        <v>0</v>
      </c>
      <c r="Q12" s="189">
        <v>0</v>
      </c>
      <c r="R12" s="189">
        <v>0</v>
      </c>
      <c r="S12" s="189">
        <v>0</v>
      </c>
      <c r="T12" s="189">
        <v>0</v>
      </c>
      <c r="U12" s="189">
        <v>0</v>
      </c>
      <c r="V12" s="189">
        <v>0</v>
      </c>
      <c r="W12" s="189">
        <v>0</v>
      </c>
    </row>
    <row r="13" customHeight="1" spans="1:23">
      <c r="A13" s="10" t="s">
        <v>387</v>
      </c>
      <c r="B13" s="10" t="s">
        <v>396</v>
      </c>
      <c r="C13" s="10" t="s">
        <v>397</v>
      </c>
      <c r="D13" s="10" t="s">
        <v>75</v>
      </c>
      <c r="E13" s="10" t="s">
        <v>102</v>
      </c>
      <c r="F13" s="10" t="s">
        <v>292</v>
      </c>
      <c r="G13" s="10" t="s">
        <v>323</v>
      </c>
      <c r="H13" s="198" t="s">
        <v>324</v>
      </c>
      <c r="I13" s="189">
        <v>3.984</v>
      </c>
      <c r="J13" s="189">
        <v>3.984</v>
      </c>
      <c r="K13" s="189">
        <v>3.984</v>
      </c>
      <c r="L13" s="189">
        <v>0</v>
      </c>
      <c r="M13" s="189">
        <v>0</v>
      </c>
      <c r="N13" s="189">
        <v>0</v>
      </c>
      <c r="O13" s="189">
        <v>0</v>
      </c>
      <c r="P13" s="189">
        <v>0</v>
      </c>
      <c r="Q13" s="189">
        <v>0</v>
      </c>
      <c r="R13" s="189">
        <v>0</v>
      </c>
      <c r="S13" s="189">
        <v>0</v>
      </c>
      <c r="T13" s="189">
        <v>0</v>
      </c>
      <c r="U13" s="189">
        <v>0</v>
      </c>
      <c r="V13" s="189">
        <v>0</v>
      </c>
      <c r="W13" s="189">
        <v>0</v>
      </c>
    </row>
    <row r="14" customHeight="1" spans="1:23">
      <c r="A14" s="10" t="s">
        <v>387</v>
      </c>
      <c r="B14" s="10" t="s">
        <v>396</v>
      </c>
      <c r="C14" s="10" t="s">
        <v>397</v>
      </c>
      <c r="D14" s="10" t="s">
        <v>75</v>
      </c>
      <c r="E14" s="10" t="s">
        <v>102</v>
      </c>
      <c r="F14" s="10" t="s">
        <v>292</v>
      </c>
      <c r="G14" s="10" t="s">
        <v>398</v>
      </c>
      <c r="H14" s="198" t="s">
        <v>399</v>
      </c>
      <c r="I14" s="189">
        <v>2.016</v>
      </c>
      <c r="J14" s="189">
        <v>2.016</v>
      </c>
      <c r="K14" s="189">
        <v>2.016</v>
      </c>
      <c r="L14" s="189">
        <v>0</v>
      </c>
      <c r="M14" s="189">
        <v>0</v>
      </c>
      <c r="N14" s="189">
        <v>0</v>
      </c>
      <c r="O14" s="189">
        <v>0</v>
      </c>
      <c r="P14" s="189">
        <v>0</v>
      </c>
      <c r="Q14" s="189">
        <v>0</v>
      </c>
      <c r="R14" s="189">
        <v>0</v>
      </c>
      <c r="S14" s="189">
        <v>0</v>
      </c>
      <c r="T14" s="189">
        <v>0</v>
      </c>
      <c r="U14" s="189">
        <v>0</v>
      </c>
      <c r="V14" s="189">
        <v>0</v>
      </c>
      <c r="W14" s="189">
        <v>0</v>
      </c>
    </row>
    <row r="15" customHeight="1" spans="1:23">
      <c r="A15" s="10" t="s">
        <v>387</v>
      </c>
      <c r="B15" s="10" t="s">
        <v>396</v>
      </c>
      <c r="C15" s="10" t="s">
        <v>397</v>
      </c>
      <c r="D15" s="10" t="s">
        <v>75</v>
      </c>
      <c r="E15" s="10" t="s">
        <v>102</v>
      </c>
      <c r="F15" s="10" t="s">
        <v>292</v>
      </c>
      <c r="G15" s="10" t="s">
        <v>290</v>
      </c>
      <c r="H15" s="198" t="s">
        <v>291</v>
      </c>
      <c r="I15" s="189">
        <v>2</v>
      </c>
      <c r="J15" s="189">
        <v>2</v>
      </c>
      <c r="K15" s="189">
        <v>2</v>
      </c>
      <c r="L15" s="189">
        <v>0</v>
      </c>
      <c r="M15" s="189">
        <v>0</v>
      </c>
      <c r="N15" s="189">
        <v>0</v>
      </c>
      <c r="O15" s="189">
        <v>0</v>
      </c>
      <c r="P15" s="189">
        <v>0</v>
      </c>
      <c r="Q15" s="189">
        <v>0</v>
      </c>
      <c r="R15" s="189">
        <v>0</v>
      </c>
      <c r="S15" s="189">
        <v>0</v>
      </c>
      <c r="T15" s="189">
        <v>0</v>
      </c>
      <c r="U15" s="189">
        <v>0</v>
      </c>
      <c r="V15" s="189">
        <v>0</v>
      </c>
      <c r="W15" s="189">
        <v>0</v>
      </c>
    </row>
    <row r="16" customHeight="1" spans="1:23">
      <c r="A16" s="10" t="s">
        <v>387</v>
      </c>
      <c r="B16" s="10" t="s">
        <v>400</v>
      </c>
      <c r="C16" s="10" t="s">
        <v>401</v>
      </c>
      <c r="D16" s="10" t="s">
        <v>75</v>
      </c>
      <c r="E16" s="10" t="s">
        <v>152</v>
      </c>
      <c r="F16" s="10" t="s">
        <v>295</v>
      </c>
      <c r="G16" s="10" t="s">
        <v>313</v>
      </c>
      <c r="H16" s="198" t="s">
        <v>314</v>
      </c>
      <c r="I16" s="189">
        <v>0.832</v>
      </c>
      <c r="J16" s="189">
        <v>0.832</v>
      </c>
      <c r="K16" s="189">
        <v>0.832</v>
      </c>
      <c r="L16" s="189">
        <v>0</v>
      </c>
      <c r="M16" s="189">
        <v>0</v>
      </c>
      <c r="N16" s="189">
        <v>0</v>
      </c>
      <c r="O16" s="189">
        <v>0</v>
      </c>
      <c r="P16" s="189">
        <v>0</v>
      </c>
      <c r="Q16" s="189">
        <v>0</v>
      </c>
      <c r="R16" s="189">
        <v>0</v>
      </c>
      <c r="S16" s="189">
        <v>0</v>
      </c>
      <c r="T16" s="189">
        <v>0</v>
      </c>
      <c r="U16" s="189">
        <v>0</v>
      </c>
      <c r="V16" s="189">
        <v>0</v>
      </c>
      <c r="W16" s="189">
        <v>0</v>
      </c>
    </row>
    <row r="17" customHeight="1" spans="1:23">
      <c r="A17" s="10" t="s">
        <v>387</v>
      </c>
      <c r="B17" s="10" t="s">
        <v>400</v>
      </c>
      <c r="C17" s="10" t="s">
        <v>401</v>
      </c>
      <c r="D17" s="10" t="s">
        <v>75</v>
      </c>
      <c r="E17" s="10" t="s">
        <v>152</v>
      </c>
      <c r="F17" s="10" t="s">
        <v>295</v>
      </c>
      <c r="G17" s="10" t="s">
        <v>323</v>
      </c>
      <c r="H17" s="198" t="s">
        <v>324</v>
      </c>
      <c r="I17" s="189">
        <v>0.5</v>
      </c>
      <c r="J17" s="189">
        <v>0.5</v>
      </c>
      <c r="K17" s="189">
        <v>0.5</v>
      </c>
      <c r="L17" s="189">
        <v>0</v>
      </c>
      <c r="M17" s="189">
        <v>0</v>
      </c>
      <c r="N17" s="189">
        <v>0</v>
      </c>
      <c r="O17" s="189">
        <v>0</v>
      </c>
      <c r="P17" s="189">
        <v>0</v>
      </c>
      <c r="Q17" s="189">
        <v>0</v>
      </c>
      <c r="R17" s="189">
        <v>0</v>
      </c>
      <c r="S17" s="189">
        <v>0</v>
      </c>
      <c r="T17" s="189">
        <v>0</v>
      </c>
      <c r="U17" s="189">
        <v>0</v>
      </c>
      <c r="V17" s="189">
        <v>0</v>
      </c>
      <c r="W17" s="189">
        <v>0</v>
      </c>
    </row>
    <row r="18" customHeight="1" spans="1:23">
      <c r="A18" s="10" t="s">
        <v>387</v>
      </c>
      <c r="B18" s="10" t="s">
        <v>400</v>
      </c>
      <c r="C18" s="10" t="s">
        <v>401</v>
      </c>
      <c r="D18" s="10" t="s">
        <v>75</v>
      </c>
      <c r="E18" s="10" t="s">
        <v>152</v>
      </c>
      <c r="F18" s="10" t="s">
        <v>295</v>
      </c>
      <c r="G18" s="10" t="s">
        <v>398</v>
      </c>
      <c r="H18" s="198" t="s">
        <v>399</v>
      </c>
      <c r="I18" s="189">
        <v>0.168</v>
      </c>
      <c r="J18" s="189">
        <v>0.168</v>
      </c>
      <c r="K18" s="189">
        <v>0.168</v>
      </c>
      <c r="L18" s="189">
        <v>0</v>
      </c>
      <c r="M18" s="189">
        <v>0</v>
      </c>
      <c r="N18" s="189">
        <v>0</v>
      </c>
      <c r="O18" s="189">
        <v>0</v>
      </c>
      <c r="P18" s="189">
        <v>0</v>
      </c>
      <c r="Q18" s="189">
        <v>0</v>
      </c>
      <c r="R18" s="189">
        <v>0</v>
      </c>
      <c r="S18" s="189">
        <v>0</v>
      </c>
      <c r="T18" s="189">
        <v>0</v>
      </c>
      <c r="U18" s="189">
        <v>0</v>
      </c>
      <c r="V18" s="189">
        <v>0</v>
      </c>
      <c r="W18" s="189">
        <v>0</v>
      </c>
    </row>
    <row r="19" customHeight="1" spans="1:23">
      <c r="A19" s="10" t="s">
        <v>387</v>
      </c>
      <c r="B19" s="10" t="s">
        <v>400</v>
      </c>
      <c r="C19" s="10" t="s">
        <v>401</v>
      </c>
      <c r="D19" s="10" t="s">
        <v>75</v>
      </c>
      <c r="E19" s="10" t="s">
        <v>152</v>
      </c>
      <c r="F19" s="10" t="s">
        <v>295</v>
      </c>
      <c r="G19" s="10" t="s">
        <v>402</v>
      </c>
      <c r="H19" s="198" t="s">
        <v>403</v>
      </c>
      <c r="I19" s="189">
        <v>7</v>
      </c>
      <c r="J19" s="189">
        <v>7</v>
      </c>
      <c r="K19" s="189">
        <v>7</v>
      </c>
      <c r="L19" s="189">
        <v>0</v>
      </c>
      <c r="M19" s="189">
        <v>0</v>
      </c>
      <c r="N19" s="189">
        <v>0</v>
      </c>
      <c r="O19" s="189">
        <v>0</v>
      </c>
      <c r="P19" s="189">
        <v>0</v>
      </c>
      <c r="Q19" s="189">
        <v>0</v>
      </c>
      <c r="R19" s="189">
        <v>0</v>
      </c>
      <c r="S19" s="189">
        <v>0</v>
      </c>
      <c r="T19" s="189">
        <v>0</v>
      </c>
      <c r="U19" s="189">
        <v>0</v>
      </c>
      <c r="V19" s="189">
        <v>0</v>
      </c>
      <c r="W19" s="189">
        <v>0</v>
      </c>
    </row>
    <row r="20" customHeight="1" spans="1:23">
      <c r="A20" s="10" t="s">
        <v>387</v>
      </c>
      <c r="B20" s="10" t="s">
        <v>400</v>
      </c>
      <c r="C20" s="10" t="s">
        <v>401</v>
      </c>
      <c r="D20" s="10" t="s">
        <v>75</v>
      </c>
      <c r="E20" s="10" t="s">
        <v>152</v>
      </c>
      <c r="F20" s="10" t="s">
        <v>295</v>
      </c>
      <c r="G20" s="10" t="s">
        <v>290</v>
      </c>
      <c r="H20" s="198" t="s">
        <v>291</v>
      </c>
      <c r="I20" s="189">
        <v>1.5</v>
      </c>
      <c r="J20" s="189">
        <v>1.5</v>
      </c>
      <c r="K20" s="189">
        <v>1.5</v>
      </c>
      <c r="L20" s="189">
        <v>0</v>
      </c>
      <c r="M20" s="189">
        <v>0</v>
      </c>
      <c r="N20" s="189">
        <v>0</v>
      </c>
      <c r="O20" s="189">
        <v>0</v>
      </c>
      <c r="P20" s="189">
        <v>0</v>
      </c>
      <c r="Q20" s="189">
        <v>0</v>
      </c>
      <c r="R20" s="189">
        <v>0</v>
      </c>
      <c r="S20" s="189">
        <v>0</v>
      </c>
      <c r="T20" s="189">
        <v>0</v>
      </c>
      <c r="U20" s="189">
        <v>0</v>
      </c>
      <c r="V20" s="189">
        <v>0</v>
      </c>
      <c r="W20" s="189">
        <v>0</v>
      </c>
    </row>
    <row r="21" customHeight="1" spans="1:23">
      <c r="A21" s="10" t="s">
        <v>387</v>
      </c>
      <c r="B21" s="10" t="s">
        <v>404</v>
      </c>
      <c r="C21" s="10" t="s">
        <v>405</v>
      </c>
      <c r="D21" s="10" t="s">
        <v>75</v>
      </c>
      <c r="E21" s="10" t="s">
        <v>102</v>
      </c>
      <c r="F21" s="10" t="s">
        <v>292</v>
      </c>
      <c r="G21" s="10" t="s">
        <v>319</v>
      </c>
      <c r="H21" s="198" t="s">
        <v>320</v>
      </c>
      <c r="I21" s="189">
        <v>1</v>
      </c>
      <c r="J21" s="189">
        <v>1</v>
      </c>
      <c r="K21" s="189">
        <v>1</v>
      </c>
      <c r="L21" s="189">
        <v>0</v>
      </c>
      <c r="M21" s="189">
        <v>0</v>
      </c>
      <c r="N21" s="189">
        <v>0</v>
      </c>
      <c r="O21" s="189">
        <v>0</v>
      </c>
      <c r="P21" s="189">
        <v>0</v>
      </c>
      <c r="Q21" s="189">
        <v>0</v>
      </c>
      <c r="R21" s="189">
        <v>0</v>
      </c>
      <c r="S21" s="189">
        <v>0</v>
      </c>
      <c r="T21" s="189">
        <v>0</v>
      </c>
      <c r="U21" s="189">
        <v>0</v>
      </c>
      <c r="V21" s="189">
        <v>0</v>
      </c>
      <c r="W21" s="189">
        <v>0</v>
      </c>
    </row>
    <row r="22" customHeight="1" spans="1:23">
      <c r="A22" s="10" t="s">
        <v>387</v>
      </c>
      <c r="B22" s="10" t="s">
        <v>404</v>
      </c>
      <c r="C22" s="10" t="s">
        <v>405</v>
      </c>
      <c r="D22" s="10" t="s">
        <v>75</v>
      </c>
      <c r="E22" s="10" t="s">
        <v>102</v>
      </c>
      <c r="F22" s="10" t="s">
        <v>292</v>
      </c>
      <c r="G22" s="10" t="s">
        <v>321</v>
      </c>
      <c r="H22" s="197" t="s">
        <v>322</v>
      </c>
      <c r="I22" s="189">
        <v>1.5</v>
      </c>
      <c r="J22" s="189">
        <v>1.5</v>
      </c>
      <c r="K22" s="189">
        <v>1.5</v>
      </c>
      <c r="L22" s="189">
        <v>0</v>
      </c>
      <c r="M22" s="189">
        <v>0</v>
      </c>
      <c r="N22" s="189">
        <v>0</v>
      </c>
      <c r="O22" s="189">
        <v>0</v>
      </c>
      <c r="P22" s="189">
        <v>0</v>
      </c>
      <c r="Q22" s="189">
        <v>0</v>
      </c>
      <c r="R22" s="189">
        <v>0</v>
      </c>
      <c r="S22" s="189">
        <v>0</v>
      </c>
      <c r="T22" s="189">
        <v>0</v>
      </c>
      <c r="U22" s="189">
        <v>0</v>
      </c>
      <c r="V22" s="189">
        <v>0</v>
      </c>
      <c r="W22" s="189">
        <v>0</v>
      </c>
    </row>
    <row r="23" customHeight="1" spans="1:23">
      <c r="A23" s="10" t="s">
        <v>387</v>
      </c>
      <c r="B23" s="10" t="s">
        <v>404</v>
      </c>
      <c r="C23" s="10" t="s">
        <v>405</v>
      </c>
      <c r="D23" s="10" t="s">
        <v>75</v>
      </c>
      <c r="E23" s="10" t="s">
        <v>102</v>
      </c>
      <c r="F23" s="10" t="s">
        <v>292</v>
      </c>
      <c r="G23" s="10" t="s">
        <v>323</v>
      </c>
      <c r="H23" s="198" t="s">
        <v>324</v>
      </c>
      <c r="I23" s="189">
        <v>1</v>
      </c>
      <c r="J23" s="189">
        <v>1</v>
      </c>
      <c r="K23" s="189">
        <v>1</v>
      </c>
      <c r="L23" s="189">
        <v>0</v>
      </c>
      <c r="M23" s="189">
        <v>0</v>
      </c>
      <c r="N23" s="189">
        <v>0</v>
      </c>
      <c r="O23" s="189">
        <v>0</v>
      </c>
      <c r="P23" s="189">
        <v>0</v>
      </c>
      <c r="Q23" s="189">
        <v>0</v>
      </c>
      <c r="R23" s="189">
        <v>0</v>
      </c>
      <c r="S23" s="189">
        <v>0</v>
      </c>
      <c r="T23" s="189">
        <v>0</v>
      </c>
      <c r="U23" s="189">
        <v>0</v>
      </c>
      <c r="V23" s="189">
        <v>0</v>
      </c>
      <c r="W23" s="189">
        <v>0</v>
      </c>
    </row>
    <row r="24" customHeight="1" spans="1:23">
      <c r="A24" s="10" t="s">
        <v>387</v>
      </c>
      <c r="B24" s="10" t="s">
        <v>404</v>
      </c>
      <c r="C24" s="10" t="s">
        <v>405</v>
      </c>
      <c r="D24" s="10" t="s">
        <v>75</v>
      </c>
      <c r="E24" s="10" t="s">
        <v>102</v>
      </c>
      <c r="F24" s="10" t="s">
        <v>292</v>
      </c>
      <c r="G24" s="10" t="s">
        <v>290</v>
      </c>
      <c r="H24" s="198" t="s">
        <v>291</v>
      </c>
      <c r="I24" s="189">
        <v>1.5</v>
      </c>
      <c r="J24" s="189">
        <v>1.5</v>
      </c>
      <c r="K24" s="189">
        <v>1.5</v>
      </c>
      <c r="L24" s="189">
        <v>0</v>
      </c>
      <c r="M24" s="189">
        <v>0</v>
      </c>
      <c r="N24" s="189">
        <v>0</v>
      </c>
      <c r="O24" s="189">
        <v>0</v>
      </c>
      <c r="P24" s="189">
        <v>0</v>
      </c>
      <c r="Q24" s="189">
        <v>0</v>
      </c>
      <c r="R24" s="189">
        <v>0</v>
      </c>
      <c r="S24" s="189">
        <v>0</v>
      </c>
      <c r="T24" s="189">
        <v>0</v>
      </c>
      <c r="U24" s="189">
        <v>0</v>
      </c>
      <c r="V24" s="189">
        <v>0</v>
      </c>
      <c r="W24" s="189">
        <v>0</v>
      </c>
    </row>
    <row r="25" customHeight="1" spans="1:23">
      <c r="A25" s="10" t="s">
        <v>387</v>
      </c>
      <c r="B25" s="10" t="s">
        <v>406</v>
      </c>
      <c r="C25" s="10" t="s">
        <v>407</v>
      </c>
      <c r="D25" s="10" t="s">
        <v>75</v>
      </c>
      <c r="E25" s="10" t="s">
        <v>183</v>
      </c>
      <c r="F25" s="10" t="s">
        <v>408</v>
      </c>
      <c r="G25" s="10" t="s">
        <v>313</v>
      </c>
      <c r="H25" s="198" t="s">
        <v>314</v>
      </c>
      <c r="I25" s="189">
        <v>7</v>
      </c>
      <c r="J25" s="189">
        <v>7</v>
      </c>
      <c r="K25" s="189">
        <v>7</v>
      </c>
      <c r="L25" s="189">
        <v>0</v>
      </c>
      <c r="M25" s="189">
        <v>0</v>
      </c>
      <c r="N25" s="189">
        <v>0</v>
      </c>
      <c r="O25" s="189">
        <v>0</v>
      </c>
      <c r="P25" s="189">
        <v>0</v>
      </c>
      <c r="Q25" s="189">
        <v>0</v>
      </c>
      <c r="R25" s="189">
        <v>0</v>
      </c>
      <c r="S25" s="189">
        <v>0</v>
      </c>
      <c r="T25" s="189">
        <v>0</v>
      </c>
      <c r="U25" s="189">
        <v>0</v>
      </c>
      <c r="V25" s="189">
        <v>0</v>
      </c>
      <c r="W25" s="189">
        <v>0</v>
      </c>
    </row>
    <row r="26" customHeight="1" spans="1:23">
      <c r="A26" s="10" t="s">
        <v>387</v>
      </c>
      <c r="B26" s="10" t="s">
        <v>406</v>
      </c>
      <c r="C26" s="10" t="s">
        <v>407</v>
      </c>
      <c r="D26" s="10" t="s">
        <v>75</v>
      </c>
      <c r="E26" s="10" t="s">
        <v>183</v>
      </c>
      <c r="F26" s="10" t="s">
        <v>408</v>
      </c>
      <c r="G26" s="10" t="s">
        <v>323</v>
      </c>
      <c r="H26" s="198" t="s">
        <v>324</v>
      </c>
      <c r="I26" s="189">
        <v>5</v>
      </c>
      <c r="J26" s="189">
        <v>5</v>
      </c>
      <c r="K26" s="189">
        <v>5</v>
      </c>
      <c r="L26" s="189">
        <v>0</v>
      </c>
      <c r="M26" s="189">
        <v>0</v>
      </c>
      <c r="N26" s="189">
        <v>0</v>
      </c>
      <c r="O26" s="189">
        <v>0</v>
      </c>
      <c r="P26" s="189">
        <v>0</v>
      </c>
      <c r="Q26" s="189">
        <v>0</v>
      </c>
      <c r="R26" s="189">
        <v>0</v>
      </c>
      <c r="S26" s="189">
        <v>0</v>
      </c>
      <c r="T26" s="189">
        <v>0</v>
      </c>
      <c r="U26" s="189">
        <v>0</v>
      </c>
      <c r="V26" s="189">
        <v>0</v>
      </c>
      <c r="W26" s="189">
        <v>0</v>
      </c>
    </row>
    <row r="27" customHeight="1" spans="1:23">
      <c r="A27" s="10" t="s">
        <v>387</v>
      </c>
      <c r="B27" s="10" t="s">
        <v>406</v>
      </c>
      <c r="C27" s="10" t="s">
        <v>407</v>
      </c>
      <c r="D27" s="10" t="s">
        <v>75</v>
      </c>
      <c r="E27" s="10" t="s">
        <v>183</v>
      </c>
      <c r="F27" s="10" t="s">
        <v>408</v>
      </c>
      <c r="G27" s="10" t="s">
        <v>402</v>
      </c>
      <c r="H27" s="198" t="s">
        <v>403</v>
      </c>
      <c r="I27" s="189">
        <v>3</v>
      </c>
      <c r="J27" s="189">
        <v>3</v>
      </c>
      <c r="K27" s="189">
        <v>3</v>
      </c>
      <c r="L27" s="189">
        <v>0</v>
      </c>
      <c r="M27" s="189">
        <v>0</v>
      </c>
      <c r="N27" s="189">
        <v>0</v>
      </c>
      <c r="O27" s="189">
        <v>0</v>
      </c>
      <c r="P27" s="189">
        <v>0</v>
      </c>
      <c r="Q27" s="189">
        <v>0</v>
      </c>
      <c r="R27" s="189">
        <v>0</v>
      </c>
      <c r="S27" s="189">
        <v>0</v>
      </c>
      <c r="T27" s="189">
        <v>0</v>
      </c>
      <c r="U27" s="189">
        <v>0</v>
      </c>
      <c r="V27" s="189">
        <v>0</v>
      </c>
      <c r="W27" s="189">
        <v>0</v>
      </c>
    </row>
    <row r="28" customHeight="1" spans="1:23">
      <c r="A28" s="10" t="s">
        <v>387</v>
      </c>
      <c r="B28" s="10" t="s">
        <v>409</v>
      </c>
      <c r="C28" s="10" t="s">
        <v>410</v>
      </c>
      <c r="D28" s="10" t="s">
        <v>75</v>
      </c>
      <c r="E28" s="10" t="s">
        <v>112</v>
      </c>
      <c r="F28" s="10" t="s">
        <v>292</v>
      </c>
      <c r="G28" s="10" t="s">
        <v>313</v>
      </c>
      <c r="H28" s="198" t="s">
        <v>314</v>
      </c>
      <c r="I28" s="189">
        <v>0.5</v>
      </c>
      <c r="J28" s="189">
        <v>0.5</v>
      </c>
      <c r="K28" s="189">
        <v>0.5</v>
      </c>
      <c r="L28" s="189">
        <v>0</v>
      </c>
      <c r="M28" s="189">
        <v>0</v>
      </c>
      <c r="N28" s="189">
        <v>0</v>
      </c>
      <c r="O28" s="189">
        <v>0</v>
      </c>
      <c r="P28" s="189">
        <v>0</v>
      </c>
      <c r="Q28" s="189">
        <v>0</v>
      </c>
      <c r="R28" s="189">
        <v>0</v>
      </c>
      <c r="S28" s="189">
        <v>0</v>
      </c>
      <c r="T28" s="189">
        <v>0</v>
      </c>
      <c r="U28" s="189">
        <v>0</v>
      </c>
      <c r="V28" s="189">
        <v>0</v>
      </c>
      <c r="W28" s="189">
        <v>0</v>
      </c>
    </row>
    <row r="29" customHeight="1" spans="1:23">
      <c r="A29" s="10" t="s">
        <v>387</v>
      </c>
      <c r="B29" s="10" t="s">
        <v>409</v>
      </c>
      <c r="C29" s="10" t="s">
        <v>410</v>
      </c>
      <c r="D29" s="10" t="s">
        <v>75</v>
      </c>
      <c r="E29" s="10" t="s">
        <v>116</v>
      </c>
      <c r="F29" s="10" t="s">
        <v>411</v>
      </c>
      <c r="G29" s="10" t="s">
        <v>313</v>
      </c>
      <c r="H29" s="198" t="s">
        <v>314</v>
      </c>
      <c r="I29" s="189">
        <v>8</v>
      </c>
      <c r="J29" s="189">
        <v>8</v>
      </c>
      <c r="K29" s="189">
        <v>8</v>
      </c>
      <c r="L29" s="189">
        <v>0</v>
      </c>
      <c r="M29" s="189">
        <v>0</v>
      </c>
      <c r="N29" s="189">
        <v>0</v>
      </c>
      <c r="O29" s="189">
        <v>0</v>
      </c>
      <c r="P29" s="189">
        <v>0</v>
      </c>
      <c r="Q29" s="189">
        <v>0</v>
      </c>
      <c r="R29" s="189">
        <v>0</v>
      </c>
      <c r="S29" s="189">
        <v>0</v>
      </c>
      <c r="T29" s="189">
        <v>0</v>
      </c>
      <c r="U29" s="189">
        <v>0</v>
      </c>
      <c r="V29" s="189">
        <v>0</v>
      </c>
      <c r="W29" s="189">
        <v>0</v>
      </c>
    </row>
    <row r="30" customHeight="1" spans="1:23">
      <c r="A30" s="10" t="s">
        <v>412</v>
      </c>
      <c r="B30" s="10" t="s">
        <v>413</v>
      </c>
      <c r="C30" s="10" t="s">
        <v>414</v>
      </c>
      <c r="D30" s="10" t="s">
        <v>75</v>
      </c>
      <c r="E30" s="10" t="s">
        <v>172</v>
      </c>
      <c r="F30" s="10" t="s">
        <v>415</v>
      </c>
      <c r="G30" s="10" t="s">
        <v>416</v>
      </c>
      <c r="H30" s="198" t="s">
        <v>89</v>
      </c>
      <c r="I30" s="189">
        <v>0.1</v>
      </c>
      <c r="J30" s="189">
        <v>0</v>
      </c>
      <c r="K30" s="189">
        <v>0</v>
      </c>
      <c r="L30" s="189">
        <v>0</v>
      </c>
      <c r="M30" s="189">
        <v>0</v>
      </c>
      <c r="N30" s="189">
        <v>0</v>
      </c>
      <c r="O30" s="189">
        <v>0</v>
      </c>
      <c r="P30" s="189">
        <v>0</v>
      </c>
      <c r="Q30" s="189">
        <v>0</v>
      </c>
      <c r="R30" s="189">
        <v>0.1</v>
      </c>
      <c r="S30" s="189">
        <v>0</v>
      </c>
      <c r="T30" s="189">
        <v>0</v>
      </c>
      <c r="U30" s="189">
        <v>0</v>
      </c>
      <c r="V30" s="189">
        <v>0</v>
      </c>
      <c r="W30" s="189">
        <v>0.1</v>
      </c>
    </row>
    <row r="31" customHeight="1" spans="1:23">
      <c r="A31" s="33" t="s">
        <v>234</v>
      </c>
      <c r="B31" s="34"/>
      <c r="C31" s="34"/>
      <c r="D31" s="34"/>
      <c r="E31" s="34"/>
      <c r="F31" s="34"/>
      <c r="G31" s="34"/>
      <c r="H31" s="199"/>
      <c r="I31" s="189">
        <f>(SUM(I8:I30))</f>
        <v>136.58</v>
      </c>
      <c r="J31" s="189">
        <f>(SUM(J8:J30))/10000</f>
        <v>0.01255</v>
      </c>
      <c r="K31" s="189">
        <f>(SUM(K8:K30))/10000</f>
        <v>0.01255</v>
      </c>
      <c r="L31" s="189">
        <f>(SUM(L8:L30))/10000</f>
        <v>0.001098</v>
      </c>
      <c r="M31" s="189">
        <v>0</v>
      </c>
      <c r="N31" s="189">
        <v>0</v>
      </c>
      <c r="O31" s="189">
        <v>0</v>
      </c>
      <c r="P31" s="189">
        <v>0</v>
      </c>
      <c r="Q31" s="189">
        <v>0</v>
      </c>
      <c r="R31" s="189">
        <v>0.1</v>
      </c>
      <c r="S31" s="189">
        <v>0</v>
      </c>
      <c r="T31" s="189">
        <v>0</v>
      </c>
      <c r="U31" s="189">
        <v>0</v>
      </c>
      <c r="V31" s="189">
        <v>0</v>
      </c>
      <c r="W31" s="189">
        <v>0.1</v>
      </c>
    </row>
    <row r="33" customHeight="1" spans="9:10">
      <c r="I33" s="13"/>
      <c r="J33" s="13"/>
    </row>
    <row r="35" customHeight="1" spans="9:9">
      <c r="I35" s="13"/>
    </row>
  </sheetData>
  <autoFilter ref="A7:W31">
    <extLst/>
  </autoFilter>
  <mergeCells count="28">
    <mergeCell ref="A2:W2"/>
    <mergeCell ref="A3:H3"/>
    <mergeCell ref="J4:M4"/>
    <mergeCell ref="N4:P4"/>
    <mergeCell ref="R4:W4"/>
    <mergeCell ref="J5:K5"/>
    <mergeCell ref="A31:H3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topLeftCell="A6" workbookViewId="0">
      <selection activeCell="G65" sqref="G65"/>
    </sheetView>
  </sheetViews>
  <sheetFormatPr defaultColWidth="9.1047619047619" defaultRowHeight="12"/>
  <cols>
    <col min="1" max="5" width="25.6666666666667" style="103" customWidth="1"/>
    <col min="6" max="6" width="25.6666666666667" style="104" customWidth="1"/>
    <col min="7" max="7" width="25.6666666666667" style="103" customWidth="1"/>
    <col min="8" max="9" width="25.6666666666667" style="104" customWidth="1"/>
    <col min="10" max="10" width="25.6666666666667" style="103" customWidth="1"/>
    <col min="11" max="11" width="9.1047619047619" style="104" customWidth="1"/>
    <col min="12" max="16384" width="9.1047619047619" style="104"/>
  </cols>
  <sheetData>
    <row r="1" customHeight="1" spans="10:10">
      <c r="J1" s="116" t="s">
        <v>417</v>
      </c>
    </row>
    <row r="2" ht="28.5" customHeight="1" spans="1:10">
      <c r="A2" s="105" t="s">
        <v>418</v>
      </c>
      <c r="B2" s="106"/>
      <c r="C2" s="106"/>
      <c r="D2" s="106"/>
      <c r="E2" s="106"/>
      <c r="F2" s="107"/>
      <c r="G2" s="106"/>
      <c r="H2" s="107"/>
      <c r="I2" s="107"/>
      <c r="J2" s="106"/>
    </row>
    <row r="3" ht="17.25" customHeight="1" spans="1:1">
      <c r="A3" s="108" t="s">
        <v>2</v>
      </c>
    </row>
    <row r="4" ht="44.25" customHeight="1" spans="1:10">
      <c r="A4" s="109" t="s">
        <v>419</v>
      </c>
      <c r="B4" s="109" t="s">
        <v>420</v>
      </c>
      <c r="C4" s="109" t="s">
        <v>421</v>
      </c>
      <c r="D4" s="109" t="s">
        <v>422</v>
      </c>
      <c r="E4" s="109" t="s">
        <v>423</v>
      </c>
      <c r="F4" s="110" t="s">
        <v>424</v>
      </c>
      <c r="G4" s="109" t="s">
        <v>425</v>
      </c>
      <c r="H4" s="110" t="s">
        <v>426</v>
      </c>
      <c r="I4" s="110" t="s">
        <v>427</v>
      </c>
      <c r="J4" s="109" t="s">
        <v>428</v>
      </c>
    </row>
    <row r="5" ht="19.95" customHeight="1" spans="1:10">
      <c r="A5" s="109">
        <v>1</v>
      </c>
      <c r="B5" s="109">
        <v>2</v>
      </c>
      <c r="C5" s="109">
        <v>3</v>
      </c>
      <c r="D5" s="109">
        <v>4</v>
      </c>
      <c r="E5" s="109">
        <v>5</v>
      </c>
      <c r="F5" s="110">
        <v>6</v>
      </c>
      <c r="G5" s="109">
        <v>7</v>
      </c>
      <c r="H5" s="110">
        <v>8</v>
      </c>
      <c r="I5" s="110">
        <v>9</v>
      </c>
      <c r="J5" s="109">
        <v>10</v>
      </c>
    </row>
    <row r="6" ht="42" customHeight="1" spans="1:10">
      <c r="A6" s="111" t="s">
        <v>75</v>
      </c>
      <c r="B6" s="10"/>
      <c r="C6" s="10"/>
      <c r="D6" s="10"/>
      <c r="E6" s="113"/>
      <c r="F6" s="114"/>
      <c r="G6" s="113"/>
      <c r="H6" s="114"/>
      <c r="I6" s="114"/>
      <c r="J6" s="113"/>
    </row>
    <row r="7" ht="42.75" customHeight="1" spans="1:10">
      <c r="A7" s="111" t="s">
        <v>75</v>
      </c>
      <c r="B7" s="72" t="s">
        <v>48</v>
      </c>
      <c r="C7" s="72" t="s">
        <v>48</v>
      </c>
      <c r="D7" s="72" t="s">
        <v>48</v>
      </c>
      <c r="E7" s="111" t="s">
        <v>48</v>
      </c>
      <c r="F7" s="72" t="s">
        <v>48</v>
      </c>
      <c r="G7" s="111" t="s">
        <v>48</v>
      </c>
      <c r="H7" s="72" t="s">
        <v>48</v>
      </c>
      <c r="I7" s="72" t="s">
        <v>48</v>
      </c>
      <c r="J7" s="111" t="s">
        <v>48</v>
      </c>
    </row>
    <row r="8" ht="22.5" spans="1:10">
      <c r="A8" s="192" t="s">
        <v>429</v>
      </c>
      <c r="B8" s="192" t="s">
        <v>430</v>
      </c>
      <c r="C8" s="72" t="s">
        <v>431</v>
      </c>
      <c r="D8" s="72" t="s">
        <v>432</v>
      </c>
      <c r="E8" s="111" t="s">
        <v>433</v>
      </c>
      <c r="F8" s="72" t="s">
        <v>434</v>
      </c>
      <c r="G8" s="111" t="s">
        <v>435</v>
      </c>
      <c r="H8" s="72" t="s">
        <v>436</v>
      </c>
      <c r="I8" s="72" t="s">
        <v>437</v>
      </c>
      <c r="J8" s="111" t="s">
        <v>438</v>
      </c>
    </row>
    <row r="9" spans="1:10">
      <c r="A9" s="193"/>
      <c r="B9" s="193"/>
      <c r="C9" s="72" t="s">
        <v>439</v>
      </c>
      <c r="D9" s="72" t="s">
        <v>440</v>
      </c>
      <c r="E9" s="111" t="s">
        <v>441</v>
      </c>
      <c r="F9" s="72" t="s">
        <v>442</v>
      </c>
      <c r="G9" s="111" t="s">
        <v>264</v>
      </c>
      <c r="H9" s="72" t="s">
        <v>443</v>
      </c>
      <c r="I9" s="72" t="s">
        <v>437</v>
      </c>
      <c r="J9" s="111" t="s">
        <v>444</v>
      </c>
    </row>
    <row r="10" spans="1:10">
      <c r="A10" s="193"/>
      <c r="B10" s="193"/>
      <c r="C10" s="72" t="s">
        <v>439</v>
      </c>
      <c r="D10" s="72" t="s">
        <v>440</v>
      </c>
      <c r="E10" s="111" t="s">
        <v>445</v>
      </c>
      <c r="F10" s="72" t="s">
        <v>442</v>
      </c>
      <c r="G10" s="111" t="s">
        <v>264</v>
      </c>
      <c r="H10" s="72" t="s">
        <v>443</v>
      </c>
      <c r="I10" s="72" t="s">
        <v>437</v>
      </c>
      <c r="J10" s="111" t="s">
        <v>446</v>
      </c>
    </row>
    <row r="11" spans="1:10">
      <c r="A11" s="194"/>
      <c r="B11" s="194"/>
      <c r="C11" s="72" t="s">
        <v>447</v>
      </c>
      <c r="D11" s="72" t="s">
        <v>448</v>
      </c>
      <c r="E11" s="111" t="s">
        <v>449</v>
      </c>
      <c r="F11" s="72" t="s">
        <v>442</v>
      </c>
      <c r="G11" s="111" t="s">
        <v>450</v>
      </c>
      <c r="H11" s="72" t="s">
        <v>443</v>
      </c>
      <c r="I11" s="72" t="s">
        <v>437</v>
      </c>
      <c r="J11" s="111" t="s">
        <v>451</v>
      </c>
    </row>
    <row r="12" ht="22.5" spans="1:10">
      <c r="A12" s="192" t="s">
        <v>452</v>
      </c>
      <c r="B12" s="192" t="s">
        <v>453</v>
      </c>
      <c r="C12" s="72" t="s">
        <v>431</v>
      </c>
      <c r="D12" s="72" t="s">
        <v>454</v>
      </c>
      <c r="E12" s="111" t="s">
        <v>455</v>
      </c>
      <c r="F12" s="72" t="s">
        <v>442</v>
      </c>
      <c r="G12" s="111" t="s">
        <v>227</v>
      </c>
      <c r="H12" s="72" t="s">
        <v>456</v>
      </c>
      <c r="I12" s="72" t="s">
        <v>437</v>
      </c>
      <c r="J12" s="111" t="s">
        <v>457</v>
      </c>
    </row>
    <row r="13" ht="22.5" spans="1:10">
      <c r="A13" s="193"/>
      <c r="B13" s="193"/>
      <c r="C13" s="72" t="s">
        <v>431</v>
      </c>
      <c r="D13" s="72" t="s">
        <v>454</v>
      </c>
      <c r="E13" s="111" t="s">
        <v>458</v>
      </c>
      <c r="F13" s="72" t="s">
        <v>442</v>
      </c>
      <c r="G13" s="111" t="s">
        <v>459</v>
      </c>
      <c r="H13" s="72" t="s">
        <v>460</v>
      </c>
      <c r="I13" s="72" t="s">
        <v>437</v>
      </c>
      <c r="J13" s="111" t="s">
        <v>461</v>
      </c>
    </row>
    <row r="14" ht="22.5" spans="1:10">
      <c r="A14" s="193"/>
      <c r="B14" s="193"/>
      <c r="C14" s="72" t="s">
        <v>431</v>
      </c>
      <c r="D14" s="72" t="s">
        <v>454</v>
      </c>
      <c r="E14" s="111" t="s">
        <v>462</v>
      </c>
      <c r="F14" s="72" t="s">
        <v>442</v>
      </c>
      <c r="G14" s="111" t="s">
        <v>229</v>
      </c>
      <c r="H14" s="72" t="s">
        <v>463</v>
      </c>
      <c r="I14" s="72" t="s">
        <v>437</v>
      </c>
      <c r="J14" s="111" t="s">
        <v>464</v>
      </c>
    </row>
    <row r="15" ht="22.5" spans="1:10">
      <c r="A15" s="193"/>
      <c r="B15" s="193"/>
      <c r="C15" s="72" t="s">
        <v>431</v>
      </c>
      <c r="D15" s="72" t="s">
        <v>465</v>
      </c>
      <c r="E15" s="111" t="s">
        <v>466</v>
      </c>
      <c r="F15" s="72" t="s">
        <v>434</v>
      </c>
      <c r="G15" s="111" t="s">
        <v>467</v>
      </c>
      <c r="H15" s="72" t="s">
        <v>468</v>
      </c>
      <c r="I15" s="72" t="s">
        <v>437</v>
      </c>
      <c r="J15" s="111" t="s">
        <v>469</v>
      </c>
    </row>
    <row r="16" ht="45" spans="1:10">
      <c r="A16" s="193"/>
      <c r="B16" s="193"/>
      <c r="C16" s="72" t="s">
        <v>439</v>
      </c>
      <c r="D16" s="72" t="s">
        <v>470</v>
      </c>
      <c r="E16" s="111" t="s">
        <v>471</v>
      </c>
      <c r="F16" s="72" t="s">
        <v>442</v>
      </c>
      <c r="G16" s="111" t="s">
        <v>472</v>
      </c>
      <c r="H16" s="72" t="s">
        <v>443</v>
      </c>
      <c r="I16" s="72" t="s">
        <v>437</v>
      </c>
      <c r="J16" s="111" t="s">
        <v>473</v>
      </c>
    </row>
    <row r="17" ht="33.75" spans="1:10">
      <c r="A17" s="194"/>
      <c r="B17" s="194"/>
      <c r="C17" s="72" t="s">
        <v>447</v>
      </c>
      <c r="D17" s="72" t="s">
        <v>448</v>
      </c>
      <c r="E17" s="111" t="s">
        <v>474</v>
      </c>
      <c r="F17" s="72" t="s">
        <v>442</v>
      </c>
      <c r="G17" s="111" t="s">
        <v>475</v>
      </c>
      <c r="H17" s="72" t="s">
        <v>443</v>
      </c>
      <c r="I17" s="72" t="s">
        <v>437</v>
      </c>
      <c r="J17" s="111" t="s">
        <v>476</v>
      </c>
    </row>
    <row r="18" spans="1:10">
      <c r="A18" s="192" t="s">
        <v>477</v>
      </c>
      <c r="B18" s="192" t="s">
        <v>414</v>
      </c>
      <c r="C18" s="72" t="s">
        <v>431</v>
      </c>
      <c r="D18" s="72" t="s">
        <v>454</v>
      </c>
      <c r="E18" s="111" t="s">
        <v>478</v>
      </c>
      <c r="F18" s="72" t="s">
        <v>434</v>
      </c>
      <c r="G18" s="111" t="s">
        <v>479</v>
      </c>
      <c r="H18" s="72" t="s">
        <v>48</v>
      </c>
      <c r="I18" s="72" t="s">
        <v>480</v>
      </c>
      <c r="J18" s="111" t="s">
        <v>481</v>
      </c>
    </row>
    <row r="19" spans="1:10">
      <c r="A19" s="193"/>
      <c r="B19" s="193"/>
      <c r="C19" s="72" t="s">
        <v>431</v>
      </c>
      <c r="D19" s="72" t="s">
        <v>432</v>
      </c>
      <c r="E19" s="111" t="s">
        <v>482</v>
      </c>
      <c r="F19" s="72" t="s">
        <v>434</v>
      </c>
      <c r="G19" s="111" t="s">
        <v>479</v>
      </c>
      <c r="H19" s="72" t="s">
        <v>48</v>
      </c>
      <c r="I19" s="72" t="s">
        <v>480</v>
      </c>
      <c r="J19" s="111" t="s">
        <v>483</v>
      </c>
    </row>
    <row r="20" spans="1:10">
      <c r="A20" s="193"/>
      <c r="B20" s="193"/>
      <c r="C20" s="72" t="s">
        <v>431</v>
      </c>
      <c r="D20" s="72" t="s">
        <v>484</v>
      </c>
      <c r="E20" s="111" t="s">
        <v>485</v>
      </c>
      <c r="F20" s="72" t="s">
        <v>434</v>
      </c>
      <c r="G20" s="111" t="s">
        <v>486</v>
      </c>
      <c r="H20" s="72" t="s">
        <v>48</v>
      </c>
      <c r="I20" s="72" t="s">
        <v>480</v>
      </c>
      <c r="J20" s="111" t="s">
        <v>481</v>
      </c>
    </row>
    <row r="21" spans="1:10">
      <c r="A21" s="193"/>
      <c r="B21" s="193"/>
      <c r="C21" s="72" t="s">
        <v>439</v>
      </c>
      <c r="D21" s="72" t="s">
        <v>440</v>
      </c>
      <c r="E21" s="111" t="s">
        <v>487</v>
      </c>
      <c r="F21" s="72" t="s">
        <v>434</v>
      </c>
      <c r="G21" s="111" t="s">
        <v>479</v>
      </c>
      <c r="H21" s="72" t="s">
        <v>48</v>
      </c>
      <c r="I21" s="72" t="s">
        <v>480</v>
      </c>
      <c r="J21" s="111" t="s">
        <v>487</v>
      </c>
    </row>
    <row r="22" spans="1:10">
      <c r="A22" s="194"/>
      <c r="B22" s="194"/>
      <c r="C22" s="72" t="s">
        <v>447</v>
      </c>
      <c r="D22" s="72" t="s">
        <v>448</v>
      </c>
      <c r="E22" s="111" t="s">
        <v>488</v>
      </c>
      <c r="F22" s="72" t="s">
        <v>434</v>
      </c>
      <c r="G22" s="111" t="s">
        <v>489</v>
      </c>
      <c r="H22" s="72" t="s">
        <v>48</v>
      </c>
      <c r="I22" s="72" t="s">
        <v>480</v>
      </c>
      <c r="J22" s="111" t="s">
        <v>490</v>
      </c>
    </row>
    <row r="23" ht="33.75" spans="1:10">
      <c r="A23" s="192" t="s">
        <v>491</v>
      </c>
      <c r="B23" s="192" t="s">
        <v>492</v>
      </c>
      <c r="C23" s="72" t="s">
        <v>431</v>
      </c>
      <c r="D23" s="72" t="s">
        <v>454</v>
      </c>
      <c r="E23" s="111" t="s">
        <v>493</v>
      </c>
      <c r="F23" s="72" t="s">
        <v>442</v>
      </c>
      <c r="G23" s="111" t="s">
        <v>230</v>
      </c>
      <c r="H23" s="72" t="s">
        <v>456</v>
      </c>
      <c r="I23" s="72" t="s">
        <v>437</v>
      </c>
      <c r="J23" s="111" t="s">
        <v>494</v>
      </c>
    </row>
    <row r="24" ht="33.75" spans="1:10">
      <c r="A24" s="193"/>
      <c r="B24" s="193"/>
      <c r="C24" s="72" t="s">
        <v>431</v>
      </c>
      <c r="D24" s="72" t="s">
        <v>454</v>
      </c>
      <c r="E24" s="111" t="s">
        <v>495</v>
      </c>
      <c r="F24" s="72" t="s">
        <v>442</v>
      </c>
      <c r="G24" s="111" t="s">
        <v>228</v>
      </c>
      <c r="H24" s="72" t="s">
        <v>456</v>
      </c>
      <c r="I24" s="72" t="s">
        <v>437</v>
      </c>
      <c r="J24" s="111" t="s">
        <v>494</v>
      </c>
    </row>
    <row r="25" ht="33.75" spans="1:10">
      <c r="A25" s="193"/>
      <c r="B25" s="193"/>
      <c r="C25" s="72" t="s">
        <v>431</v>
      </c>
      <c r="D25" s="72" t="s">
        <v>454</v>
      </c>
      <c r="E25" s="111" t="s">
        <v>496</v>
      </c>
      <c r="F25" s="72" t="s">
        <v>442</v>
      </c>
      <c r="G25" s="111" t="s">
        <v>262</v>
      </c>
      <c r="H25" s="72" t="s">
        <v>456</v>
      </c>
      <c r="I25" s="72" t="s">
        <v>437</v>
      </c>
      <c r="J25" s="111" t="s">
        <v>494</v>
      </c>
    </row>
    <row r="26" ht="33.75" spans="1:10">
      <c r="A26" s="193"/>
      <c r="B26" s="193"/>
      <c r="C26" s="72" t="s">
        <v>431</v>
      </c>
      <c r="D26" s="72" t="s">
        <v>465</v>
      </c>
      <c r="E26" s="111" t="s">
        <v>497</v>
      </c>
      <c r="F26" s="72" t="s">
        <v>434</v>
      </c>
      <c r="G26" s="111" t="s">
        <v>479</v>
      </c>
      <c r="H26" s="72" t="s">
        <v>443</v>
      </c>
      <c r="I26" s="72" t="s">
        <v>437</v>
      </c>
      <c r="J26" s="111" t="s">
        <v>494</v>
      </c>
    </row>
    <row r="27" ht="33.75" spans="1:10">
      <c r="A27" s="193"/>
      <c r="B27" s="193"/>
      <c r="C27" s="72" t="s">
        <v>431</v>
      </c>
      <c r="D27" s="72" t="s">
        <v>465</v>
      </c>
      <c r="E27" s="111" t="s">
        <v>498</v>
      </c>
      <c r="F27" s="72" t="s">
        <v>442</v>
      </c>
      <c r="G27" s="111" t="s">
        <v>450</v>
      </c>
      <c r="H27" s="72" t="s">
        <v>443</v>
      </c>
      <c r="I27" s="72" t="s">
        <v>437</v>
      </c>
      <c r="J27" s="111" t="s">
        <v>494</v>
      </c>
    </row>
    <row r="28" ht="33.75" spans="1:10">
      <c r="A28" s="193"/>
      <c r="B28" s="193"/>
      <c r="C28" s="72" t="s">
        <v>431</v>
      </c>
      <c r="D28" s="72" t="s">
        <v>432</v>
      </c>
      <c r="E28" s="111" t="s">
        <v>499</v>
      </c>
      <c r="F28" s="72" t="s">
        <v>434</v>
      </c>
      <c r="G28" s="111" t="s">
        <v>500</v>
      </c>
      <c r="H28" s="72" t="s">
        <v>436</v>
      </c>
      <c r="I28" s="72" t="s">
        <v>437</v>
      </c>
      <c r="J28" s="111" t="s">
        <v>494</v>
      </c>
    </row>
    <row r="29" ht="33.75" spans="1:10">
      <c r="A29" s="193"/>
      <c r="B29" s="193"/>
      <c r="C29" s="72" t="s">
        <v>439</v>
      </c>
      <c r="D29" s="72" t="s">
        <v>440</v>
      </c>
      <c r="E29" s="111" t="s">
        <v>501</v>
      </c>
      <c r="F29" s="72" t="s">
        <v>442</v>
      </c>
      <c r="G29" s="111" t="s">
        <v>274</v>
      </c>
      <c r="H29" s="72" t="s">
        <v>443</v>
      </c>
      <c r="I29" s="72" t="s">
        <v>437</v>
      </c>
      <c r="J29" s="111" t="s">
        <v>494</v>
      </c>
    </row>
    <row r="30" ht="33.75" spans="1:10">
      <c r="A30" s="194"/>
      <c r="B30" s="194"/>
      <c r="C30" s="72" t="s">
        <v>447</v>
      </c>
      <c r="D30" s="72" t="s">
        <v>448</v>
      </c>
      <c r="E30" s="111" t="s">
        <v>502</v>
      </c>
      <c r="F30" s="72" t="s">
        <v>442</v>
      </c>
      <c r="G30" s="111" t="s">
        <v>450</v>
      </c>
      <c r="H30" s="72" t="s">
        <v>443</v>
      </c>
      <c r="I30" s="72" t="s">
        <v>437</v>
      </c>
      <c r="J30" s="111" t="s">
        <v>494</v>
      </c>
    </row>
    <row r="31" spans="1:10">
      <c r="A31" s="192" t="s">
        <v>503</v>
      </c>
      <c r="B31" s="192" t="s">
        <v>504</v>
      </c>
      <c r="C31" s="72" t="s">
        <v>431</v>
      </c>
      <c r="D31" s="72" t="s">
        <v>454</v>
      </c>
      <c r="E31" s="111" t="s">
        <v>505</v>
      </c>
      <c r="F31" s="72" t="s">
        <v>434</v>
      </c>
      <c r="G31" s="111" t="s">
        <v>227</v>
      </c>
      <c r="H31" s="72" t="s">
        <v>506</v>
      </c>
      <c r="I31" s="72" t="s">
        <v>437</v>
      </c>
      <c r="J31" s="111" t="s">
        <v>507</v>
      </c>
    </row>
    <row r="32" ht="45" spans="1:10">
      <c r="A32" s="193"/>
      <c r="B32" s="193"/>
      <c r="C32" s="72" t="s">
        <v>431</v>
      </c>
      <c r="D32" s="72" t="s">
        <v>454</v>
      </c>
      <c r="E32" s="111" t="s">
        <v>508</v>
      </c>
      <c r="F32" s="72" t="s">
        <v>442</v>
      </c>
      <c r="G32" s="111" t="s">
        <v>269</v>
      </c>
      <c r="H32" s="72" t="s">
        <v>456</v>
      </c>
      <c r="I32" s="72" t="s">
        <v>437</v>
      </c>
      <c r="J32" s="111" t="s">
        <v>509</v>
      </c>
    </row>
    <row r="33" spans="1:10">
      <c r="A33" s="193"/>
      <c r="B33" s="193"/>
      <c r="C33" s="72" t="s">
        <v>431</v>
      </c>
      <c r="D33" s="72" t="s">
        <v>465</v>
      </c>
      <c r="E33" s="111" t="s">
        <v>510</v>
      </c>
      <c r="F33" s="72" t="s">
        <v>434</v>
      </c>
      <c r="G33" s="111" t="s">
        <v>479</v>
      </c>
      <c r="H33" s="72" t="s">
        <v>443</v>
      </c>
      <c r="I33" s="72" t="s">
        <v>437</v>
      </c>
      <c r="J33" s="111" t="s">
        <v>511</v>
      </c>
    </row>
    <row r="34" spans="1:10">
      <c r="A34" s="193"/>
      <c r="B34" s="193"/>
      <c r="C34" s="72" t="s">
        <v>431</v>
      </c>
      <c r="D34" s="72" t="s">
        <v>432</v>
      </c>
      <c r="E34" s="111" t="s">
        <v>512</v>
      </c>
      <c r="F34" s="72" t="s">
        <v>434</v>
      </c>
      <c r="G34" s="111" t="s">
        <v>513</v>
      </c>
      <c r="H34" s="72" t="s">
        <v>436</v>
      </c>
      <c r="I34" s="72" t="s">
        <v>437</v>
      </c>
      <c r="J34" s="111" t="s">
        <v>514</v>
      </c>
    </row>
    <row r="35" ht="56.25" spans="1:10">
      <c r="A35" s="193"/>
      <c r="B35" s="193"/>
      <c r="C35" s="72" t="s">
        <v>439</v>
      </c>
      <c r="D35" s="72" t="s">
        <v>440</v>
      </c>
      <c r="E35" s="111" t="s">
        <v>515</v>
      </c>
      <c r="F35" s="72" t="s">
        <v>442</v>
      </c>
      <c r="G35" s="111" t="s">
        <v>516</v>
      </c>
      <c r="H35" s="72" t="s">
        <v>443</v>
      </c>
      <c r="I35" s="72" t="s">
        <v>437</v>
      </c>
      <c r="J35" s="111" t="s">
        <v>517</v>
      </c>
    </row>
    <row r="36" spans="1:10">
      <c r="A36" s="194"/>
      <c r="B36" s="194"/>
      <c r="C36" s="72" t="s">
        <v>447</v>
      </c>
      <c r="D36" s="72" t="s">
        <v>448</v>
      </c>
      <c r="E36" s="111" t="s">
        <v>518</v>
      </c>
      <c r="F36" s="72" t="s">
        <v>442</v>
      </c>
      <c r="G36" s="111" t="s">
        <v>519</v>
      </c>
      <c r="H36" s="72" t="s">
        <v>443</v>
      </c>
      <c r="I36" s="72" t="s">
        <v>437</v>
      </c>
      <c r="J36" s="111" t="s">
        <v>520</v>
      </c>
    </row>
    <row r="37" ht="22.5" spans="1:10">
      <c r="A37" s="192" t="s">
        <v>521</v>
      </c>
      <c r="B37" s="192" t="s">
        <v>522</v>
      </c>
      <c r="C37" s="72" t="s">
        <v>431</v>
      </c>
      <c r="D37" s="72" t="s">
        <v>454</v>
      </c>
      <c r="E37" s="111" t="s">
        <v>523</v>
      </c>
      <c r="F37" s="72" t="s">
        <v>442</v>
      </c>
      <c r="G37" s="111" t="s">
        <v>524</v>
      </c>
      <c r="H37" s="72" t="s">
        <v>460</v>
      </c>
      <c r="I37" s="72" t="s">
        <v>437</v>
      </c>
      <c r="J37" s="111" t="s">
        <v>324</v>
      </c>
    </row>
    <row r="38" spans="1:10">
      <c r="A38" s="193"/>
      <c r="B38" s="193"/>
      <c r="C38" s="72" t="s">
        <v>431</v>
      </c>
      <c r="D38" s="72" t="s">
        <v>454</v>
      </c>
      <c r="E38" s="111" t="s">
        <v>525</v>
      </c>
      <c r="F38" s="72" t="s">
        <v>442</v>
      </c>
      <c r="G38" s="111" t="s">
        <v>526</v>
      </c>
      <c r="H38" s="72" t="s">
        <v>527</v>
      </c>
      <c r="I38" s="72" t="s">
        <v>437</v>
      </c>
      <c r="J38" s="111" t="s">
        <v>528</v>
      </c>
    </row>
    <row r="39" spans="1:10">
      <c r="A39" s="193"/>
      <c r="B39" s="193"/>
      <c r="C39" s="72" t="s">
        <v>431</v>
      </c>
      <c r="D39" s="72" t="s">
        <v>454</v>
      </c>
      <c r="E39" s="111" t="s">
        <v>529</v>
      </c>
      <c r="F39" s="72" t="s">
        <v>442</v>
      </c>
      <c r="G39" s="111" t="s">
        <v>530</v>
      </c>
      <c r="H39" s="72" t="s">
        <v>531</v>
      </c>
      <c r="I39" s="72" t="s">
        <v>437</v>
      </c>
      <c r="J39" s="111" t="s">
        <v>529</v>
      </c>
    </row>
    <row r="40" spans="1:10">
      <c r="A40" s="193"/>
      <c r="B40" s="193"/>
      <c r="C40" s="72" t="s">
        <v>431</v>
      </c>
      <c r="D40" s="72" t="s">
        <v>465</v>
      </c>
      <c r="E40" s="111" t="s">
        <v>532</v>
      </c>
      <c r="F40" s="72" t="s">
        <v>434</v>
      </c>
      <c r="G40" s="111" t="s">
        <v>479</v>
      </c>
      <c r="H40" s="72" t="s">
        <v>443</v>
      </c>
      <c r="I40" s="72" t="s">
        <v>437</v>
      </c>
      <c r="J40" s="111" t="s">
        <v>533</v>
      </c>
    </row>
    <row r="41" spans="1:10">
      <c r="A41" s="193"/>
      <c r="B41" s="193"/>
      <c r="C41" s="72" t="s">
        <v>431</v>
      </c>
      <c r="D41" s="72" t="s">
        <v>465</v>
      </c>
      <c r="E41" s="111" t="s">
        <v>534</v>
      </c>
      <c r="F41" s="72" t="s">
        <v>434</v>
      </c>
      <c r="G41" s="111" t="s">
        <v>479</v>
      </c>
      <c r="H41" s="72" t="s">
        <v>443</v>
      </c>
      <c r="I41" s="72" t="s">
        <v>437</v>
      </c>
      <c r="J41" s="111" t="s">
        <v>533</v>
      </c>
    </row>
    <row r="42" spans="1:10">
      <c r="A42" s="193"/>
      <c r="B42" s="193"/>
      <c r="C42" s="72" t="s">
        <v>431</v>
      </c>
      <c r="D42" s="72" t="s">
        <v>432</v>
      </c>
      <c r="E42" s="111" t="s">
        <v>499</v>
      </c>
      <c r="F42" s="72" t="s">
        <v>434</v>
      </c>
      <c r="G42" s="111" t="s">
        <v>535</v>
      </c>
      <c r="H42" s="72" t="s">
        <v>436</v>
      </c>
      <c r="I42" s="72" t="s">
        <v>437</v>
      </c>
      <c r="J42" s="111" t="s">
        <v>533</v>
      </c>
    </row>
    <row r="43" ht="22.5" spans="1:10">
      <c r="A43" s="193"/>
      <c r="B43" s="193"/>
      <c r="C43" s="72" t="s">
        <v>439</v>
      </c>
      <c r="D43" s="72" t="s">
        <v>440</v>
      </c>
      <c r="E43" s="111" t="s">
        <v>536</v>
      </c>
      <c r="F43" s="72" t="s">
        <v>442</v>
      </c>
      <c r="G43" s="111" t="s">
        <v>526</v>
      </c>
      <c r="H43" s="72" t="s">
        <v>527</v>
      </c>
      <c r="I43" s="72" t="s">
        <v>437</v>
      </c>
      <c r="J43" s="111" t="s">
        <v>533</v>
      </c>
    </row>
    <row r="44" spans="1:10">
      <c r="A44" s="194"/>
      <c r="B44" s="194"/>
      <c r="C44" s="72" t="s">
        <v>447</v>
      </c>
      <c r="D44" s="72" t="s">
        <v>448</v>
      </c>
      <c r="E44" s="111" t="s">
        <v>537</v>
      </c>
      <c r="F44" s="72" t="s">
        <v>442</v>
      </c>
      <c r="G44" s="111" t="s">
        <v>450</v>
      </c>
      <c r="H44" s="72" t="s">
        <v>443</v>
      </c>
      <c r="I44" s="72" t="s">
        <v>437</v>
      </c>
      <c r="J44" s="111" t="s">
        <v>533</v>
      </c>
    </row>
    <row r="45" ht="22.5" spans="1:10">
      <c r="A45" s="192" t="s">
        <v>538</v>
      </c>
      <c r="B45" s="192" t="s">
        <v>539</v>
      </c>
      <c r="C45" s="72" t="s">
        <v>431</v>
      </c>
      <c r="D45" s="72" t="s">
        <v>454</v>
      </c>
      <c r="E45" s="111" t="s">
        <v>540</v>
      </c>
      <c r="F45" s="72" t="s">
        <v>442</v>
      </c>
      <c r="G45" s="111" t="s">
        <v>479</v>
      </c>
      <c r="H45" s="72" t="s">
        <v>541</v>
      </c>
      <c r="I45" s="72" t="s">
        <v>437</v>
      </c>
      <c r="J45" s="111" t="s">
        <v>542</v>
      </c>
    </row>
    <row r="46" ht="22.5" spans="1:10">
      <c r="A46" s="193"/>
      <c r="B46" s="193"/>
      <c r="C46" s="72" t="s">
        <v>431</v>
      </c>
      <c r="D46" s="72" t="s">
        <v>454</v>
      </c>
      <c r="E46" s="111" t="s">
        <v>543</v>
      </c>
      <c r="F46" s="72" t="s">
        <v>442</v>
      </c>
      <c r="G46" s="111" t="s">
        <v>232</v>
      </c>
      <c r="H46" s="72" t="s">
        <v>544</v>
      </c>
      <c r="I46" s="72" t="s">
        <v>437</v>
      </c>
      <c r="J46" s="111" t="s">
        <v>542</v>
      </c>
    </row>
    <row r="47" ht="22.5" spans="1:10">
      <c r="A47" s="193"/>
      <c r="B47" s="193"/>
      <c r="C47" s="72" t="s">
        <v>431</v>
      </c>
      <c r="D47" s="72" t="s">
        <v>465</v>
      </c>
      <c r="E47" s="111" t="s">
        <v>545</v>
      </c>
      <c r="F47" s="72" t="s">
        <v>434</v>
      </c>
      <c r="G47" s="111" t="s">
        <v>479</v>
      </c>
      <c r="H47" s="72" t="s">
        <v>443</v>
      </c>
      <c r="I47" s="72" t="s">
        <v>437</v>
      </c>
      <c r="J47" s="111" t="s">
        <v>542</v>
      </c>
    </row>
    <row r="48" ht="22.5" spans="1:10">
      <c r="A48" s="193"/>
      <c r="B48" s="193"/>
      <c r="C48" s="72" t="s">
        <v>431</v>
      </c>
      <c r="D48" s="72" t="s">
        <v>465</v>
      </c>
      <c r="E48" s="111" t="s">
        <v>546</v>
      </c>
      <c r="F48" s="72" t="s">
        <v>434</v>
      </c>
      <c r="G48" s="111" t="s">
        <v>479</v>
      </c>
      <c r="H48" s="72" t="s">
        <v>443</v>
      </c>
      <c r="I48" s="72" t="s">
        <v>437</v>
      </c>
      <c r="J48" s="111" t="s">
        <v>542</v>
      </c>
    </row>
    <row r="49" ht="22.5" spans="1:10">
      <c r="A49" s="193"/>
      <c r="B49" s="193"/>
      <c r="C49" s="72" t="s">
        <v>431</v>
      </c>
      <c r="D49" s="72" t="s">
        <v>465</v>
      </c>
      <c r="E49" s="111" t="s">
        <v>547</v>
      </c>
      <c r="F49" s="72" t="s">
        <v>434</v>
      </c>
      <c r="G49" s="111" t="s">
        <v>479</v>
      </c>
      <c r="H49" s="72" t="s">
        <v>443</v>
      </c>
      <c r="I49" s="72" t="s">
        <v>437</v>
      </c>
      <c r="J49" s="111" t="s">
        <v>542</v>
      </c>
    </row>
    <row r="50" ht="22.5" spans="1:10">
      <c r="A50" s="193"/>
      <c r="B50" s="193"/>
      <c r="C50" s="72" t="s">
        <v>439</v>
      </c>
      <c r="D50" s="72" t="s">
        <v>470</v>
      </c>
      <c r="E50" s="111" t="s">
        <v>548</v>
      </c>
      <c r="F50" s="72" t="s">
        <v>549</v>
      </c>
      <c r="G50" s="111" t="s">
        <v>274</v>
      </c>
      <c r="H50" s="72" t="s">
        <v>443</v>
      </c>
      <c r="I50" s="72" t="s">
        <v>437</v>
      </c>
      <c r="J50" s="111" t="s">
        <v>542</v>
      </c>
    </row>
    <row r="51" ht="22.5" spans="1:10">
      <c r="A51" s="194"/>
      <c r="B51" s="194"/>
      <c r="C51" s="72" t="s">
        <v>447</v>
      </c>
      <c r="D51" s="72" t="s">
        <v>448</v>
      </c>
      <c r="E51" s="111" t="s">
        <v>550</v>
      </c>
      <c r="F51" s="72" t="s">
        <v>442</v>
      </c>
      <c r="G51" s="111" t="s">
        <v>450</v>
      </c>
      <c r="H51" s="72" t="s">
        <v>443</v>
      </c>
      <c r="I51" s="72" t="s">
        <v>437</v>
      </c>
      <c r="J51" s="111" t="s">
        <v>542</v>
      </c>
    </row>
    <row r="52" spans="1:10">
      <c r="A52" s="192" t="s">
        <v>551</v>
      </c>
      <c r="B52" s="192" t="s">
        <v>552</v>
      </c>
      <c r="C52" s="72" t="s">
        <v>431</v>
      </c>
      <c r="D52" s="72" t="s">
        <v>454</v>
      </c>
      <c r="E52" s="111" t="s">
        <v>553</v>
      </c>
      <c r="F52" s="72" t="s">
        <v>434</v>
      </c>
      <c r="G52" s="111" t="s">
        <v>227</v>
      </c>
      <c r="H52" s="72" t="s">
        <v>554</v>
      </c>
      <c r="I52" s="72" t="s">
        <v>437</v>
      </c>
      <c r="J52" s="111" t="s">
        <v>555</v>
      </c>
    </row>
    <row r="53" spans="1:10">
      <c r="A53" s="193"/>
      <c r="B53" s="193"/>
      <c r="C53" s="72" t="s">
        <v>431</v>
      </c>
      <c r="D53" s="72" t="s">
        <v>454</v>
      </c>
      <c r="E53" s="111" t="s">
        <v>455</v>
      </c>
      <c r="F53" s="72" t="s">
        <v>442</v>
      </c>
      <c r="G53" s="111" t="s">
        <v>230</v>
      </c>
      <c r="H53" s="72" t="s">
        <v>456</v>
      </c>
      <c r="I53" s="72" t="s">
        <v>437</v>
      </c>
      <c r="J53" s="111" t="s">
        <v>555</v>
      </c>
    </row>
    <row r="54" spans="1:10">
      <c r="A54" s="193"/>
      <c r="B54" s="193"/>
      <c r="C54" s="72" t="s">
        <v>431</v>
      </c>
      <c r="D54" s="72" t="s">
        <v>454</v>
      </c>
      <c r="E54" s="111" t="s">
        <v>556</v>
      </c>
      <c r="F54" s="72" t="s">
        <v>442</v>
      </c>
      <c r="G54" s="111" t="s">
        <v>230</v>
      </c>
      <c r="H54" s="72" t="s">
        <v>456</v>
      </c>
      <c r="I54" s="72" t="s">
        <v>437</v>
      </c>
      <c r="J54" s="111" t="s">
        <v>555</v>
      </c>
    </row>
    <row r="55" spans="1:10">
      <c r="A55" s="193"/>
      <c r="B55" s="193"/>
      <c r="C55" s="72" t="s">
        <v>431</v>
      </c>
      <c r="D55" s="72" t="s">
        <v>454</v>
      </c>
      <c r="E55" s="111" t="s">
        <v>557</v>
      </c>
      <c r="F55" s="72" t="s">
        <v>434</v>
      </c>
      <c r="G55" s="111" t="s">
        <v>264</v>
      </c>
      <c r="H55" s="72" t="s">
        <v>541</v>
      </c>
      <c r="I55" s="72" t="s">
        <v>437</v>
      </c>
      <c r="J55" s="111" t="s">
        <v>555</v>
      </c>
    </row>
    <row r="56" spans="1:10">
      <c r="A56" s="193"/>
      <c r="B56" s="193"/>
      <c r="C56" s="72" t="s">
        <v>431</v>
      </c>
      <c r="D56" s="72" t="s">
        <v>454</v>
      </c>
      <c r="E56" s="111" t="s">
        <v>558</v>
      </c>
      <c r="F56" s="72" t="s">
        <v>442</v>
      </c>
      <c r="G56" s="111" t="s">
        <v>264</v>
      </c>
      <c r="H56" s="72" t="s">
        <v>456</v>
      </c>
      <c r="I56" s="72" t="s">
        <v>437</v>
      </c>
      <c r="J56" s="111" t="s">
        <v>555</v>
      </c>
    </row>
    <row r="57" spans="1:10">
      <c r="A57" s="193"/>
      <c r="B57" s="193"/>
      <c r="C57" s="72" t="s">
        <v>431</v>
      </c>
      <c r="D57" s="72" t="s">
        <v>465</v>
      </c>
      <c r="E57" s="111" t="s">
        <v>559</v>
      </c>
      <c r="F57" s="72" t="s">
        <v>434</v>
      </c>
      <c r="G57" s="111" t="s">
        <v>560</v>
      </c>
      <c r="H57" s="72" t="s">
        <v>561</v>
      </c>
      <c r="I57" s="72" t="s">
        <v>437</v>
      </c>
      <c r="J57" s="111" t="s">
        <v>555</v>
      </c>
    </row>
    <row r="58" spans="1:10">
      <c r="A58" s="193"/>
      <c r="B58" s="193"/>
      <c r="C58" s="72" t="s">
        <v>431</v>
      </c>
      <c r="D58" s="72" t="s">
        <v>432</v>
      </c>
      <c r="E58" s="111" t="s">
        <v>499</v>
      </c>
      <c r="F58" s="72" t="s">
        <v>434</v>
      </c>
      <c r="G58" s="111" t="s">
        <v>500</v>
      </c>
      <c r="H58" s="72" t="s">
        <v>436</v>
      </c>
      <c r="I58" s="72" t="s">
        <v>437</v>
      </c>
      <c r="J58" s="111" t="s">
        <v>555</v>
      </c>
    </row>
    <row r="59" spans="1:10">
      <c r="A59" s="193"/>
      <c r="B59" s="193"/>
      <c r="C59" s="72" t="s">
        <v>439</v>
      </c>
      <c r="D59" s="72" t="s">
        <v>440</v>
      </c>
      <c r="E59" s="111" t="s">
        <v>562</v>
      </c>
      <c r="F59" s="72" t="s">
        <v>442</v>
      </c>
      <c r="G59" s="111" t="s">
        <v>269</v>
      </c>
      <c r="H59" s="72" t="s">
        <v>443</v>
      </c>
      <c r="I59" s="72" t="s">
        <v>437</v>
      </c>
      <c r="J59" s="111" t="s">
        <v>555</v>
      </c>
    </row>
    <row r="60" spans="1:10">
      <c r="A60" s="193"/>
      <c r="B60" s="193"/>
      <c r="C60" s="72" t="s">
        <v>439</v>
      </c>
      <c r="D60" s="72" t="s">
        <v>440</v>
      </c>
      <c r="E60" s="111" t="s">
        <v>563</v>
      </c>
      <c r="F60" s="72" t="s">
        <v>442</v>
      </c>
      <c r="G60" s="111" t="s">
        <v>269</v>
      </c>
      <c r="H60" s="72" t="s">
        <v>443</v>
      </c>
      <c r="I60" s="72" t="s">
        <v>437</v>
      </c>
      <c r="J60" s="111" t="s">
        <v>555</v>
      </c>
    </row>
    <row r="61" spans="1:10">
      <c r="A61" s="193"/>
      <c r="B61" s="193"/>
      <c r="C61" s="72" t="s">
        <v>439</v>
      </c>
      <c r="D61" s="72" t="s">
        <v>564</v>
      </c>
      <c r="E61" s="111" t="s">
        <v>565</v>
      </c>
      <c r="F61" s="72" t="s">
        <v>442</v>
      </c>
      <c r="G61" s="111" t="s">
        <v>264</v>
      </c>
      <c r="H61" s="72" t="s">
        <v>443</v>
      </c>
      <c r="I61" s="72" t="s">
        <v>437</v>
      </c>
      <c r="J61" s="111" t="s">
        <v>555</v>
      </c>
    </row>
    <row r="62" spans="1:10">
      <c r="A62" s="193"/>
      <c r="B62" s="193"/>
      <c r="C62" s="72" t="s">
        <v>439</v>
      </c>
      <c r="D62" s="72" t="s">
        <v>564</v>
      </c>
      <c r="E62" s="111" t="s">
        <v>566</v>
      </c>
      <c r="F62" s="72" t="s">
        <v>442</v>
      </c>
      <c r="G62" s="111" t="s">
        <v>264</v>
      </c>
      <c r="H62" s="72" t="s">
        <v>443</v>
      </c>
      <c r="I62" s="72" t="s">
        <v>437</v>
      </c>
      <c r="J62" s="111" t="s">
        <v>555</v>
      </c>
    </row>
    <row r="63" spans="1:10">
      <c r="A63" s="194"/>
      <c r="B63" s="194"/>
      <c r="C63" s="72" t="s">
        <v>447</v>
      </c>
      <c r="D63" s="72" t="s">
        <v>448</v>
      </c>
      <c r="E63" s="111" t="s">
        <v>567</v>
      </c>
      <c r="F63" s="72" t="s">
        <v>442</v>
      </c>
      <c r="G63" s="111" t="s">
        <v>450</v>
      </c>
      <c r="H63" s="72" t="s">
        <v>443</v>
      </c>
      <c r="I63" s="72" t="s">
        <v>437</v>
      </c>
      <c r="J63" s="111" t="s">
        <v>555</v>
      </c>
    </row>
    <row r="64" ht="22.5" spans="1:10">
      <c r="A64" s="192" t="s">
        <v>568</v>
      </c>
      <c r="B64" s="192" t="s">
        <v>569</v>
      </c>
      <c r="C64" s="72" t="s">
        <v>431</v>
      </c>
      <c r="D64" s="72" t="s">
        <v>454</v>
      </c>
      <c r="E64" s="111" t="s">
        <v>570</v>
      </c>
      <c r="F64" s="72" t="s">
        <v>442</v>
      </c>
      <c r="G64" s="111" t="s">
        <v>571</v>
      </c>
      <c r="H64" s="72" t="s">
        <v>527</v>
      </c>
      <c r="I64" s="72" t="s">
        <v>437</v>
      </c>
      <c r="J64" s="111" t="s">
        <v>572</v>
      </c>
    </row>
    <row r="65" ht="157.5" spans="1:10">
      <c r="A65" s="193"/>
      <c r="B65" s="193"/>
      <c r="C65" s="72" t="s">
        <v>431</v>
      </c>
      <c r="D65" s="72" t="s">
        <v>465</v>
      </c>
      <c r="E65" s="111" t="s">
        <v>573</v>
      </c>
      <c r="F65" s="72" t="s">
        <v>442</v>
      </c>
      <c r="G65" s="111" t="s">
        <v>519</v>
      </c>
      <c r="H65" s="72" t="s">
        <v>443</v>
      </c>
      <c r="I65" s="72" t="s">
        <v>437</v>
      </c>
      <c r="J65" s="111" t="s">
        <v>574</v>
      </c>
    </row>
    <row r="66" ht="157.5" spans="1:10">
      <c r="A66" s="193"/>
      <c r="B66" s="193"/>
      <c r="C66" s="72" t="s">
        <v>431</v>
      </c>
      <c r="D66" s="72" t="s">
        <v>465</v>
      </c>
      <c r="E66" s="111" t="s">
        <v>575</v>
      </c>
      <c r="F66" s="72" t="s">
        <v>442</v>
      </c>
      <c r="G66" s="111" t="s">
        <v>576</v>
      </c>
      <c r="H66" s="72" t="s">
        <v>443</v>
      </c>
      <c r="I66" s="72" t="s">
        <v>437</v>
      </c>
      <c r="J66" s="111" t="s">
        <v>574</v>
      </c>
    </row>
    <row r="67" ht="157.5" spans="1:10">
      <c r="A67" s="193"/>
      <c r="B67" s="193"/>
      <c r="C67" s="72" t="s">
        <v>431</v>
      </c>
      <c r="D67" s="72" t="s">
        <v>465</v>
      </c>
      <c r="E67" s="111" t="s">
        <v>577</v>
      </c>
      <c r="F67" s="72" t="s">
        <v>442</v>
      </c>
      <c r="G67" s="111" t="s">
        <v>228</v>
      </c>
      <c r="H67" s="72" t="s">
        <v>443</v>
      </c>
      <c r="I67" s="72" t="s">
        <v>437</v>
      </c>
      <c r="J67" s="111" t="s">
        <v>574</v>
      </c>
    </row>
    <row r="68" ht="157.5" spans="1:10">
      <c r="A68" s="193"/>
      <c r="B68" s="193"/>
      <c r="C68" s="72" t="s">
        <v>431</v>
      </c>
      <c r="D68" s="72" t="s">
        <v>432</v>
      </c>
      <c r="E68" s="111" t="s">
        <v>578</v>
      </c>
      <c r="F68" s="72" t="s">
        <v>442</v>
      </c>
      <c r="G68" s="111" t="s">
        <v>579</v>
      </c>
      <c r="H68" s="72" t="s">
        <v>443</v>
      </c>
      <c r="I68" s="72" t="s">
        <v>437</v>
      </c>
      <c r="J68" s="111" t="s">
        <v>580</v>
      </c>
    </row>
    <row r="69" ht="191.25" spans="1:10">
      <c r="A69" s="193"/>
      <c r="B69" s="193"/>
      <c r="C69" s="72" t="s">
        <v>431</v>
      </c>
      <c r="D69" s="72" t="s">
        <v>484</v>
      </c>
      <c r="E69" s="111" t="s">
        <v>485</v>
      </c>
      <c r="F69" s="72" t="s">
        <v>442</v>
      </c>
      <c r="G69" s="111" t="s">
        <v>581</v>
      </c>
      <c r="H69" s="72" t="s">
        <v>582</v>
      </c>
      <c r="I69" s="72" t="s">
        <v>437</v>
      </c>
      <c r="J69" s="111" t="s">
        <v>583</v>
      </c>
    </row>
    <row r="70" spans="1:10">
      <c r="A70" s="193"/>
      <c r="B70" s="193"/>
      <c r="C70" s="72" t="s">
        <v>439</v>
      </c>
      <c r="D70" s="72" t="s">
        <v>440</v>
      </c>
      <c r="E70" s="111" t="s">
        <v>584</v>
      </c>
      <c r="F70" s="72" t="s">
        <v>442</v>
      </c>
      <c r="G70" s="111" t="s">
        <v>585</v>
      </c>
      <c r="H70" s="72" t="s">
        <v>582</v>
      </c>
      <c r="I70" s="72" t="s">
        <v>480</v>
      </c>
      <c r="J70" s="111" t="s">
        <v>586</v>
      </c>
    </row>
    <row r="71" spans="1:10">
      <c r="A71" s="193"/>
      <c r="B71" s="193"/>
      <c r="C71" s="72" t="s">
        <v>439</v>
      </c>
      <c r="D71" s="72" t="s">
        <v>440</v>
      </c>
      <c r="E71" s="111" t="s">
        <v>587</v>
      </c>
      <c r="F71" s="72" t="s">
        <v>442</v>
      </c>
      <c r="G71" s="111" t="s">
        <v>519</v>
      </c>
      <c r="H71" s="72" t="s">
        <v>443</v>
      </c>
      <c r="I71" s="72" t="s">
        <v>437</v>
      </c>
      <c r="J71" s="111" t="s">
        <v>588</v>
      </c>
    </row>
    <row r="72" spans="1:10">
      <c r="A72" s="194"/>
      <c r="B72" s="194"/>
      <c r="C72" s="72" t="s">
        <v>447</v>
      </c>
      <c r="D72" s="72" t="s">
        <v>448</v>
      </c>
      <c r="E72" s="111" t="s">
        <v>589</v>
      </c>
      <c r="F72" s="72" t="s">
        <v>442</v>
      </c>
      <c r="G72" s="111" t="s">
        <v>519</v>
      </c>
      <c r="H72" s="72" t="s">
        <v>443</v>
      </c>
      <c r="I72" s="72" t="s">
        <v>437</v>
      </c>
      <c r="J72" s="111" t="s">
        <v>590</v>
      </c>
    </row>
    <row r="73" spans="1:10">
      <c r="A73" s="192" t="s">
        <v>591</v>
      </c>
      <c r="B73" s="192" t="s">
        <v>592</v>
      </c>
      <c r="C73" s="72" t="s">
        <v>431</v>
      </c>
      <c r="D73" s="72" t="s">
        <v>454</v>
      </c>
      <c r="E73" s="111" t="s">
        <v>593</v>
      </c>
      <c r="F73" s="72" t="s">
        <v>434</v>
      </c>
      <c r="G73" s="111" t="s">
        <v>230</v>
      </c>
      <c r="H73" s="72" t="s">
        <v>527</v>
      </c>
      <c r="I73" s="72" t="s">
        <v>437</v>
      </c>
      <c r="J73" s="111" t="s">
        <v>594</v>
      </c>
    </row>
    <row r="74" ht="22.5" spans="1:10">
      <c r="A74" s="193"/>
      <c r="B74" s="193"/>
      <c r="C74" s="72" t="s">
        <v>431</v>
      </c>
      <c r="D74" s="72" t="s">
        <v>454</v>
      </c>
      <c r="E74" s="111" t="s">
        <v>595</v>
      </c>
      <c r="F74" s="72" t="s">
        <v>434</v>
      </c>
      <c r="G74" s="111" t="s">
        <v>560</v>
      </c>
      <c r="H74" s="72" t="s">
        <v>561</v>
      </c>
      <c r="I74" s="72" t="s">
        <v>437</v>
      </c>
      <c r="J74" s="111" t="s">
        <v>596</v>
      </c>
    </row>
    <row r="75" ht="33.75" spans="1:10">
      <c r="A75" s="193"/>
      <c r="B75" s="193"/>
      <c r="C75" s="72" t="s">
        <v>431</v>
      </c>
      <c r="D75" s="72" t="s">
        <v>465</v>
      </c>
      <c r="E75" s="111" t="s">
        <v>597</v>
      </c>
      <c r="F75" s="72" t="s">
        <v>434</v>
      </c>
      <c r="G75" s="111" t="s">
        <v>479</v>
      </c>
      <c r="H75" s="72" t="s">
        <v>443</v>
      </c>
      <c r="I75" s="72" t="s">
        <v>437</v>
      </c>
      <c r="J75" s="111" t="s">
        <v>598</v>
      </c>
    </row>
    <row r="76" spans="1:10">
      <c r="A76" s="193"/>
      <c r="B76" s="193"/>
      <c r="C76" s="72" t="s">
        <v>431</v>
      </c>
      <c r="D76" s="72" t="s">
        <v>465</v>
      </c>
      <c r="E76" s="111" t="s">
        <v>599</v>
      </c>
      <c r="F76" s="72" t="s">
        <v>434</v>
      </c>
      <c r="G76" s="111" t="s">
        <v>479</v>
      </c>
      <c r="H76" s="72" t="s">
        <v>443</v>
      </c>
      <c r="I76" s="72" t="s">
        <v>437</v>
      </c>
      <c r="J76" s="111" t="s">
        <v>600</v>
      </c>
    </row>
    <row r="77" ht="45" spans="1:10">
      <c r="A77" s="193"/>
      <c r="B77" s="193"/>
      <c r="C77" s="72" t="s">
        <v>431</v>
      </c>
      <c r="D77" s="72" t="s">
        <v>432</v>
      </c>
      <c r="E77" s="111" t="s">
        <v>601</v>
      </c>
      <c r="F77" s="72" t="s">
        <v>434</v>
      </c>
      <c r="G77" s="111" t="s">
        <v>479</v>
      </c>
      <c r="H77" s="72" t="s">
        <v>443</v>
      </c>
      <c r="I77" s="72" t="s">
        <v>437</v>
      </c>
      <c r="J77" s="111" t="s">
        <v>602</v>
      </c>
    </row>
    <row r="78" ht="22.5" spans="1:10">
      <c r="A78" s="193"/>
      <c r="B78" s="193"/>
      <c r="C78" s="72" t="s">
        <v>439</v>
      </c>
      <c r="D78" s="72" t="s">
        <v>440</v>
      </c>
      <c r="E78" s="111" t="s">
        <v>603</v>
      </c>
      <c r="F78" s="72" t="s">
        <v>442</v>
      </c>
      <c r="G78" s="111" t="s">
        <v>274</v>
      </c>
      <c r="H78" s="72" t="s">
        <v>443</v>
      </c>
      <c r="I78" s="72" t="s">
        <v>437</v>
      </c>
      <c r="J78" s="111" t="s">
        <v>604</v>
      </c>
    </row>
    <row r="79" ht="22.5" spans="1:10">
      <c r="A79" s="193"/>
      <c r="B79" s="193"/>
      <c r="C79" s="72" t="s">
        <v>439</v>
      </c>
      <c r="D79" s="72" t="s">
        <v>440</v>
      </c>
      <c r="E79" s="111" t="s">
        <v>605</v>
      </c>
      <c r="F79" s="72" t="s">
        <v>442</v>
      </c>
      <c r="G79" s="111" t="s">
        <v>230</v>
      </c>
      <c r="H79" s="72" t="s">
        <v>527</v>
      </c>
      <c r="I79" s="72" t="s">
        <v>437</v>
      </c>
      <c r="J79" s="111" t="s">
        <v>605</v>
      </c>
    </row>
    <row r="80" spans="1:10">
      <c r="A80" s="194"/>
      <c r="B80" s="194"/>
      <c r="C80" s="72" t="s">
        <v>447</v>
      </c>
      <c r="D80" s="72" t="s">
        <v>448</v>
      </c>
      <c r="E80" s="111" t="s">
        <v>606</v>
      </c>
      <c r="F80" s="72" t="s">
        <v>442</v>
      </c>
      <c r="G80" s="111" t="s">
        <v>450</v>
      </c>
      <c r="H80" s="72" t="s">
        <v>443</v>
      </c>
      <c r="I80" s="72" t="s">
        <v>437</v>
      </c>
      <c r="J80" s="111" t="s">
        <v>607</v>
      </c>
    </row>
  </sheetData>
  <mergeCells count="22">
    <mergeCell ref="A2:J2"/>
    <mergeCell ref="A3:H3"/>
    <mergeCell ref="A8:A11"/>
    <mergeCell ref="A12:A17"/>
    <mergeCell ref="A18:A22"/>
    <mergeCell ref="A23:A30"/>
    <mergeCell ref="A31:A36"/>
    <mergeCell ref="A37:A44"/>
    <mergeCell ref="A45:A51"/>
    <mergeCell ref="A52:A63"/>
    <mergeCell ref="A64:A72"/>
    <mergeCell ref="A73:A80"/>
    <mergeCell ref="B8:B11"/>
    <mergeCell ref="B12:B17"/>
    <mergeCell ref="B18:B22"/>
    <mergeCell ref="B23:B30"/>
    <mergeCell ref="B31:B36"/>
    <mergeCell ref="B37:B44"/>
    <mergeCell ref="B45:B51"/>
    <mergeCell ref="B52:B63"/>
    <mergeCell ref="B64:B72"/>
    <mergeCell ref="B73:B80"/>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李万娟</cp:lastModifiedBy>
  <dcterms:created xsi:type="dcterms:W3CDTF">2020-01-11T06:24:00Z</dcterms:created>
  <cp:lastPrinted>2021-01-13T07:07:00Z</cp:lastPrinted>
  <dcterms:modified xsi:type="dcterms:W3CDTF">2024-11-05T09:21:12Z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B9CC565B8F1C4378A513F2B0BAF9FA56_13</vt:lpwstr>
  </property>
  <property fmtid="{D5CDD505-2E9C-101B-9397-08002B2CF9AE}" pid="4" name="KSOReadingLayout">
    <vt:bool>true</vt:bool>
  </property>
</Properties>
</file>