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40"/>
  </bookViews>
  <sheets>
    <sheet name="2023年8月高龄一卡通发放" sheetId="9" r:id="rId1"/>
  </sheets>
  <externalReferences>
    <externalReference r:id="rId2"/>
  </externalReferences>
  <definedNames>
    <definedName name="_ACC4">[1]字段说明!$M$5:$M$14</definedName>
  </definedNames>
  <calcPr calcId="144525"/>
</workbook>
</file>

<file path=xl/sharedStrings.xml><?xml version="1.0" encoding="utf-8"?>
<sst xmlns="http://schemas.openxmlformats.org/spreadsheetml/2006/main" count="33" uniqueCount="22">
  <si>
    <t>东川区民政局2023年8月发放80周岁及以上高龄津贴决算表</t>
  </si>
  <si>
    <t>乡镇街道</t>
  </si>
  <si>
    <t>2023年8月津贴</t>
  </si>
  <si>
    <t>补发2023年7月津贴</t>
  </si>
  <si>
    <t>总计</t>
  </si>
  <si>
    <t>备注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</si>
  <si>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</si>
  <si>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</si>
  <si>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周岁及以上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</si>
  <si>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合计</t>
  </si>
  <si>
    <t>发放人数</t>
  </si>
  <si>
    <t>发放金额</t>
  </si>
  <si>
    <t>发放人次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</si>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</sst>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543800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543800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14"/>
  <sheetViews>
    <sheetView tabSelected="1" workbookViewId="0">
      <selection activeCell="I9" sqref="I9"/>
    </sheetView>
  </sheetViews>
  <sheetFormatPr defaultColWidth="9" defaultRowHeight="13.5"/>
  <cols>
    <col min="1" max="1" width="8.875" style="1" customWidth="1"/>
    <col min="2" max="2" width="6.125" style="1" customWidth="1"/>
    <col min="3" max="3" width="7.125" style="1" customWidth="1"/>
    <col min="4" max="4" width="5.375" style="1" customWidth="1"/>
    <col min="5" max="5" width="6.75" style="1" customWidth="1"/>
    <col min="6" max="6" width="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9.3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18.7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5" customHeight="1" spans="1:14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15" t="s">
        <v>3</v>
      </c>
      <c r="K2" s="15"/>
      <c r="L2" s="15" t="s">
        <v>4</v>
      </c>
      <c r="M2" s="15"/>
      <c r="N2" s="16" t="s">
        <v>5</v>
      </c>
    </row>
    <row r="3" ht="45" customHeight="1" spans="1:14">
      <c r="A3" s="4"/>
      <c r="B3" s="6" t="s">
        <v>6</v>
      </c>
      <c r="C3" s="6"/>
      <c r="D3" s="6" t="s">
        <v>7</v>
      </c>
      <c r="E3" s="6"/>
      <c r="F3" s="6" t="s">
        <v>8</v>
      </c>
      <c r="G3" s="6"/>
      <c r="H3" s="7" t="s">
        <v>9</v>
      </c>
      <c r="I3" s="7"/>
      <c r="J3" s="6" t="s">
        <v>6</v>
      </c>
      <c r="K3" s="6"/>
      <c r="L3" s="15"/>
      <c r="M3" s="15"/>
      <c r="N3" s="16"/>
    </row>
    <row r="4" ht="45" customHeight="1" spans="1:14">
      <c r="A4" s="4"/>
      <c r="B4" s="4" t="s">
        <v>10</v>
      </c>
      <c r="C4" s="4" t="s">
        <v>11</v>
      </c>
      <c r="D4" s="4" t="s">
        <v>10</v>
      </c>
      <c r="E4" s="4" t="s">
        <v>11</v>
      </c>
      <c r="F4" s="4" t="s">
        <v>10</v>
      </c>
      <c r="G4" s="4" t="s">
        <v>11</v>
      </c>
      <c r="H4" s="8" t="s">
        <v>10</v>
      </c>
      <c r="I4" s="8" t="s">
        <v>11</v>
      </c>
      <c r="J4" s="4" t="s">
        <v>10</v>
      </c>
      <c r="K4" s="4" t="s">
        <v>11</v>
      </c>
      <c r="L4" s="7" t="s">
        <v>12</v>
      </c>
      <c r="M4" s="8" t="s">
        <v>11</v>
      </c>
      <c r="N4" s="16"/>
    </row>
    <row r="5" ht="45" customHeight="1" spans="1:14">
      <c r="A5" s="9" t="s">
        <v>13</v>
      </c>
      <c r="B5" s="10">
        <f>2496-1</f>
        <v>2495</v>
      </c>
      <c r="C5" s="10">
        <f t="shared" ref="C5:C13" si="0">B5*60</f>
        <v>149700</v>
      </c>
      <c r="D5" s="10">
        <v>283</v>
      </c>
      <c r="E5" s="10">
        <f t="shared" ref="E5:E13" si="1">D5*120</f>
        <v>33960</v>
      </c>
      <c r="F5" s="10">
        <v>4</v>
      </c>
      <c r="G5" s="10">
        <f t="shared" ref="G5:G13" si="2">F5*500</f>
        <v>2000</v>
      </c>
      <c r="H5" s="11">
        <f t="shared" ref="H5:H13" si="3">B5+D5+F5</f>
        <v>2782</v>
      </c>
      <c r="I5" s="17">
        <f t="shared" ref="I5:I13" si="4">C5+E5+G5</f>
        <v>185660</v>
      </c>
      <c r="J5" s="17"/>
      <c r="K5" s="17"/>
      <c r="L5" s="17">
        <f t="shared" ref="L5:L13" si="5">H5+J5</f>
        <v>2782</v>
      </c>
      <c r="M5" s="17">
        <f t="shared" ref="M5:M13" si="6">I5+K5</f>
        <v>185660</v>
      </c>
      <c r="N5" s="18"/>
    </row>
    <row r="6" ht="45" customHeight="1" spans="1:14">
      <c r="A6" s="9" t="s">
        <v>14</v>
      </c>
      <c r="B6" s="10">
        <f>1626-1</f>
        <v>1625</v>
      </c>
      <c r="C6" s="10">
        <f t="shared" si="0"/>
        <v>97500</v>
      </c>
      <c r="D6" s="10">
        <v>217</v>
      </c>
      <c r="E6" s="10">
        <f t="shared" si="1"/>
        <v>26040</v>
      </c>
      <c r="F6" s="12">
        <v>4</v>
      </c>
      <c r="G6" s="10">
        <f t="shared" si="2"/>
        <v>2000</v>
      </c>
      <c r="H6" s="11">
        <f t="shared" si="3"/>
        <v>1846</v>
      </c>
      <c r="I6" s="17">
        <f t="shared" si="4"/>
        <v>125540</v>
      </c>
      <c r="J6" s="17">
        <v>1</v>
      </c>
      <c r="K6" s="17">
        <v>60</v>
      </c>
      <c r="L6" s="17">
        <f t="shared" si="5"/>
        <v>1847</v>
      </c>
      <c r="M6" s="17">
        <f t="shared" si="6"/>
        <v>125600</v>
      </c>
      <c r="N6" s="19"/>
    </row>
    <row r="7" ht="45" customHeight="1" spans="1:14">
      <c r="A7" s="9" t="s">
        <v>15</v>
      </c>
      <c r="B7" s="12">
        <v>655</v>
      </c>
      <c r="C7" s="10">
        <f t="shared" si="0"/>
        <v>39300</v>
      </c>
      <c r="D7" s="10">
        <v>73</v>
      </c>
      <c r="E7" s="10">
        <f t="shared" si="1"/>
        <v>8760</v>
      </c>
      <c r="F7" s="10">
        <v>4</v>
      </c>
      <c r="G7" s="10">
        <f t="shared" si="2"/>
        <v>2000</v>
      </c>
      <c r="H7" s="11">
        <f t="shared" si="3"/>
        <v>732</v>
      </c>
      <c r="I7" s="17">
        <f t="shared" si="4"/>
        <v>50060</v>
      </c>
      <c r="J7" s="17"/>
      <c r="K7" s="17"/>
      <c r="L7" s="17">
        <f t="shared" si="5"/>
        <v>732</v>
      </c>
      <c r="M7" s="17">
        <f t="shared" si="6"/>
        <v>50060</v>
      </c>
      <c r="N7" s="19"/>
    </row>
    <row r="8" ht="45" customHeight="1" spans="1:14">
      <c r="A8" s="9" t="s">
        <v>16</v>
      </c>
      <c r="B8" s="10">
        <v>829</v>
      </c>
      <c r="C8" s="10">
        <f t="shared" si="0"/>
        <v>49740</v>
      </c>
      <c r="D8" s="10">
        <v>109</v>
      </c>
      <c r="E8" s="10">
        <f t="shared" si="1"/>
        <v>13080</v>
      </c>
      <c r="F8" s="13">
        <v>1</v>
      </c>
      <c r="G8" s="10">
        <f t="shared" si="2"/>
        <v>500</v>
      </c>
      <c r="H8" s="11">
        <f t="shared" si="3"/>
        <v>939</v>
      </c>
      <c r="I8" s="17">
        <f t="shared" si="4"/>
        <v>63320</v>
      </c>
      <c r="J8" s="17">
        <v>1</v>
      </c>
      <c r="K8" s="17">
        <v>60</v>
      </c>
      <c r="L8" s="17">
        <f t="shared" si="5"/>
        <v>940</v>
      </c>
      <c r="M8" s="17">
        <f t="shared" si="6"/>
        <v>63380</v>
      </c>
      <c r="N8" s="19"/>
    </row>
    <row r="9" ht="45" customHeight="1" spans="1:14">
      <c r="A9" s="9" t="s">
        <v>17</v>
      </c>
      <c r="B9" s="10">
        <f>559-1</f>
        <v>558</v>
      </c>
      <c r="C9" s="10">
        <f t="shared" si="0"/>
        <v>33480</v>
      </c>
      <c r="D9" s="10">
        <v>54</v>
      </c>
      <c r="E9" s="10">
        <f t="shared" si="1"/>
        <v>6480</v>
      </c>
      <c r="F9" s="10">
        <v>1</v>
      </c>
      <c r="G9" s="10">
        <f t="shared" si="2"/>
        <v>500</v>
      </c>
      <c r="H9" s="11">
        <f t="shared" si="3"/>
        <v>613</v>
      </c>
      <c r="I9" s="17">
        <f t="shared" si="4"/>
        <v>40460</v>
      </c>
      <c r="J9" s="17"/>
      <c r="K9" s="17"/>
      <c r="L9" s="17">
        <f t="shared" si="5"/>
        <v>613</v>
      </c>
      <c r="M9" s="17">
        <f t="shared" si="6"/>
        <v>40460</v>
      </c>
      <c r="N9" s="19"/>
    </row>
    <row r="10" ht="45" customHeight="1" spans="1:14">
      <c r="A10" s="9" t="s">
        <v>18</v>
      </c>
      <c r="B10" s="10">
        <v>247</v>
      </c>
      <c r="C10" s="10">
        <f t="shared" si="0"/>
        <v>14820</v>
      </c>
      <c r="D10" s="10">
        <v>22</v>
      </c>
      <c r="E10" s="10">
        <f t="shared" si="1"/>
        <v>2640</v>
      </c>
      <c r="F10" s="13"/>
      <c r="G10" s="10">
        <f t="shared" si="2"/>
        <v>0</v>
      </c>
      <c r="H10" s="11">
        <f t="shared" si="3"/>
        <v>269</v>
      </c>
      <c r="I10" s="17">
        <f t="shared" si="4"/>
        <v>17460</v>
      </c>
      <c r="J10" s="17"/>
      <c r="K10" s="17"/>
      <c r="L10" s="17">
        <f t="shared" si="5"/>
        <v>269</v>
      </c>
      <c r="M10" s="17">
        <f t="shared" si="6"/>
        <v>17460</v>
      </c>
      <c r="N10" s="19"/>
    </row>
    <row r="11" ht="45" customHeight="1" spans="1:14">
      <c r="A11" s="9" t="s">
        <v>19</v>
      </c>
      <c r="B11" s="10">
        <f>644-1</f>
        <v>643</v>
      </c>
      <c r="C11" s="10">
        <f t="shared" si="0"/>
        <v>38580</v>
      </c>
      <c r="D11" s="10">
        <v>94</v>
      </c>
      <c r="E11" s="10">
        <f t="shared" si="1"/>
        <v>11280</v>
      </c>
      <c r="F11" s="13">
        <v>1</v>
      </c>
      <c r="G11" s="10">
        <f t="shared" si="2"/>
        <v>500</v>
      </c>
      <c r="H11" s="11">
        <f t="shared" si="3"/>
        <v>738</v>
      </c>
      <c r="I11" s="17">
        <f t="shared" si="4"/>
        <v>50360</v>
      </c>
      <c r="J11" s="17"/>
      <c r="K11" s="17"/>
      <c r="L11" s="17">
        <f t="shared" si="5"/>
        <v>738</v>
      </c>
      <c r="M11" s="17">
        <f t="shared" si="6"/>
        <v>50360</v>
      </c>
      <c r="N11" s="19"/>
    </row>
    <row r="12" ht="45" customHeight="1" spans="1:14">
      <c r="A12" s="9" t="s">
        <v>20</v>
      </c>
      <c r="B12" s="10">
        <v>156</v>
      </c>
      <c r="C12" s="10">
        <f t="shared" si="0"/>
        <v>9360</v>
      </c>
      <c r="D12" s="10">
        <v>18</v>
      </c>
      <c r="E12" s="10">
        <f t="shared" si="1"/>
        <v>2160</v>
      </c>
      <c r="F12" s="13"/>
      <c r="G12" s="10">
        <f t="shared" si="2"/>
        <v>0</v>
      </c>
      <c r="H12" s="11">
        <f t="shared" si="3"/>
        <v>174</v>
      </c>
      <c r="I12" s="17">
        <f t="shared" si="4"/>
        <v>11520</v>
      </c>
      <c r="J12" s="17"/>
      <c r="K12" s="17"/>
      <c r="L12" s="17">
        <f t="shared" si="5"/>
        <v>174</v>
      </c>
      <c r="M12" s="17">
        <f t="shared" si="6"/>
        <v>11520</v>
      </c>
      <c r="N12" s="19"/>
    </row>
    <row r="13" ht="45" customHeight="1" spans="1:14">
      <c r="A13" s="9" t="s">
        <v>21</v>
      </c>
      <c r="B13" s="12">
        <v>736</v>
      </c>
      <c r="C13" s="10">
        <f t="shared" si="0"/>
        <v>44160</v>
      </c>
      <c r="D13" s="10">
        <v>73</v>
      </c>
      <c r="E13" s="10">
        <f t="shared" si="1"/>
        <v>8760</v>
      </c>
      <c r="F13" s="13"/>
      <c r="G13" s="10">
        <f t="shared" si="2"/>
        <v>0</v>
      </c>
      <c r="H13" s="11">
        <f t="shared" si="3"/>
        <v>809</v>
      </c>
      <c r="I13" s="17">
        <f t="shared" si="4"/>
        <v>52920</v>
      </c>
      <c r="J13" s="17"/>
      <c r="K13" s="17"/>
      <c r="L13" s="17">
        <f t="shared" si="5"/>
        <v>809</v>
      </c>
      <c r="M13" s="17">
        <f t="shared" si="6"/>
        <v>52920</v>
      </c>
      <c r="N13" s="19"/>
    </row>
    <row r="14" ht="45" customHeight="1" spans="1:14">
      <c r="A14" s="9" t="s">
        <v>9</v>
      </c>
      <c r="B14" s="13">
        <f t="shared" ref="B14:M14" si="7">SUM(B5:B13)</f>
        <v>7944</v>
      </c>
      <c r="C14" s="10">
        <f t="shared" si="7"/>
        <v>476640</v>
      </c>
      <c r="D14" s="10">
        <f t="shared" si="7"/>
        <v>943</v>
      </c>
      <c r="E14" s="10">
        <f t="shared" si="7"/>
        <v>113160</v>
      </c>
      <c r="F14" s="13">
        <f t="shared" si="7"/>
        <v>15</v>
      </c>
      <c r="G14" s="10">
        <f t="shared" si="7"/>
        <v>7500</v>
      </c>
      <c r="H14" s="14">
        <f t="shared" si="7"/>
        <v>8902</v>
      </c>
      <c r="I14" s="20">
        <f t="shared" si="7"/>
        <v>597300</v>
      </c>
      <c r="J14" s="20">
        <f t="shared" si="7"/>
        <v>2</v>
      </c>
      <c r="K14" s="20">
        <f t="shared" si="7"/>
        <v>120</v>
      </c>
      <c r="L14" s="20">
        <f t="shared" si="7"/>
        <v>8904</v>
      </c>
      <c r="M14" s="20">
        <f t="shared" si="7"/>
        <v>597420</v>
      </c>
      <c r="N14" s="21"/>
    </row>
  </sheetData>
  <mergeCells count="12">
    <mergeCell ref="A1:N1"/>
    <mergeCell ref="B2:I2"/>
    <mergeCell ref="J2:K2"/>
    <mergeCell ref="B3:C3"/>
    <mergeCell ref="D3:E3"/>
    <mergeCell ref="F3:G3"/>
    <mergeCell ref="H3:I3"/>
    <mergeCell ref="J3:K3"/>
    <mergeCell ref="A2:A4"/>
    <mergeCell ref="N2:N4"/>
    <mergeCell ref="N5:N14"/>
    <mergeCell ref="L2:M3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2023年8月高龄一卡通发放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2023-09-14T08:04:46Z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