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40"/>
  </bookViews>
  <sheets>
    <sheet name="2023年7月高龄一卡通发放" sheetId="9" r:id="rId1"/>
  </sheets>
  <externalReferences>
    <externalReference r:id="rId2"/>
  </externalReferences>
  <definedNames>
    <definedName name="_ACC4">[1]字段说明!$M$5:$M$14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铜都白云社区马琼珍因7月死亡后被家属将社保卡注销致7月津贴发放失败。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碧谷街道桥北社区余美英、小新街社区董治英、紫牛村聂治秀因7月死亡后被家属将社保卡注销致7月津贴发放失败。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拖布卡镇临港社区李开忠因7月死亡后被家属将社保卡注销致7月津贴发放失败。
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阿旺拖落黎住花，7月3日死亡后被家属将社保卡注销致7月津贴发放失败；阿旺村张朝龙将社保卡注销，因道路施工且老人离银行网点较远，家属反馈近期无法恢复社保卡并激活，故7月发放失败。待下月想办法补发。</t>
        </r>
      </text>
    </comment>
    <comment ref="D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舍块乡白鹤村王焕因7月死亡后被家属将社保卡注销致7月津贴发放失败。
</t>
        </r>
      </text>
    </comment>
  </commentList>
</comments>
</file>

<file path=xl/sharedStrings.xml><?xml version="1.0" encoding="utf-8"?>
<sst xmlns="http://schemas.openxmlformats.org/spreadsheetml/2006/main" count="25" uniqueCount="18">
  <si>
    <t>东川区民政局2023年7月发放80周岁及以上高龄津贴决算表</t>
  </si>
  <si>
    <t>乡镇（街道）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</si>
  <si>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</si>
  <si>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</si>
  <si>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周岁及以上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</si>
  <si>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合计</t>
  </si>
  <si>
    <t>备注</t>
  </si>
  <si>
    <t>发放人数</t>
  </si>
  <si>
    <t>发放金额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</si>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</sst>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</xdr:row>
          <xdr:rowOff>0</xdr:rowOff>
        </xdr:from>
        <xdr:to>
          <xdr:col>15</xdr:col>
          <xdr:colOff>228600</xdr:colOff>
          <xdr:row>1</xdr:row>
          <xdr:rowOff>228600</xdr:rowOff>
        </xdr:to>
        <xdr:sp>
          <xdr:nvSpPr>
            <xdr:cNvPr id="1025" name="HTMLText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191375" y="238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</xdr:row>
          <xdr:rowOff>0</xdr:rowOff>
        </xdr:from>
        <xdr:to>
          <xdr:col>15</xdr:col>
          <xdr:colOff>228600</xdr:colOff>
          <xdr:row>1</xdr:row>
          <xdr:rowOff>228600</xdr:rowOff>
        </xdr:to>
        <xdr:sp>
          <xdr:nvSpPr>
            <xdr:cNvPr id="1026" name="HTMLText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191375" y="238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ontrol" Target="../activeX/activeX2.xml"/><Relationship Id="rId5" Type="http://schemas.openxmlformats.org/officeDocument/2006/relationships/image" Target="../media/image1.wmf"/><Relationship Id="rId4" Type="http://schemas.openxmlformats.org/officeDocument/2006/relationships/control" Target="../activeX/activeX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13"/>
  <sheetViews>
    <sheetView tabSelected="1" workbookViewId="0">
      <selection activeCell="C7" sqref="C7"/>
    </sheetView>
  </sheetViews>
  <sheetFormatPr defaultColWidth="9" defaultRowHeight="13.5"/>
  <cols>
    <col min="1" max="1" width="8.875" style="1" customWidth="1"/>
    <col min="2" max="2" width="6.125" style="1" customWidth="1"/>
    <col min="3" max="3" width="7.125" style="1" customWidth="1"/>
    <col min="4" max="4" width="5.375" style="1" customWidth="1"/>
    <col min="5" max="5" width="6.75" style="1" customWidth="1"/>
    <col min="6" max="6" width="5" style="1" customWidth="1"/>
    <col min="7" max="7" width="10.125" style="1" customWidth="1"/>
    <col min="8" max="8" width="5.75" style="1" customWidth="1"/>
    <col min="9" max="9" width="7.625" style="1" customWidth="1"/>
    <col min="10" max="10" width="5.125" style="1" customWidth="1"/>
    <col min="11" max="11" width="4.75" style="1" customWidth="1"/>
    <col min="12" max="12" width="6.375" style="1" customWidth="1"/>
    <col min="13" max="13" width="9" style="1" customWidth="1"/>
    <col min="14" max="14" width="6.375" style="1" customWidth="1"/>
    <col min="15" max="16363" width="9" style="1"/>
    <col min="16364" max="16384" width="9" style="2"/>
  </cols>
  <sheetData>
    <row r="1" ht="18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5" customHeight="1" spans="1:10">
      <c r="A2" s="4" t="s">
        <v>1</v>
      </c>
      <c r="B2" s="5" t="s">
        <v>2</v>
      </c>
      <c r="C2" s="5"/>
      <c r="D2" s="5" t="s">
        <v>3</v>
      </c>
      <c r="E2" s="5"/>
      <c r="F2" s="5" t="s">
        <v>4</v>
      </c>
      <c r="G2" s="5"/>
      <c r="H2" s="6" t="s">
        <v>5</v>
      </c>
      <c r="I2" s="6"/>
      <c r="J2" s="15" t="s">
        <v>6</v>
      </c>
    </row>
    <row r="3" ht="35" customHeight="1" spans="1:10">
      <c r="A3" s="4"/>
      <c r="B3" s="4" t="s">
        <v>7</v>
      </c>
      <c r="C3" s="4" t="s">
        <v>8</v>
      </c>
      <c r="D3" s="4" t="s">
        <v>7</v>
      </c>
      <c r="E3" s="4" t="s">
        <v>8</v>
      </c>
      <c r="F3" s="4" t="s">
        <v>7</v>
      </c>
      <c r="G3" s="7" t="s">
        <v>8</v>
      </c>
      <c r="H3" s="8" t="s">
        <v>7</v>
      </c>
      <c r="I3" s="8" t="s">
        <v>8</v>
      </c>
      <c r="J3" s="15"/>
    </row>
    <row r="4" ht="35" customHeight="1" spans="1:10">
      <c r="A4" s="9" t="s">
        <v>9</v>
      </c>
      <c r="B4" s="10">
        <v>2485</v>
      </c>
      <c r="C4" s="10">
        <f t="shared" ref="C4:C12" si="0">B4*60</f>
        <v>149100</v>
      </c>
      <c r="D4" s="10">
        <f>279-1</f>
        <v>278</v>
      </c>
      <c r="E4" s="10">
        <f t="shared" ref="E4:E12" si="1">D4*120</f>
        <v>33360</v>
      </c>
      <c r="F4" s="10">
        <v>5</v>
      </c>
      <c r="G4" s="10">
        <f t="shared" ref="G4:G12" si="2">F4*500</f>
        <v>2500</v>
      </c>
      <c r="H4" s="11">
        <f t="shared" ref="H4:H12" si="3">B4+D4+F4</f>
        <v>2768</v>
      </c>
      <c r="I4" s="16">
        <f t="shared" ref="I4:I12" si="4">C4+E4+G4</f>
        <v>184960</v>
      </c>
      <c r="J4" s="17"/>
    </row>
    <row r="5" ht="35" customHeight="1" spans="1:10">
      <c r="A5" s="9" t="s">
        <v>10</v>
      </c>
      <c r="B5" s="10">
        <f>1622-3</f>
        <v>1619</v>
      </c>
      <c r="C5" s="10">
        <f t="shared" si="0"/>
        <v>97140</v>
      </c>
      <c r="D5" s="10">
        <v>215</v>
      </c>
      <c r="E5" s="10">
        <f t="shared" si="1"/>
        <v>25800</v>
      </c>
      <c r="F5" s="12">
        <v>4</v>
      </c>
      <c r="G5" s="10">
        <f t="shared" si="2"/>
        <v>2000</v>
      </c>
      <c r="H5" s="11">
        <f t="shared" si="3"/>
        <v>1838</v>
      </c>
      <c r="I5" s="16">
        <f t="shared" si="4"/>
        <v>124940</v>
      </c>
      <c r="J5" s="17"/>
    </row>
    <row r="6" ht="35" customHeight="1" spans="1:10">
      <c r="A6" s="9" t="s">
        <v>11</v>
      </c>
      <c r="B6" s="12">
        <f>657-1</f>
        <v>656</v>
      </c>
      <c r="C6" s="10">
        <f t="shared" si="0"/>
        <v>39360</v>
      </c>
      <c r="D6" s="10">
        <v>73</v>
      </c>
      <c r="E6" s="10">
        <f t="shared" si="1"/>
        <v>8760</v>
      </c>
      <c r="F6" s="10">
        <v>4</v>
      </c>
      <c r="G6" s="10">
        <f t="shared" si="2"/>
        <v>2000</v>
      </c>
      <c r="H6" s="11">
        <f t="shared" si="3"/>
        <v>733</v>
      </c>
      <c r="I6" s="16">
        <f t="shared" si="4"/>
        <v>50120</v>
      </c>
      <c r="J6" s="17"/>
    </row>
    <row r="7" ht="35" customHeight="1" spans="1:10">
      <c r="A7" s="9" t="s">
        <v>12</v>
      </c>
      <c r="B7" s="10">
        <f>821-2</f>
        <v>819</v>
      </c>
      <c r="C7" s="10">
        <f t="shared" si="0"/>
        <v>49140</v>
      </c>
      <c r="D7" s="10">
        <v>107</v>
      </c>
      <c r="E7" s="10">
        <f t="shared" si="1"/>
        <v>12840</v>
      </c>
      <c r="F7" s="13">
        <v>1</v>
      </c>
      <c r="G7" s="10">
        <f t="shared" si="2"/>
        <v>500</v>
      </c>
      <c r="H7" s="11">
        <f t="shared" si="3"/>
        <v>927</v>
      </c>
      <c r="I7" s="16">
        <f t="shared" si="4"/>
        <v>62480</v>
      </c>
      <c r="J7" s="17"/>
    </row>
    <row r="8" ht="35" customHeight="1" spans="1:10">
      <c r="A8" s="9" t="s">
        <v>13</v>
      </c>
      <c r="B8" s="10">
        <v>547</v>
      </c>
      <c r="C8" s="10">
        <f t="shared" si="0"/>
        <v>32820</v>
      </c>
      <c r="D8" s="10">
        <v>55</v>
      </c>
      <c r="E8" s="10">
        <f t="shared" si="1"/>
        <v>6600</v>
      </c>
      <c r="F8" s="10">
        <v>1</v>
      </c>
      <c r="G8" s="10">
        <f t="shared" si="2"/>
        <v>500</v>
      </c>
      <c r="H8" s="11">
        <f t="shared" si="3"/>
        <v>603</v>
      </c>
      <c r="I8" s="16">
        <f t="shared" si="4"/>
        <v>39920</v>
      </c>
      <c r="J8" s="17"/>
    </row>
    <row r="9" ht="35" customHeight="1" spans="1:10">
      <c r="A9" s="9" t="s">
        <v>14</v>
      </c>
      <c r="B9" s="10">
        <v>243</v>
      </c>
      <c r="C9" s="10">
        <f t="shared" si="0"/>
        <v>14580</v>
      </c>
      <c r="D9" s="10">
        <v>23</v>
      </c>
      <c r="E9" s="10">
        <f t="shared" si="1"/>
        <v>2760</v>
      </c>
      <c r="F9" s="13"/>
      <c r="G9" s="10">
        <f t="shared" si="2"/>
        <v>0</v>
      </c>
      <c r="H9" s="11">
        <f t="shared" si="3"/>
        <v>266</v>
      </c>
      <c r="I9" s="16">
        <f t="shared" si="4"/>
        <v>17340</v>
      </c>
      <c r="J9" s="17"/>
    </row>
    <row r="10" ht="35" customHeight="1" spans="1:10">
      <c r="A10" s="9" t="s">
        <v>15</v>
      </c>
      <c r="B10" s="10">
        <v>639</v>
      </c>
      <c r="C10" s="10">
        <f t="shared" si="0"/>
        <v>38340</v>
      </c>
      <c r="D10" s="10">
        <v>96</v>
      </c>
      <c r="E10" s="10">
        <f t="shared" si="1"/>
        <v>11520</v>
      </c>
      <c r="F10" s="13">
        <v>1</v>
      </c>
      <c r="G10" s="10">
        <f t="shared" si="2"/>
        <v>500</v>
      </c>
      <c r="H10" s="11">
        <f t="shared" si="3"/>
        <v>736</v>
      </c>
      <c r="I10" s="16">
        <f t="shared" si="4"/>
        <v>50360</v>
      </c>
      <c r="J10" s="17"/>
    </row>
    <row r="11" ht="35" customHeight="1" spans="1:10">
      <c r="A11" s="9" t="s">
        <v>16</v>
      </c>
      <c r="B11" s="10">
        <v>157</v>
      </c>
      <c r="C11" s="10">
        <f t="shared" si="0"/>
        <v>9420</v>
      </c>
      <c r="D11" s="10">
        <f>20-1</f>
        <v>19</v>
      </c>
      <c r="E11" s="10">
        <f t="shared" si="1"/>
        <v>2280</v>
      </c>
      <c r="F11" s="13"/>
      <c r="G11" s="10">
        <f t="shared" si="2"/>
        <v>0</v>
      </c>
      <c r="H11" s="11">
        <f t="shared" si="3"/>
        <v>176</v>
      </c>
      <c r="I11" s="16">
        <f t="shared" si="4"/>
        <v>11700</v>
      </c>
      <c r="J11" s="17"/>
    </row>
    <row r="12" ht="35" customHeight="1" spans="1:10">
      <c r="A12" s="9" t="s">
        <v>17</v>
      </c>
      <c r="B12" s="12">
        <v>729</v>
      </c>
      <c r="C12" s="10">
        <f t="shared" si="0"/>
        <v>43740</v>
      </c>
      <c r="D12" s="10">
        <v>71</v>
      </c>
      <c r="E12" s="10">
        <f t="shared" si="1"/>
        <v>8520</v>
      </c>
      <c r="F12" s="13"/>
      <c r="G12" s="10">
        <f t="shared" si="2"/>
        <v>0</v>
      </c>
      <c r="H12" s="11">
        <f t="shared" si="3"/>
        <v>800</v>
      </c>
      <c r="I12" s="16">
        <f t="shared" si="4"/>
        <v>52260</v>
      </c>
      <c r="J12" s="17"/>
    </row>
    <row r="13" ht="35" customHeight="1" spans="1:10">
      <c r="A13" s="9" t="s">
        <v>5</v>
      </c>
      <c r="B13" s="13">
        <f t="shared" ref="B13:I13" si="5">SUM(B4:B12)</f>
        <v>7894</v>
      </c>
      <c r="C13" s="10">
        <f t="shared" si="5"/>
        <v>473640</v>
      </c>
      <c r="D13" s="10">
        <f t="shared" si="5"/>
        <v>937</v>
      </c>
      <c r="E13" s="10">
        <f t="shared" si="5"/>
        <v>112440</v>
      </c>
      <c r="F13" s="13">
        <f t="shared" si="5"/>
        <v>16</v>
      </c>
      <c r="G13" s="10">
        <f t="shared" si="5"/>
        <v>8000</v>
      </c>
      <c r="H13" s="14">
        <f t="shared" si="5"/>
        <v>8847</v>
      </c>
      <c r="I13" s="18">
        <f t="shared" si="5"/>
        <v>594080</v>
      </c>
      <c r="J13" s="17"/>
    </row>
  </sheetData>
  <mergeCells count="7">
    <mergeCell ref="A1:J1"/>
    <mergeCell ref="B2:C2"/>
    <mergeCell ref="D2:E2"/>
    <mergeCell ref="F2:G2"/>
    <mergeCell ref="H2:I2"/>
    <mergeCell ref="A2:A3"/>
    <mergeCell ref="J2:J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drawing r:id="rId2"/>
  <legacyDrawing r:id="rId3"/>
  <controls>
    <mc:AlternateContent xmlns:mc="http://schemas.openxmlformats.org/markup-compatibility/2006">
      <mc:Choice Requires="x14">
        <control shapeId="1025" r:id="rId4" name="HTMLText1">
          <controlPr defaultSize="0" r:id="rId5">
            <anchor moveWithCells="1">
              <from>
                <xdr:col>14</xdr:col>
                <xdr:colOff>0</xdr:colOff>
                <xdr:row>1</xdr:row>
                <xdr:rowOff>0</xdr:rowOff>
              </from>
              <to>
                <xdr:col>15</xdr:col>
                <xdr:colOff>228600</xdr:colOff>
                <xdr:row>1</xdr:row>
                <xdr:rowOff>228600</xdr:rowOff>
              </to>
            </anchor>
          </controlPr>
        </control>
      </mc:Choice>
      <mc:Fallback>
        <control shapeId="1025" r:id="rId4" name="HTMLText1"/>
      </mc:Fallback>
    </mc:AlternateContent>
    <mc:AlternateContent xmlns:mc="http://schemas.openxmlformats.org/markup-compatibility/2006">
      <mc:Choice Requires="x14">
        <control shapeId="1026" r:id="rId6" name="HTMLText2">
          <controlPr defaultSize="0" r:id="rId5">
            <anchor moveWithCells="1">
              <from>
                <xdr:col>14</xdr:col>
                <xdr:colOff>0</xdr:colOff>
                <xdr:row>1</xdr:row>
                <xdr:rowOff>0</xdr:rowOff>
              </from>
              <to>
                <xdr:col>15</xdr:col>
                <xdr:colOff>228600</xdr:colOff>
                <xdr:row>1</xdr:row>
                <xdr:rowOff>228600</xdr:rowOff>
              </to>
            </anchor>
          </controlPr>
        </control>
      </mc:Choice>
      <mc:Fallback>
        <control shapeId="1026" r:id="rId6" name="HTMLText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2023年7月高龄一卡通发放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2023-08-18T00:10:42Z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