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2022年整合涉农资金\东政发〔2022〕35号  关于印发昆明市东川区2022年财政涉农资金统筹整合使用年初方案的通知\"/>
    </mc:Choice>
  </mc:AlternateContent>
  <xr:revisionPtr revIDLastSave="0" documentId="13_ncr:1_{C4E72797-34CA-493B-8CC1-F3FF1883D0A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附件1" sheetId="4" r:id="rId1"/>
    <sheet name="附件2" sheetId="10" r:id="rId2"/>
    <sheet name="附件3" sheetId="8" r:id="rId3"/>
    <sheet name="附件4" sheetId="11" r:id="rId4"/>
  </sheets>
  <definedNames>
    <definedName name="_xlnm._FilterDatabase" localSheetId="2" hidden="1">附件3!$A$6:$U$88</definedName>
    <definedName name="_xlnm.Print_Titles" localSheetId="1">附件2!$4:$5</definedName>
    <definedName name="_xlnm.Print_Titles" localSheetId="2">附件3!$4:$6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1" l="1"/>
  <c r="C4" i="11"/>
  <c r="C11" i="11"/>
  <c r="C14" i="11"/>
  <c r="C17" i="11"/>
  <c r="C27" i="11"/>
  <c r="H84" i="8"/>
  <c r="O80" i="8"/>
  <c r="N80" i="8"/>
  <c r="M80" i="8"/>
  <c r="L80" i="8"/>
  <c r="K80" i="8"/>
  <c r="J80" i="8"/>
  <c r="I80" i="8"/>
  <c r="H80" i="8"/>
  <c r="O70" i="8"/>
  <c r="N70" i="8"/>
  <c r="M70" i="8"/>
  <c r="L70" i="8"/>
  <c r="K70" i="8"/>
  <c r="J70" i="8"/>
  <c r="I70" i="8"/>
  <c r="H70" i="8"/>
  <c r="O68" i="8"/>
  <c r="N68" i="8"/>
  <c r="M68" i="8"/>
  <c r="L68" i="8"/>
  <c r="K68" i="8"/>
  <c r="J68" i="8"/>
  <c r="I68" i="8"/>
  <c r="H68" i="8"/>
  <c r="O66" i="8"/>
  <c r="N66" i="8"/>
  <c r="M66" i="8"/>
  <c r="L66" i="8"/>
  <c r="K66" i="8"/>
  <c r="J66" i="8"/>
  <c r="I66" i="8"/>
  <c r="H66" i="8"/>
  <c r="O62" i="8"/>
  <c r="N62" i="8"/>
  <c r="M62" i="8"/>
  <c r="L62" i="8"/>
  <c r="K62" i="8"/>
  <c r="J62" i="8"/>
  <c r="I62" i="8"/>
  <c r="H62" i="8"/>
  <c r="M59" i="8"/>
  <c r="M58" i="8"/>
  <c r="M55" i="8"/>
  <c r="M54" i="8"/>
  <c r="M53" i="8"/>
  <c r="M52" i="8"/>
  <c r="M51" i="8"/>
  <c r="O50" i="8"/>
  <c r="N50" i="8"/>
  <c r="L50" i="8"/>
  <c r="K50" i="8"/>
  <c r="J50" i="8"/>
  <c r="I50" i="8"/>
  <c r="H50" i="8"/>
  <c r="O44" i="8"/>
  <c r="N44" i="8"/>
  <c r="M44" i="8"/>
  <c r="L44" i="8"/>
  <c r="K44" i="8"/>
  <c r="J44" i="8"/>
  <c r="I44" i="8"/>
  <c r="H44" i="8"/>
  <c r="M37" i="8"/>
  <c r="M36" i="8"/>
  <c r="M35" i="8"/>
  <c r="H35" i="8"/>
  <c r="M33" i="8"/>
  <c r="H33" i="8"/>
  <c r="M32" i="8"/>
  <c r="H24" i="8"/>
  <c r="M17" i="8"/>
  <c r="O8" i="8"/>
  <c r="N8" i="8"/>
  <c r="L8" i="8"/>
  <c r="K8" i="8"/>
  <c r="J8" i="8"/>
  <c r="J7" i="8"/>
  <c r="I8" i="8"/>
  <c r="H8" i="8"/>
  <c r="K33" i="10"/>
  <c r="J33" i="10"/>
  <c r="I33" i="10"/>
  <c r="H33" i="10"/>
  <c r="G33" i="10"/>
  <c r="K29" i="10"/>
  <c r="J29" i="10"/>
  <c r="I29" i="10"/>
  <c r="H29" i="10"/>
  <c r="G29" i="10"/>
  <c r="K25" i="10"/>
  <c r="J25" i="10"/>
  <c r="J6" i="10"/>
  <c r="I25" i="10"/>
  <c r="H25" i="10"/>
  <c r="G25" i="10"/>
  <c r="K7" i="10"/>
  <c r="K6" i="10"/>
  <c r="J7" i="10"/>
  <c r="I7" i="10"/>
  <c r="I6" i="10"/>
  <c r="H7" i="10"/>
  <c r="G7" i="10"/>
  <c r="G6" i="10"/>
  <c r="H6" i="10"/>
  <c r="N7" i="8"/>
  <c r="M50" i="8"/>
  <c r="M8" i="8"/>
  <c r="K7" i="8"/>
  <c r="H7" i="8"/>
  <c r="L7" i="8"/>
  <c r="O7" i="8"/>
  <c r="I7" i="8"/>
  <c r="M7" i="8"/>
</calcChain>
</file>

<file path=xl/sharedStrings.xml><?xml version="1.0" encoding="utf-8"?>
<sst xmlns="http://schemas.openxmlformats.org/spreadsheetml/2006/main" count="687" uniqueCount="403">
  <si>
    <t>昆明市东川区财政涉农资金整合方案基本情况表</t>
  </si>
  <si>
    <t>项目</t>
  </si>
  <si>
    <t>单位</t>
  </si>
  <si>
    <t>数量</t>
  </si>
  <si>
    <t>一、基本情况</t>
  </si>
  <si>
    <t>—</t>
  </si>
  <si>
    <t>乡镇数</t>
  </si>
  <si>
    <t>个</t>
  </si>
  <si>
    <t>行政村数</t>
  </si>
  <si>
    <t>总户数</t>
  </si>
  <si>
    <t>户</t>
  </si>
  <si>
    <t xml:space="preserve">   其中：乡村户籍户数</t>
  </si>
  <si>
    <t>总人口数</t>
  </si>
  <si>
    <t>人</t>
  </si>
  <si>
    <t xml:space="preserve">   其中：乡村户籍人口</t>
  </si>
  <si>
    <t>农村居民人均可支配收入</t>
  </si>
  <si>
    <t>元</t>
  </si>
  <si>
    <t>上年度财政总收入</t>
  </si>
  <si>
    <t>万元</t>
  </si>
  <si>
    <t xml:space="preserve">    其中：整合财政涉农资金范围预算收入</t>
  </si>
  <si>
    <t>上年度地方财政支出</t>
  </si>
  <si>
    <t xml:space="preserve">    其中：农林水支出</t>
  </si>
  <si>
    <t>上年度实际整合财政涉农资金</t>
  </si>
  <si>
    <t>昆明市东川区统筹整合财政涉农资金来源情况表</t>
  </si>
  <si>
    <t xml:space="preserve"> 单位：万元</t>
  </si>
  <si>
    <t>序号</t>
  </si>
  <si>
    <t>统筹整合财政涉农资金名称</t>
  </si>
  <si>
    <t>上年度涉农资金投入规模</t>
  </si>
  <si>
    <t>本年度涉农资金投入规模</t>
  </si>
  <si>
    <t>收到总规模</t>
  </si>
  <si>
    <t>其中实际纳入整合使用金额</t>
  </si>
  <si>
    <t>年初预计收到涉农资金总规模</t>
  </si>
  <si>
    <t>年初方案规模</t>
  </si>
  <si>
    <t>调整方案规模</t>
  </si>
  <si>
    <t>补充方案规模</t>
  </si>
  <si>
    <t>合计</t>
  </si>
  <si>
    <t>一</t>
  </si>
  <si>
    <t>中央财政合计</t>
  </si>
  <si>
    <t>中央财政专项扶贫资金</t>
  </si>
  <si>
    <t>水利发展资金</t>
  </si>
  <si>
    <t>农业生产发展资金（不含耕地地力保护补贴、农机购置补贴、支持适度规模经营、有机肥替代、农机深耕深松、良种良法部分、产业乡村强县示范行动、现代农业产业园）</t>
  </si>
  <si>
    <t>农田建设补助资金</t>
  </si>
  <si>
    <t>农村综合改革转移支付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</si>
  <si>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</si>
  <si>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</si>
  <si>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</si>
  <si>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</si>
  <si>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</si>
  <si>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</si>
  <si>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</si>
  <si>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</si>
  <si>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</si>
  <si>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中央预算内投资用于“三农”建设部分（不包括国家水网骨干工程、饮水安全保障工程、气象基础设施、农村电网巩固提升工程、生态保护和修复方面的支出）</t>
  </si>
  <si>
    <t>其他</t>
  </si>
  <si>
    <t>二</t>
  </si>
  <si>
    <t>省级财政资金小计</t>
  </si>
  <si>
    <t>省级衔接推进乡村振兴资金</t>
  </si>
  <si>
    <t>其他涉农资金</t>
  </si>
  <si>
    <t>以前年度结余资金统筹后重新安排</t>
  </si>
  <si>
    <t>三</t>
  </si>
  <si>
    <t>州（市）级统筹整合财政涉农资金小计</t>
  </si>
  <si>
    <t>其中州（市）衔接推进乡村振兴资金</t>
  </si>
  <si>
    <t>四</t>
  </si>
  <si>
    <t>县级统筹整合财政涉农资金小计</t>
  </si>
  <si>
    <t>其中县级衔接推进乡村振兴资金</t>
  </si>
  <si>
    <t>填表说明：1.“本年度涉农资金投入规模”中“年初预计收到涉农总规模”为本年度该项资金总量预计数。“年初方案规模”与整合季度报表中“年初数”一致。</t>
  </si>
  <si>
    <t xml:space="preserve">          2.“整合方案规模”要与整合季度报表“计划整合资金规模”中“调整数”一致。</t>
  </si>
  <si>
    <t xml:space="preserve">          3.州市级、县级资金列“其他”项的需详细说明资金来源构成。</t>
  </si>
  <si>
    <t>昆明市东川区统筹整合财政涉农资金项目表</t>
  </si>
  <si>
    <t>填报单位：</t>
  </si>
  <si>
    <t>项目类别
和项目名称</t>
  </si>
  <si>
    <r>
      <rPr>
        <b/>
        <sz val="10"/>
        <color indexed="8"/>
        <rFont val="方正仿宋_GBK"/>
        <charset val="134"/>
      </rPr>
      <t>是否属于产业类项目</t>
    </r>
    <r>
      <rPr>
        <b/>
        <sz val="8"/>
        <color indexed="8"/>
        <rFont val="方正仿宋_GBK"/>
        <charset val="134"/>
      </rPr>
      <t>（填是/否）</t>
    </r>
  </si>
  <si>
    <r>
      <rPr>
        <b/>
        <sz val="10"/>
        <color indexed="8"/>
        <rFont val="方正仿宋_GBK"/>
        <charset val="134"/>
      </rPr>
      <t>产业发展/基础设施建设</t>
    </r>
    <r>
      <rPr>
        <b/>
        <sz val="8"/>
        <color indexed="8"/>
        <rFont val="方正仿宋_GBK"/>
        <charset val="134"/>
      </rPr>
      <t>（农业生产、畜牧生产、林业改革发展、农村综合改革、乡村旅游类项目须下拉框选择，其余类型不选）</t>
    </r>
  </si>
  <si>
    <t>项目建设地点</t>
  </si>
  <si>
    <r>
      <rPr>
        <b/>
        <sz val="10"/>
        <color indexed="8"/>
        <rFont val="方正仿宋_GBK"/>
        <charset val="134"/>
      </rPr>
      <t>项目建设内容</t>
    </r>
    <r>
      <rPr>
        <b/>
        <sz val="8"/>
        <color indexed="8"/>
        <rFont val="方正仿宋_GBK"/>
        <charset val="134"/>
      </rPr>
      <t>（详细填列工程量化指标）</t>
    </r>
  </si>
  <si>
    <r>
      <rPr>
        <b/>
        <sz val="10"/>
        <color indexed="8"/>
        <rFont val="方正仿宋_GBK"/>
        <charset val="134"/>
      </rPr>
      <t>补助标准</t>
    </r>
    <r>
      <rPr>
        <b/>
        <sz val="8"/>
        <color indexed="8"/>
        <rFont val="方正仿宋_GBK"/>
        <charset val="134"/>
      </rPr>
      <t>（有补助标准的填列，没有不填）</t>
    </r>
  </si>
  <si>
    <t>计划总投资（万元）</t>
  </si>
  <si>
    <t>其中整合财政涉农资金直接用于脱贫不稳定户、边缘易致贫户、其他农村低收入群体的帮扶情况</t>
  </si>
  <si>
    <t>项目建设时间计划</t>
  </si>
  <si>
    <r>
      <rPr>
        <b/>
        <sz val="10"/>
        <color indexed="8"/>
        <rFont val="方正仿宋_GBK"/>
        <charset val="134"/>
      </rPr>
      <t>绩效目标</t>
    </r>
    <r>
      <rPr>
        <b/>
        <sz val="8"/>
        <color indexed="8"/>
        <rFont val="方正仿宋_GBK"/>
        <charset val="134"/>
      </rPr>
      <t>(有量化的核心指标）</t>
    </r>
  </si>
  <si>
    <t>项目实施部门</t>
  </si>
  <si>
    <t>行业主管部门</t>
  </si>
  <si>
    <t>备注</t>
  </si>
  <si>
    <t>整合财政涉农资金投入情况（万元）</t>
  </si>
  <si>
    <t>金融资金投入</t>
  </si>
  <si>
    <t>社会资金投入</t>
  </si>
  <si>
    <t>农户自筹</t>
  </si>
  <si>
    <t>脱贫村</t>
  </si>
  <si>
    <t>脱贫不稳定户、边缘易致贫户、其他农村低收入群体</t>
  </si>
  <si>
    <t>计划开工时间</t>
  </si>
  <si>
    <t>计划完工时间</t>
  </si>
  <si>
    <t>个数</t>
  </si>
  <si>
    <t>金额
（万元）</t>
  </si>
  <si>
    <t>户数</t>
  </si>
  <si>
    <t>人数</t>
  </si>
  <si>
    <t>农业生产</t>
  </si>
  <si>
    <t>东川区2021年农产品产地冷藏保鲜设施建设项目</t>
  </si>
  <si>
    <t>是</t>
  </si>
  <si>
    <t>产业发展</t>
  </si>
  <si>
    <t>碧谷街道、阿旺镇、汤丹镇、拖布卡镇、乌龙镇、舍块乡</t>
  </si>
  <si>
    <t>新建冷库13个，库容为10760立方米；配套设施大棚3615平方米，场地硬化814立方米。</t>
  </si>
  <si>
    <t>每个冷库按照总投资40%补助，每个申报主体补助不超过100万。</t>
  </si>
  <si>
    <t>新建冷库容积（≥10760立方米）；有效降低农产品损耗（≥10%）。</t>
  </si>
  <si>
    <t>区农业农村局</t>
  </si>
  <si>
    <t>东川区现代农业产业园（孵化基地）项目</t>
  </si>
  <si>
    <t>拖布卡镇</t>
  </si>
  <si>
    <t>逐步带动经济作物提质增效（≥3000 亩）；亩均增加收入（≥800元）。</t>
  </si>
  <si>
    <t>东川区“东川大蒜”产业园项目</t>
  </si>
  <si>
    <t>碧谷街道</t>
  </si>
  <si>
    <r>
      <rPr>
        <sz val="10"/>
        <color indexed="8"/>
        <rFont val="宋体"/>
        <family val="3"/>
        <charset val="134"/>
      </rPr>
      <t>技术规范种植大蒜200亩；新建产业道路6000米，挡墙990立方米；</t>
    </r>
    <r>
      <rPr>
        <sz val="10"/>
        <rFont val="宋体"/>
        <family val="3"/>
        <charset val="134"/>
      </rPr>
      <t>大蒜分拣晾晒中心</t>
    </r>
    <r>
      <rPr>
        <sz val="10"/>
        <color indexed="8"/>
        <rFont val="宋体"/>
        <family val="3"/>
        <charset val="134"/>
      </rPr>
      <t>3000平方米；开展东川大标繁种试验26亩，开展三品一标前期工作、技术培训、产销对接等。</t>
    </r>
  </si>
  <si>
    <t>稳定全区大蒜种植面积（≥10000亩）；亩均提高产量（≥100公斤）；亩均增加收入（≥800元）。</t>
  </si>
  <si>
    <t>东川区优质稻高产创建示范项目</t>
  </si>
  <si>
    <t>乌龙镇、阿旺镇、拖布卡镇、铜都街道、碧谷街道、汤丹镇</t>
  </si>
  <si>
    <t>每亩补助水稻专用肥2包</t>
  </si>
  <si>
    <t>优质稻亩均增产（≥50公斤）。</t>
  </si>
  <si>
    <t>东川区特色水果果蝇防治技术示范推广项目</t>
  </si>
  <si>
    <t>碧谷街道、汤丹镇</t>
  </si>
  <si>
    <t>综合防治面积（≥1000 亩）；果蝇危害率降低（≥20%）；每亩增加商品果（≥200公斤）。</t>
  </si>
  <si>
    <t>东川区2022年扶持农业新型经营主体金融扶贫贷款贴息项目</t>
  </si>
  <si>
    <t>各乡镇（街道）</t>
  </si>
  <si>
    <t>农业新型经营主体通过土地流转、务工、订单农业等方式带动农户50户以上（其中脱贫户不少于30户）、贷款额度最高不超过100万元，财政给予3年的贷款利率（央行当期公布的LPR执行）贴息金额补助。</t>
  </si>
  <si>
    <t>撬动金融资金（≥1200万）。</t>
  </si>
  <si>
    <t>东川区起嘎育种、繁种基地建设项目</t>
  </si>
  <si>
    <t>碧谷街道起嘎社区</t>
  </si>
  <si>
    <t>建设300立方米C25混凝土蓄水池1座；建设DN65镀锌管8公里；建设喷滴灌系统18.5亩；建设标准化繁种、育种大棚建18.5亩。</t>
  </si>
  <si>
    <t>受益人口数（≥198人）。</t>
  </si>
  <si>
    <t>阿旺镇“一村一品”云南参连片种植提效项目</t>
  </si>
  <si>
    <t>阿旺镇石门村、发罗村、木多村、关中村</t>
  </si>
  <si>
    <t>云南参亩均增产（≥50千克）。</t>
  </si>
  <si>
    <t>阿旺镇</t>
  </si>
  <si>
    <t>阿旺镇农产品产销对接中心项目</t>
  </si>
  <si>
    <t>阿旺镇岩头村</t>
  </si>
  <si>
    <t>带动销售农产品（≥1200吨）。</t>
  </si>
  <si>
    <t>拖布卡镇新店房村脐橙种植节水灌溉设施建设项目</t>
  </si>
  <si>
    <t>拖布卡镇新店房村</t>
  </si>
  <si>
    <t>亩均增收（≥500公斤）。</t>
  </si>
  <si>
    <t>拖布卡镇新街村塔柴坪子小组生态四季茶园产业发展项目</t>
  </si>
  <si>
    <t>拖布卡镇新街村</t>
  </si>
  <si>
    <t>新建500立方米水池2个；新建茶园道路2公里；新建DN150主管道6000米及滴管配套组件；购买种苗（1500株茶苗每亩）；肥料和病虫害防治616亩；种植技术（培训种植技术人员2期，每期20名）及人工栽植苗木培训。</t>
  </si>
  <si>
    <t>资产股权年收益率（ ≥5% ）；受益群众人口数（≥439人）。</t>
  </si>
  <si>
    <t>红土地镇火腿加工厂建设项目</t>
  </si>
  <si>
    <t>红土地镇炭房村</t>
  </si>
  <si>
    <t>新建火腿腌制车间600平方米，初加工车间200平方米，火腿晾挂车间600平方米，火腿加工包装车间250平方米，成品仓库200平方米，综合管理用房670平方米；购置机器设备等。</t>
  </si>
  <si>
    <t>受益人口数（≥1188人）。</t>
  </si>
  <si>
    <t>红土地镇</t>
  </si>
  <si>
    <t>红土地镇农村循环经济一体化项目</t>
  </si>
  <si>
    <t>红土地镇新乐村、大坪子村、松毛棚村、新田村、龙树村、银水箐村</t>
  </si>
  <si>
    <t>建设青储饲料厂3个；建设畜禽粪污资源化利用处理点3个。</t>
  </si>
  <si>
    <t>受益人口数（≥803人）。</t>
  </si>
  <si>
    <t>红土地镇林下经济项目</t>
  </si>
  <si>
    <t>红土地镇炭房村、仓房村、银水箐、花沟村</t>
  </si>
  <si>
    <t>发展林下经济1000亩（其中种植仿野生羊肚菌400亩，竹荪300亩，中药材300亩）；建设500平方米晒场1个；新建200立方米水池2个；新建管网10000米；新建300立方米冷库2个；安装外围隔桩760根及外围铁丝网4550平方米；建设滴喷灌设施；安装网络布线及摄像头。</t>
  </si>
  <si>
    <t>发展林下经济种植（≥1000亩）；受益人口数（≥6871人）。</t>
  </si>
  <si>
    <t>区林业草原局</t>
  </si>
  <si>
    <t>红土地镇小杂粮产业发展项目</t>
  </si>
  <si>
    <t>红土地镇花沟村</t>
  </si>
  <si>
    <t>发展青稞、荞麦、马铃薯、油菜等小杂粮种植4000亩。</t>
  </si>
  <si>
    <t>170元/亩</t>
  </si>
  <si>
    <t>发展小杂粮种植面积（≥4000亩）；受益人口数（≥1254人）。</t>
  </si>
  <si>
    <t>东川区2022年花椒产业种植</t>
  </si>
  <si>
    <t>嫁接苗500元/亩、实生苗300元/亩；节水灌溉设施500元/亩。</t>
  </si>
  <si>
    <t>计划种植花椒面积（≥50000亩）；花椒成活率（≥90%）。</t>
  </si>
  <si>
    <t>东川区2022年花椒提质增效</t>
  </si>
  <si>
    <t>对东川种植的50000亩花椒提质增效，其中：铜都街道4000亩、碧谷街道2500亩、阿旺镇10000亩、乌龙镇4200亩、红土地镇4500亩、汤丹镇9000亩、拖布卡镇6000亩、因民镇2000亩、舍块乡7800亩。5万亩花椒生产管理投资320元每亩；1.8万亩节水设施投资补助500元每亩。</t>
  </si>
  <si>
    <t>计划花椒提质增效面积（≥50000亩）；提质增效验收合格率（＝100%）。</t>
  </si>
  <si>
    <t>东川区2022年花椒产业区级示范基地建设项目</t>
  </si>
  <si>
    <t>铜都街道达贝社区、龙洞村</t>
  </si>
  <si>
    <t>铺设灌溉输水管道7.385公里，其中DN50镀锌钢管2000米、安装PE32高密度聚乙烯管2075米、安装PE25高密度聚乙烯管3850米；安装滴灌设施530亩；新建200立方蓄水池4座；新建生产道路4公里，设计宽度为4米；土地整理及高标准种植花椒530亩。</t>
  </si>
  <si>
    <t>带动脱贫户实现人均增加年收入（≥3580元）。</t>
  </si>
  <si>
    <t>铜都街道</t>
  </si>
  <si>
    <t>东川区乌龙镇包包村花椒种植引水灌溉工程</t>
  </si>
  <si>
    <t>乌龙镇包包村</t>
  </si>
  <si>
    <t>新建DN80热镀锌钢管4596米，DN65热镀锌钢管2480米，DN50热镀锌钢管830米，DN40热镀锌钢管2160米；新建200立方米水池1座，100立方米水池4座，50立方米水池7座。</t>
  </si>
  <si>
    <t>覆盖花椒灌溉面积（≥1829亩）。</t>
  </si>
  <si>
    <t>乌龙镇</t>
  </si>
  <si>
    <t>东川区拖布卡镇苦桃、西瓜地、上水坪、坡头、安乐箐五村花椒种植引水灌溉工程</t>
  </si>
  <si>
    <t>拖布卡镇苦桃村、西瓜地村、上水坪村、 坡头村、安乐箐村</t>
  </si>
  <si>
    <t>新建DN150热镀锌钢管250米，DN125热镀锌钢管3530米，DN100热镀锌钢管5870米，DN80热镀锌钢管9060米，DN65热镀锌钢管4260米，DN50热镀锌钢管1930米；新建设4立方米取水池1座，500立方米水池2座，200立方莫水池16座，100立方米水池8座。</t>
  </si>
  <si>
    <t>覆盖花椒灌溉面积（≥4286亩）。</t>
  </si>
  <si>
    <t>东川区汤丹镇新塘村花椒种植引水灌溉工程</t>
  </si>
  <si>
    <t>汤丹镇新塘村</t>
  </si>
  <si>
    <t>新建沉砂池1座，输水主管道5894米，500立方米蓄水池1个，100立方米蓄水池2个，50立方米蓄水池3个，铺设灌溉管网4971米。</t>
  </si>
  <si>
    <t>覆盖花椒灌溉面积（≥940亩）。</t>
  </si>
  <si>
    <t>汤丹镇</t>
  </si>
  <si>
    <t>东川区碧谷街道东片区引水灌溉工程</t>
  </si>
  <si>
    <t>碧谷街道鲁嘎箐村、嘎德村、梅子村、箐口村</t>
  </si>
  <si>
    <t>新建取水设施3座，DN200热镀锌钢管10881米，DN125热镀锌钢管3150米，DN100热镀锌钢管10600米，DN65热镀锌钢管6407米，DN40热镀锌钢管1647米，DN32热镀锌钢管500米；闸阀井12座；500立方米蓄水池2座，200立方米蓄水池7座，100立方米蓄水池4座。新建取水池4座，新建自然能提水设备房1座，自然能提水设备系统1套，新建输水管道合计11100米。</t>
  </si>
  <si>
    <t>覆盖花椒灌溉面积（≥5588亩）。</t>
  </si>
  <si>
    <t>区水务局</t>
  </si>
  <si>
    <t>东川区红土地镇松毛棚村花椒种植引水灌溉工程</t>
  </si>
  <si>
    <t>红土地镇松毛棚村</t>
  </si>
  <si>
    <t>新建DN200镀锌钢管7703米、DN50镀锌钢管4334.4米，闸阀井27座，20立方米蓄水池17座，50立方米蓄水池7座。</t>
  </si>
  <si>
    <t>覆盖花椒灌溉面积（≥2107亩）。</t>
  </si>
  <si>
    <t>东川区阿旺镇关中村花椒种植引水灌溉工程</t>
  </si>
  <si>
    <t>阿旺镇关中村</t>
  </si>
  <si>
    <t>新建挡水坝2座，坝后取水沉砂池2座；新建200立方米蓄水池5座，100立方米蓄水池10座；安装DN100直缝焊管管道13.6公里，DN60直缝焊管管道14.6公里，DN40PE管道5.2公里，DN32PE管道14.5公里。</t>
  </si>
  <si>
    <t>覆盖花椒灌溉面积（≥2600亩）。</t>
  </si>
  <si>
    <t>东川区碧谷街道农村供水保障及灌溉引水配套工程</t>
  </si>
  <si>
    <t>碧谷街道营盘村、绿茂村、紫牛村、野牛新村、大寨村、老村村、磨盘村</t>
  </si>
  <si>
    <t>覆盖土地灌溉面积（≥7541亩），解决人饮水安全（≥19271人）。</t>
  </si>
  <si>
    <t>拖布卡镇格勒村产业发展引水灌溉工程</t>
  </si>
  <si>
    <t>拖布卡镇格勒村</t>
  </si>
  <si>
    <t>新建输水管道4976米，建设镇墩95座，排气阀井8座、泄水排泥阀井4座；建设水表井及相关配套设施5座；建设500立方米水池4座。</t>
  </si>
  <si>
    <t>覆盖土地灌溉面积（≥1123亩）；受益人口数（≥2377人）。</t>
  </si>
  <si>
    <t>东川区拖布卡中型灌区续建配套与节水改造项目</t>
  </si>
  <si>
    <t>新建输水主管25.935千米，支管34.146千米，修复输水主管4千米；新建200立方米水池2座、500立方米水池16座；新建取水坝3座；新建新店房光伏泵站1座。</t>
  </si>
  <si>
    <t>覆盖土地灌溉面积（≥2.36万亩）。</t>
  </si>
  <si>
    <t>拖布卡镇树桔村产业发展光伏提水灌溉工程</t>
  </si>
  <si>
    <t>拖布卡镇树桔村</t>
  </si>
  <si>
    <t>覆盖土地灌溉面积（≥1800亩）。</t>
  </si>
  <si>
    <t>阿旺镇东片区生产用水自然能提水工程项目</t>
  </si>
  <si>
    <t>阿旺镇大石头村、小营村、芋头塘村、岩头村</t>
  </si>
  <si>
    <t>覆盖土地灌溉面积（≥13000亩）；粮食亩均增产（≥50千克）。</t>
  </si>
  <si>
    <t>东川区汤丹镇洒海村自然能提水工程</t>
  </si>
  <si>
    <t>汤丹镇洒海村</t>
  </si>
  <si>
    <t>新建设备用房123.75平方米；新建设动力管道3060米，提水管道800米；新建500立方米蓄水池1个、50立方米蓄水池1个；铺设灌溉管网2300米。</t>
  </si>
  <si>
    <t>覆盖土地灌溉面积（≥2000亩）。</t>
  </si>
  <si>
    <t>东川区因民镇自然能提水工程</t>
  </si>
  <si>
    <t>因民镇</t>
  </si>
  <si>
    <t>新建自然能提水系统设备房1座；新建取水坝1座；购买自然能提水系统提水设备2台；铺设DN200螺旋焊接钢管1500米、DN150无缝钢管3240米。</t>
  </si>
  <si>
    <t>覆盖土地灌溉面积（≥1200亩）。</t>
  </si>
  <si>
    <t>东川区易地扶贫搬迁对门山安置点农特产品交易中心</t>
  </si>
  <si>
    <t>对门山易地搬迁点</t>
  </si>
  <si>
    <t>新建钢架结构交易大棚10000平方米；挖填土方22700立方米，建设排水沟2350米，挡土墙1650立方米，道路及场地硬化27000平方米；建设照明设施100盏；安装LED显示屏2套；安装市场信息系统1套；建设农产品检验检测系统1套；安装监控设施及人脸识别系统1套。</t>
  </si>
  <si>
    <t>持续带动就业（≥800人次）；受益人口数（≥20000人）。</t>
  </si>
  <si>
    <t>东川区乌龙镇乡村振兴高品质花椒种植示范基地建设项目</t>
  </si>
  <si>
    <t>种植良种“九叶青”花椒8000亩；新建DN100主输水管网26.6千米，DN60分水管网32千米；新建产业道路26公里；新建蓄水池16000立方米，及相应配套附属设施。</t>
  </si>
  <si>
    <t>提供劳动力务工（≥12万人次）≥；增加务工收入（≥1440万元）。</t>
  </si>
  <si>
    <t>区发展改革局</t>
  </si>
  <si>
    <t>东川区易地搬迁农业科技就业示范基地建设项目</t>
  </si>
  <si>
    <t>碧谷街道起嘎村</t>
  </si>
  <si>
    <t>新建栽培大棚43336平方米（草莓智能观光型大棚6667平方米、草莓平型架生产大棚30002平方米、蔬菜集成创新示范大棚6667平方米）；新建生产附属设施1439平方米（水泵房15平方米、配电室20平方米、加工车间240平方米、冷库100平方米、田间看护房354平方米、栽培新装备应用展示温室356平方米、检验检测和植保防控等管理用房354平方米）；建设机耕道、蓄水池、污水处理设施等田间配套基础设施。</t>
  </si>
  <si>
    <t>提供固定就业岗位（≥50个）。</t>
  </si>
  <si>
    <t>脱贫人口小额信贷贴息资金</t>
  </si>
  <si>
    <t>实施2022年脱贫人口、突发严重困难户、边沿易致贫户1.01亿小额贷款贴息。</t>
  </si>
  <si>
    <t>完成贷款户数（≥2000户）。</t>
  </si>
  <si>
    <t>区乡村振兴局</t>
  </si>
  <si>
    <t>畜牧生产</t>
  </si>
  <si>
    <t>碧谷街道野牛村人畜分离养殖小区改造</t>
  </si>
  <si>
    <t>碧谷街道野牛村</t>
  </si>
  <si>
    <t>新建600X600钢筋混凝土大门门墩，购买4米宽成品钢大门；大门入口处新建消毒池，尺寸为宽3米，长5米，深0.6米；新建砖混结构消毒室15平方米；新建厂区道路315米；新建钢架结构农户养殖房145间，总建筑面积5100平方米；铺设DN40镀锌钢管养殖用水管道125米、新建DN200钢带波纹管污水管道500米、DN300钢带波纹管污水管道400米、DN160PVC塑料管道725米；新建塑料污水检查井35座；建设50立方化粪池1座；建设场地排水沟315米；新建一体化污水处理1套。</t>
  </si>
  <si>
    <t>受益人口数（≥525人）；带动村集体年收入（≥1.45万元）。</t>
  </si>
  <si>
    <t>碧谷街道李子沟村农村人居环境整治人畜分离示范建设项目</t>
  </si>
  <si>
    <t>碧谷街道李子沟村</t>
  </si>
  <si>
    <t>受益人口数（≥265人）。</t>
  </si>
  <si>
    <t>林业改革发展</t>
  </si>
  <si>
    <t>农村综合改革</t>
  </si>
  <si>
    <t>五</t>
  </si>
  <si>
    <t>乡村旅游</t>
  </si>
  <si>
    <t>六</t>
  </si>
  <si>
    <t>水利发展</t>
  </si>
  <si>
    <t>东川区龙潭水库除险加固工程</t>
  </si>
  <si>
    <t>对龙潭水库三类坝进行除险加固，主要对大坝进行帷幕灌浆，防渗帷幕线总长96米，溢洪道扩充长45米，新建DN250管道20米，新建坝顶防浪墙70米。</t>
  </si>
  <si>
    <t>覆盖土地灌溉面积（≥2142亩）；解决人饮安全（≥2032人）。</t>
  </si>
  <si>
    <t>东川区小河水库工程</t>
  </si>
  <si>
    <t>汤丹镇小河村、石庄村、海子村、元宝村</t>
  </si>
  <si>
    <t>覆盖汤丹镇11个村农田灌溉用水（≥1.37万亩）；解决农村人饮供水（≥12032人）。</t>
  </si>
  <si>
    <t>云南省2022年国家水土保持重点工程东川区小新山沟小流域项目</t>
  </si>
  <si>
    <t>否</t>
  </si>
  <si>
    <t>乌龙镇半坡村、坪子村、水井村、坝塘村</t>
  </si>
  <si>
    <t>建设梯田工程58.94公顷，种植经济果木林18.77公顷，水保林9.39公顷，保土耕作556.77公顷，封育治理835.52公顷；新建取水池2座，蓄水池15座，布设管道5.46公里；新修生产道路3.32公里，修缮生产道路3.38公里，生产道路排水沟6.31公里，配套砼涵管176米，沉砂井27口，浆砌石挡墙380米；布设谷坊2座。</t>
  </si>
  <si>
    <t>林草覆盖率提升（≥10%）；直接经济效益（≥1469.91万元）。</t>
  </si>
  <si>
    <t>乌龙镇第二供水厂建设项目</t>
  </si>
  <si>
    <t>乌龙镇园子村、土城村、半坡村、马店村</t>
  </si>
  <si>
    <t>新建输水管道1条，全长1958米；新建700立方米规模净水厂1座；新建配水管道34.956千米。</t>
  </si>
  <si>
    <t>解决农村饮水安全人数（≥5626人）。</t>
  </si>
  <si>
    <t>东川区乌龙镇、碧谷街道、铜都街道18个村农村人饮连通工程</t>
  </si>
  <si>
    <t>红土地镇龙树村</t>
  </si>
  <si>
    <t>新建引水沟渠6米；新建1600立方米取水前池1座；安装DN1800螺旋焊管521米；新建镇墩8个；新建166立方米消力池1座。</t>
  </si>
  <si>
    <t>解决人饮安全人数（≥4.32万人）。</t>
  </si>
  <si>
    <t>东川区拖布卡镇农村人饮应急光伏补水工程</t>
  </si>
  <si>
    <t>新建光伏提水泵站一座，泵房一座（占地面积为20亩），新建取水池1座，引水管道11523米（Φ190.7×3.2直缝焊管），500立方米蓄水池（3座），200立方米蓄水池（1座），闸阀井33座，新建提水管1882米（D273×8无缝钢管1195米，D273×6无缝钢管687米）。</t>
  </si>
  <si>
    <t>受益人口数（≥31638人）。</t>
  </si>
  <si>
    <t>进城集中安置点搬迁群众饮水安全有保障改造提升工程</t>
  </si>
  <si>
    <t>铜都街道、碧谷街道</t>
  </si>
  <si>
    <t>新建输配水管12.222千米、计量设施（水表）6737套、供水水箱48个（其中：3吨卧式不锈钢水箱11个、5吨卧式不锈钢水箱36个、188吨地下水箱1个）、成品分水器1121个、供水设备检修维护3座等供水附属设施改造，建立数据管理中心7个。</t>
  </si>
  <si>
    <t>受益人口数（≥6000人）。</t>
  </si>
  <si>
    <t>乌龙镇北部四村农村供水保障项目</t>
  </si>
  <si>
    <t>乌龙镇水井村、半坡村、坝塘村、包包村</t>
  </si>
  <si>
    <t>新建引水管道50米；新建净水厂1座；新建配水干管4条、配水支管3条，总长16.58千米。</t>
  </si>
  <si>
    <t>解决农村饮水安全人数（≥2844人）。</t>
  </si>
  <si>
    <t>东川区2022年阿旺镇、拖布卡镇农村供水保障工程</t>
  </si>
  <si>
    <t>阿旺镇、拖布卡镇</t>
  </si>
  <si>
    <t>阿旺镇：新建输水管主管DN50热镀锌钢管2900米、DN65热镀锌钢管1450米；新建小型光伏泵站1座。拖布卡镇：新建输水主管DN200热镀锌钢管14000米；配水管6条总长3380米。</t>
  </si>
  <si>
    <t>解决农村饮水安全人数（≥11746人）。</t>
  </si>
  <si>
    <t>东川区铜都街道达德等五村供水保障及灌溉引水配套工程</t>
  </si>
  <si>
    <t>铜都街道达德村、木树朗、奔多、新村村、姑海村</t>
  </si>
  <si>
    <t>解决人饮安全人数（3947人）≥；覆盖土地灌溉面积（≥2500亩）。</t>
  </si>
  <si>
    <t>东川区碧谷街道嘎德、鲁嘎箐等村人饮安全巩固提升工程</t>
  </si>
  <si>
    <t>碧谷街道嘎德村、鲁嘎村</t>
  </si>
  <si>
    <t>新建DN100热镀锌钢管2050米、DN50热镀锌钢管3515米、DN15热镀锌钢管39.5千米、DN20热镀锌钢管650米；配备智能水表773只；设置300升不锈钢水箱672个。</t>
  </si>
  <si>
    <t>解决人饮安全人数（≥2324人）。</t>
  </si>
  <si>
    <t>七</t>
  </si>
  <si>
    <t>农田建设</t>
  </si>
  <si>
    <t>东川区2021年高标准农田建设项目</t>
  </si>
  <si>
    <t>铜都街道块河村、龙洞村、梨坪村，碧谷街道绿茂村、紫牛村，汤丹镇弯腰树村、洒海村</t>
  </si>
  <si>
    <t>实施高标准农田建设（≥13100亩）；实施高效节水建设项目（≥3100亩）；主要粮食作物年单产亩增加（≥40千克）。</t>
  </si>
  <si>
    <t>东川区2022年度高标准农田建设项目</t>
  </si>
  <si>
    <t>实施高标准农田建设21600亩，包括灌溉与排水工程、田间道路建设、土壤改良、耕地质量检测等。</t>
  </si>
  <si>
    <t>实施高标准农田建设（≥21600亩）；主要粮食作物年单产亩增加（≥40千克）。</t>
  </si>
  <si>
    <t>东川区2022年度高效节水建设项目</t>
  </si>
  <si>
    <t>实施高效节水建设2900亩，包括引水及田间管网工程、土壤改良、耕地质量检测等。</t>
  </si>
  <si>
    <t>实施高效节水建设项目（≥2900亩）；主要粮食作物年单产亩增加（≥60千克）。</t>
  </si>
  <si>
    <t>八</t>
  </si>
  <si>
    <t>林业草原生态保护恢复</t>
  </si>
  <si>
    <t>东川区2022年草原生态修复治理项目</t>
  </si>
  <si>
    <t>红土地镇、汤丹镇、因民镇、阿旺镇、铜都街道办、舍块乡</t>
  </si>
  <si>
    <t>人工种草20000亩(其中种植巨菌草58亩)；草原改良10000亩。</t>
  </si>
  <si>
    <t>人工种草面积（≥20000亩）；草原改良面积（≥10000亩）。</t>
  </si>
  <si>
    <t>九</t>
  </si>
  <si>
    <t>农村环境整治</t>
  </si>
  <si>
    <t>红土地镇蚂蟥箐村和新乐村污水治理项目</t>
  </si>
  <si>
    <t>红土地镇蚂蟥箐村、新乐村</t>
  </si>
  <si>
    <t>建设地埋式一体化污水处理系统8座；新建污水管道41.399千米，其中：DN200（HDPE双壁波纹管）13.138千米、DN300（HDPE双壁波纹管）8961米、UPVC管DN110接户管19.3千米；入户收集池770座及配套污水检查井977座，沉泥井98座等。</t>
  </si>
  <si>
    <t>受益人口数（≥2316人）。</t>
  </si>
  <si>
    <t>市生态环境局东川分局</t>
  </si>
  <si>
    <t>十</t>
  </si>
  <si>
    <t>农村道路建设</t>
  </si>
  <si>
    <t>东川区碧谷街道2022年村内道路硬化建设项目</t>
  </si>
  <si>
    <t>碧谷街道糯谷田社区、营盘社区、起嘎社区</t>
  </si>
  <si>
    <t>村内道路硬化14.4公里，路面实施均宽2.2米、厚0.15米。</t>
  </si>
  <si>
    <t>硬化道路里程（ ≥14.4公里 ）；受益人口数（≥6000人）。</t>
  </si>
  <si>
    <t>区交通运输局</t>
  </si>
  <si>
    <t>铜都街道村内道路硬化建设项目</t>
  </si>
  <si>
    <t>铜都街道陷塘村、块河村、梨坪村、达贝社区、达德村、龙洞村、姑海村、腊利社区</t>
  </si>
  <si>
    <t>村内道路硬化18.1公里，路面实施均宽2.2米、厚0.15米；建设安全护栏2000米。</t>
  </si>
  <si>
    <t>受益人口数（≥8000人）。</t>
  </si>
  <si>
    <t>阿旺镇大石头村</t>
  </si>
  <si>
    <t>新建小桥数量（≥3座）；受益人口数（≥1500人）。</t>
  </si>
  <si>
    <t>东川区2021年自然村通村道路路面硬化工程</t>
  </si>
  <si>
    <t>红土地镇花沟村、新仓房村</t>
  </si>
  <si>
    <t>道路硬化总里程4.7公里，路面有效宽度不低于4.5米，局部受限路段不低于3.5米。</t>
  </si>
  <si>
    <t>硬化道路里程（≥4.7公里 ）；受益人口数（≥6682人）。</t>
  </si>
  <si>
    <t>东川区白马滩道路路面硬化工程</t>
  </si>
  <si>
    <t>碧谷街道紫牛村</t>
  </si>
  <si>
    <t>道路硬化总里程0.7公里，路面有效宽度不低于8米，采用沥青混凝土路面。</t>
  </si>
  <si>
    <t>硬化道路里程（ ≥0.7公里 ）；路面宽度（≥8米）。</t>
  </si>
  <si>
    <t>2021年东川区农村公路生命安全防护工程</t>
  </si>
  <si>
    <t>碧谷街道、铜都街道、拖布卡镇、乌龙镇</t>
  </si>
  <si>
    <t>治理隐患里程20.3公里，对存在安全隐患路段进行增设安全防护设施及标志标牌等工程，新建波形护栏总长约6公里。</t>
  </si>
  <si>
    <t>新建公路生命安全防护工程（ ≥6公里 ）；受益人口数（ ≥9000人）。</t>
  </si>
  <si>
    <t>2021年东川区三丘田小桥新建建设项目</t>
  </si>
  <si>
    <t>红土地镇新乐村</t>
  </si>
  <si>
    <t>新建桥梁1座（总长21米、桥宽6米），两岸桥台均为片块石混凝土重力式桥台，桥面铺筑混凝土面层。</t>
  </si>
  <si>
    <t>新建小桥数量（ ≥1座 ）；受益人口数（ ≥2300人）。</t>
  </si>
  <si>
    <t>十一</t>
  </si>
  <si>
    <t>农村危房改造</t>
  </si>
  <si>
    <t>十二</t>
  </si>
  <si>
    <t>农业资源及生态保护</t>
  </si>
  <si>
    <t>十三</t>
  </si>
  <si>
    <t>监测帮扶对象公益性岗位</t>
  </si>
  <si>
    <t>用于监测户，开发1000个乡村公益性岗位。</t>
  </si>
  <si>
    <t>800元/人.月</t>
  </si>
  <si>
    <t>受益人口数（≥1000人）；
人均年收入增加（=9600元）。</t>
  </si>
  <si>
    <t>区就业局</t>
  </si>
  <si>
    <t>区人社局</t>
  </si>
  <si>
    <t>外出务工脱贫劳动力（含监测帮扶对象）稳定就业</t>
  </si>
  <si>
    <t>雨露计划</t>
  </si>
  <si>
    <t>对东川区脱贫户及未消除风险边缘易致贫户中子女接受中、高等职业教育的贫困家庭实施职业教育雨露计划补助，计划平均每学期补助学生2000人，补助按春季学期、秋季学期两期申请、审核，补助资金分学期发放。</t>
  </si>
  <si>
    <t>1500元/每/.学期</t>
  </si>
  <si>
    <t>脱贫户及未消除风险边缘易致贫户贫困学生补助（≥2000人次）；生均年补助标准（＝3000元）。</t>
  </si>
  <si>
    <r>
      <rPr>
        <sz val="10"/>
        <color indexed="8"/>
        <rFont val="宋体"/>
        <family val="3"/>
        <charset val="134"/>
      </rPr>
      <t>其他</t>
    </r>
    <r>
      <rPr>
        <sz val="8"/>
        <color indexed="8"/>
        <rFont val="宋体"/>
        <family val="3"/>
        <charset val="134"/>
      </rPr>
      <t>（当此项金额超过总额的5%时，各州（市）需审核是否存在分类错误情况。）</t>
    </r>
  </si>
  <si>
    <t>（1）</t>
  </si>
  <si>
    <t>碧谷街道龙潭社区小龙潭自然村民族团结进步示范村创建项目</t>
  </si>
  <si>
    <t>碧谷街道龙潭社区</t>
  </si>
  <si>
    <t>1.龙潭社区小龙潭机耕路硬化1300米；2.新建混凝土沟渠500米；3.村内道路硬化800米；4.建设雨污分流管网及砼排水沟800米，污水管材料为DN300双壁波纹管，设置DN800塑料检查井20个，砼排水沟尺寸为0.6米x0.7米，沟壁厚0.2米；5.新建苗族文化宣传牌坊1座，高6米，宽12米；6.新建民族文化活动场所，墙面喷刮外墙涂料1800平方米，绘制民族团结进步宣传彩绘400平方米，建设民族文化宣传栏30米。</t>
  </si>
  <si>
    <t>受益人口数（≥125人）。</t>
  </si>
  <si>
    <t>（2）</t>
  </si>
  <si>
    <t>汤丹镇民族团结进步示范镇创建项目</t>
  </si>
  <si>
    <t>1.集镇道路修缮工程3000米，配套1辆垃圾车，5个可转运垃圾箱；2.安装集镇路灯200盏；3.民族文化广场、民族团结之家、民族团结示范标识建设工程，建设宣传栏，打造民族文化广场、民族团结之家（设立民族文化陈列室）、民族团结示范标识等；4.洒海村人居环境改造提升工程，对洒海村2个小组进行断壁残垣拆除，清除柴堆、草堆、粪堆、建筑垃圾等，对100户约8000平方面积进行外观风貌统一，同时对部分外墙进行绘画；5.洒海村花海夜景灯效建设工程；6.种植雪橙、芒果800亩；7.评选示范户10户，每户奖补资金5000元。</t>
  </si>
  <si>
    <t>受益人口数（≥1300人）。</t>
  </si>
  <si>
    <t>填表说明：1.综合类项目归类以资金投入占比较大的项目类型填列。</t>
  </si>
  <si>
    <t>2.不能新增项目类型。确实无法分类的填到十三项第4小项中。</t>
  </si>
  <si>
    <t xml:space="preserve"> 昆明市东川区整合方案项目类型投入情况统计表</t>
  </si>
  <si>
    <t>项目类别</t>
  </si>
  <si>
    <t>整合财政涉农资金投入（万元）</t>
  </si>
  <si>
    <t>基础设施建设</t>
  </si>
  <si>
    <r>
      <rPr>
        <sz val="10"/>
        <color indexed="8"/>
        <rFont val="宋体"/>
        <family val="3"/>
        <charset val="134"/>
      </rPr>
      <t>外出</t>
    </r>
    <r>
      <rPr>
        <sz val="10"/>
        <rFont val="宋体"/>
        <family val="3"/>
        <charset val="134"/>
      </rPr>
      <t>务工脱贫劳动力（含监测帮扶对象）稳定就业</t>
    </r>
  </si>
  <si>
    <t>其他（当此项金额超过总额的5%时，各州（市）需审核是否存在分类错误情况。）</t>
  </si>
  <si>
    <t>填表说明：1.汇总统计各类项目投入数，不需统计具体项目。</t>
  </si>
  <si>
    <t>2.大类细分为“产业发展”和“基础设施建设”与季度报表中口径一致。其中标注为绿色部分可纳入产业投入统计口径，在表3中“是否属于产业类项目”可以选择“是”，“水利发展”“农村道路建设”中与产业发展直接相关的项目可以选择“是”。</t>
  </si>
  <si>
    <t>东政发〔2022〕35号附件1</t>
    <phoneticPr fontId="30" type="noConversion"/>
  </si>
  <si>
    <t>东政发〔2022〕35号附件2</t>
    <phoneticPr fontId="30" type="noConversion"/>
  </si>
  <si>
    <t>东政发〔2022〕35号附件4</t>
    <phoneticPr fontId="30" type="noConversion"/>
  </si>
  <si>
    <t>东政发〔2022〕35号附件3</t>
    <phoneticPr fontId="30" type="noConversion"/>
  </si>
  <si>
    <r>
      <t>新建普通大棚25亩，现代化大棚30亩；水肥一体化设施改造80亩；建设300立方水池</t>
    </r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个；新建产业发展道路240米，修缮产业发展道路500米；新建电力配套设施；试验示范水果和蔬菜等经济作物80亩。</t>
    </r>
    <phoneticPr fontId="30" type="noConversion"/>
  </si>
  <si>
    <t>种植优质稻11637亩，其中：铜都街道2355亩、碧谷街道2500亩、乌龙镇3000亩、阿旺镇370亩、拖布卡镇712亩、汤丹镇2700亩。</t>
    <phoneticPr fontId="30" type="noConversion"/>
  </si>
  <si>
    <t>在东川区具有一定规模、形成品牌及效益较好的水果产业开展果蝇综合防治示范，计划示范面积1000亩。以东川无花果、小枣为主，开展整形修剪、科学管理水肥、果蝇综合防治等新技术培训和指导，提高经济效益，为种植户增收、乡村振兴做出示范。</t>
    <phoneticPr fontId="30" type="noConversion"/>
  </si>
  <si>
    <t>建设云南参连片种植区机耕道路32522米，其中针对急弯陡坡路段实施硬化处理，硬化长度9757米；云南参连片种植区育苗保水配给，建设泉水取水池、取水坝10座；配套建设100立方米蓄水池20座；建设DN32直缝焊管输水管道19346米，DN50直缝焊管输水管道22690米。</t>
    <phoneticPr fontId="30" type="noConversion"/>
  </si>
  <si>
    <t>项目新建农产品产销对接中心占地20亩，政府投资实施“三通一平”、污水收集处理等基础设施；企业投资建设室内阳光晒场2000平方米，室外晒场3000平方米，建设厂房2000平方米，农产品清洗池200立方米，腌渍水池600立方米，业务用房及农产品分拣处理设备等。</t>
    <phoneticPr fontId="30" type="noConversion"/>
  </si>
  <si>
    <r>
      <t>拖布卡镇新店房村项目区新建脐橙节水灌溉配套设施1100亩，新建300立方米脐橙果园配套水池5个，架设DN镀锌100钢管主管3850米，配套脐橙滴灌管网</t>
    </r>
    <r>
      <rPr>
        <sz val="10"/>
        <color indexed="8"/>
        <rFont val="宋体"/>
        <family val="3"/>
        <charset val="134"/>
      </rPr>
      <t>1100</t>
    </r>
    <r>
      <rPr>
        <sz val="10"/>
        <color indexed="8"/>
        <rFont val="宋体"/>
        <family val="3"/>
        <charset val="134"/>
      </rPr>
      <t>亩。</t>
    </r>
    <phoneticPr fontId="30" type="noConversion"/>
  </si>
  <si>
    <t>东川区2022年计划种植花椒面积50000亩，其中：铜都街道6000亩、碧谷街道5000亩、阿旺镇8000亩、乌龙镇8000亩、红土地镇5000亩、汤丹镇7000亩、拖布卡镇7000亩、因民镇4000亩。采用花椒良种嫁接苗种植的，每亩补助500元；采用花椒良种实生苗种植的，每亩补助300元；节水灌溉设施达到标准的每亩补助500元。</t>
    <phoneticPr fontId="30" type="noConversion"/>
  </si>
  <si>
    <t>新建1000立方米水池1座，150立方米水池3座，新建7000立方米规模水厂一座；新建DN300螺旋焊管引水主管1325米；新建输水管线26146米，其中：DN300螺旋焊管297米，DN200螺旋焊管45米，DN200镀锌钢管14.851千米，DN150镀锌钢管4539米，DN125镀锌钢管1469米，DN100镀锌钢管4382米，DN65镀锌钢管29米，DN32镀锌钢管534米；新建灌溉供水管11.874千米，其中：DN400螺旋焊管3987米，DN400螺旋焊管5243米，DN300镀锌钢管2500米，跨路套管DN600螺旋焊管144米。</t>
    <phoneticPr fontId="30" type="noConversion"/>
  </si>
  <si>
    <t>新建取水浮箱100米，浮箱锚墩5座，钢索500米；新建光伏组件1310.4千瓦，共计光伏板2912块；新建光伏方阵基础1248个；新建200立方米提水前池1座、500立方米提水前池1座；新建34米2泵房1座、90米2泵房1座，配置潜水泵10台；新建喷塑钢丝围栏960米；新建管道DN200高压软管257米、螺旋焊管1239米、DN100热镀锌管347米；新建输水管道DN100热镀锌钢管1975米、DN80热镀锌钢管1592米、DN65热镀锌钢管653米；新建调节水池3座（200立方米1座100立方米水池2座）；新建DN50热镀锌钢管3000米、DN32输水支管5032米。</t>
    <phoneticPr fontId="30" type="noConversion"/>
  </si>
  <si>
    <t>新建取水口1座，DN1220螺旋钢动力管1390米；新建设备用房220平方米，购买自然能提水设备1套；输水提升管道DN133米无缝钢管5260米、DN159米无缝钢管8788米；新建1000立方米高位水池3个、2000立方米高位水池2个；新建二级500立方米蓄水池15座、100立方米蓄水池12座；新建DN80主供水管35800米、DN50支管长度18000米。</t>
    <phoneticPr fontId="30" type="noConversion"/>
  </si>
  <si>
    <t>新建养殖大棚1401平方米；新建堆粪棚173.25平方米；新建化粪池235立方米；新建配电室19.32平方米，及变压器、配电柜、水泥杆、导线等配套设施。</t>
    <phoneticPr fontId="30" type="noConversion"/>
  </si>
  <si>
    <r>
      <t>建设小（1）型水库</t>
    </r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座，总库容243.8万立方米；大坝为混凝土面板堆石坝，最大坝高69.7米，坝顶长191.75米，坝顶宽6米，坝料填筑83万立方米；建设溢洪道1座，全长454.07米；建设导流输水隧洞1条，全长217米；建设输水管道7329米。</t>
    </r>
    <phoneticPr fontId="30" type="noConversion"/>
  </si>
  <si>
    <t>1.人饮工程：新建取水口2座；新建DN100镀锌钢管约 4700米，DN65镀锌钢管约865米，DN50镀锌钢管约5162米，DN40镀锌钢管约5032米，DN32镀锌钢管约3878米，DN25镀锌钢管约13515米，DN15镀锌钢管约18987米，水表及水箱629套；新建50立方米/天净水设备三套；新建100立方米水池1座，200立方米水池1座。
2.灌溉工程：新建取水口1座，引水井1座，沉淀池1座，阀室2座，分水阀室1座，接水井3座；新建DN300螺旋焊接钢管约3925米。</t>
    <phoneticPr fontId="30" type="noConversion"/>
  </si>
  <si>
    <r>
      <t>原渠道改建管道3679.4米、改造修复渠道17.2185千米；建设供水主管道939.1米、供水支管道77830.2米；新建混凝土灌水桩1391个、设计排涝泵站</t>
    </r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座；原机耕道路硬化6082.6米；种植绿肥5800亩、增施有机肥5000亩、深耕深松1000亩；建设长期定位监测点4个。</t>
    </r>
    <phoneticPr fontId="30" type="noConversion"/>
  </si>
  <si>
    <t>东川区阿旺镇大田坝桥、鲁家田桥、麻栗湾桥建设项目</t>
    <phoneticPr fontId="30" type="noConversion"/>
  </si>
  <si>
    <t>新建3座桥梁，桥跨均为3×16米，包含引道工程共计159.18米</t>
    <phoneticPr fontId="30" type="noConversion"/>
  </si>
  <si>
    <t>区民族宗教局</t>
    <phoneticPr fontId="30" type="noConversion"/>
  </si>
  <si>
    <t>林业改革发展资金(不含森林资源管护和相关试点资金)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</si>
</sst>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39">
    <font>
      <sz val="12"/>
      <name val="宋体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方正仿宋_GBK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华文中宋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方正小标宋简体"/>
      <family val="4"/>
      <charset val="134"/>
    </font>
    <font>
      <sz val="10"/>
      <name val="Arial"/>
      <family val="2"/>
    </font>
    <font>
      <b/>
      <sz val="8"/>
      <color indexed="8"/>
      <name val="方正仿宋_GBK"/>
      <charset val="134"/>
    </font>
    <font>
      <sz val="8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0"/>
      <name val="方正小标宋_GBK"/>
      <family val="4"/>
      <charset val="134"/>
    </font>
    <font>
      <sz val="10"/>
      <name val="黑体"/>
      <family val="3"/>
      <charset val="134"/>
    </font>
    <font>
      <sz val="20"/>
      <color indexed="8"/>
      <name val="方正小标宋_GBK"/>
      <family val="4"/>
      <charset val="134"/>
    </font>
    <font>
      <sz val="16"/>
      <color indexed="8"/>
      <name val="黑体"/>
      <family val="3"/>
      <charset val="134"/>
    </font>
    <font>
      <sz val="12"/>
      <name val="宋体"/>
      <family val="3"/>
      <charset val="134"/>
    </font>
    <font>
      <sz val="14"/>
      <color indexed="8"/>
      <name val="黑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1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0" borderId="0" applyProtection="0">
      <alignment vertical="center"/>
    </xf>
    <xf numFmtId="0" fontId="26" fillId="0" borderId="0"/>
    <xf numFmtId="0" fontId="29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top" wrapText="1"/>
    </xf>
    <xf numFmtId="0" fontId="14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4" fontId="11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1" xfId="4" applyNumberFormat="1" applyFont="1" applyFill="1" applyBorder="1" applyAlignment="1" applyProtection="1">
      <alignment horizontal="center" vertical="center" wrapText="1"/>
    </xf>
    <xf numFmtId="0" fontId="20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0" fillId="2" borderId="0" xfId="0" applyFill="1">
      <alignment vertical="center"/>
    </xf>
    <xf numFmtId="0" fontId="25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31" fillId="2" borderId="0" xfId="0" applyFont="1" applyFill="1">
      <alignment vertical="center"/>
    </xf>
    <xf numFmtId="0" fontId="3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38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0" fillId="0" borderId="1" xfId="3" applyNumberFormat="1" applyFont="1" applyFill="1" applyBorder="1" applyAlignment="1" applyProtection="1">
      <alignment horizontal="left" vertical="center" wrapText="1"/>
    </xf>
    <xf numFmtId="0" fontId="20" fillId="0" borderId="4" xfId="3" applyNumberFormat="1" applyFont="1" applyFill="1" applyBorder="1" applyAlignment="1" applyProtection="1">
      <alignment vertical="center" wrapText="1"/>
    </xf>
    <xf numFmtId="0" fontId="20" fillId="0" borderId="2" xfId="3" applyNumberFormat="1" applyFont="1" applyFill="1" applyBorder="1" applyAlignment="1" applyProtection="1">
      <alignment vertical="center" wrapText="1"/>
    </xf>
    <xf numFmtId="0" fontId="20" fillId="0" borderId="3" xfId="3" applyNumberFormat="1" applyFont="1" applyFill="1" applyBorder="1" applyAlignment="1" applyProtection="1">
      <alignment vertical="center" wrapText="1"/>
    </xf>
    <xf numFmtId="0" fontId="20" fillId="0" borderId="2" xfId="3" applyNumberFormat="1" applyFont="1" applyFill="1" applyBorder="1" applyAlignment="1" applyProtection="1">
      <alignment horizontal="center" vertical="center" wrapText="1"/>
    </xf>
    <xf numFmtId="0" fontId="20" fillId="0" borderId="3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1" xfId="3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23" fillId="0" borderId="1" xfId="4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3" fillId="0" borderId="4" xfId="4" applyNumberFormat="1" applyFont="1" applyFill="1" applyBorder="1" applyAlignment="1" applyProtection="1">
      <alignment horizontal="left" vertical="center" wrapText="1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3" fillId="0" borderId="3" xfId="4" applyNumberFormat="1" applyFont="1" applyFill="1" applyBorder="1" applyAlignment="1" applyProtection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4" fillId="0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16" fillId="0" borderId="4" xfId="3" applyNumberFormat="1" applyFont="1" applyFill="1" applyBorder="1" applyAlignment="1" applyProtection="1">
      <alignment horizontal="center" vertical="center" wrapText="1"/>
    </xf>
  </cellXfs>
  <cellStyles count="7">
    <cellStyle name="常规" xfId="0" builtinId="0"/>
    <cellStyle name="常规 10_2016年计划减贫人员花名小贾" xfId="1" xr:uid="{00000000-0005-0000-0000-000001000000}"/>
    <cellStyle name="常规 2" xfId="2" xr:uid="{00000000-0005-0000-0000-000002000000}"/>
    <cellStyle name="常规 2 2" xfId="3" xr:uid="{00000000-0005-0000-0000-000003000000}"/>
    <cellStyle name="常规 2_2-1统计表_1" xfId="4" xr:uid="{00000000-0005-0000-0000-000004000000}"/>
    <cellStyle name="常规 3" xfId="5" xr:uid="{00000000-0005-0000-0000-000005000000}"/>
    <cellStyle name="常规 6" xfId="6" xr:uid="{00000000-0005-0000-0000-000006000000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workbookViewId="0">
      <selection activeCell="A2" sqref="A2:C2"/>
    </sheetView>
  </sheetViews>
  <sheetFormatPr defaultRowHeight="14.25"/>
  <cols>
    <col min="1" max="1" width="77.125" customWidth="1"/>
    <col min="2" max="2" width="11.25" customWidth="1"/>
    <col min="3" max="3" width="23.75" customWidth="1"/>
    <col min="4" max="4" width="9" style="1"/>
  </cols>
  <sheetData>
    <row r="1" spans="1:4" ht="20.25">
      <c r="A1" s="73" t="s">
        <v>381</v>
      </c>
      <c r="B1" s="69"/>
      <c r="C1" s="69"/>
    </row>
    <row r="2" spans="1:4" s="68" customFormat="1" ht="27">
      <c r="A2" s="77" t="s">
        <v>0</v>
      </c>
      <c r="B2" s="77"/>
      <c r="C2" s="77"/>
      <c r="D2" s="48"/>
    </row>
    <row r="3" spans="1:4" s="68" customFormat="1" ht="12.95" customHeight="1">
      <c r="A3" s="70"/>
      <c r="B3" s="70"/>
      <c r="C3" s="70"/>
      <c r="D3" s="48"/>
    </row>
    <row r="4" spans="1:4" ht="26.1" customHeight="1">
      <c r="A4" s="74" t="s">
        <v>1</v>
      </c>
      <c r="B4" s="74" t="s">
        <v>2</v>
      </c>
      <c r="C4" s="74" t="s">
        <v>3</v>
      </c>
    </row>
    <row r="5" spans="1:4" ht="26.1" customHeight="1">
      <c r="A5" s="72" t="s">
        <v>4</v>
      </c>
      <c r="B5" s="71" t="s">
        <v>5</v>
      </c>
      <c r="C5" s="71" t="s">
        <v>5</v>
      </c>
    </row>
    <row r="6" spans="1:4" ht="26.1" customHeight="1">
      <c r="A6" s="72" t="s">
        <v>6</v>
      </c>
      <c r="B6" s="71" t="s">
        <v>7</v>
      </c>
      <c r="C6" s="71">
        <v>9</v>
      </c>
    </row>
    <row r="7" spans="1:4" ht="26.1" customHeight="1">
      <c r="A7" s="72" t="s">
        <v>8</v>
      </c>
      <c r="B7" s="71" t="s">
        <v>7</v>
      </c>
      <c r="C7" s="71">
        <v>165</v>
      </c>
    </row>
    <row r="8" spans="1:4" ht="26.1" customHeight="1">
      <c r="A8" s="72" t="s">
        <v>9</v>
      </c>
      <c r="B8" s="71" t="s">
        <v>10</v>
      </c>
      <c r="C8" s="71">
        <v>103993</v>
      </c>
    </row>
    <row r="9" spans="1:4" ht="26.1" customHeight="1">
      <c r="A9" s="72" t="s">
        <v>11</v>
      </c>
      <c r="B9" s="71" t="s">
        <v>10</v>
      </c>
      <c r="C9" s="63">
        <v>59542</v>
      </c>
    </row>
    <row r="10" spans="1:4" ht="26.1" customHeight="1">
      <c r="A10" s="72" t="s">
        <v>12</v>
      </c>
      <c r="B10" s="71" t="s">
        <v>13</v>
      </c>
      <c r="C10" s="63">
        <v>316484</v>
      </c>
    </row>
    <row r="11" spans="1:4" ht="26.1" customHeight="1">
      <c r="A11" s="72" t="s">
        <v>14</v>
      </c>
      <c r="B11" s="71" t="s">
        <v>13</v>
      </c>
      <c r="C11" s="63">
        <v>183102</v>
      </c>
    </row>
    <row r="12" spans="1:4" ht="26.1" customHeight="1">
      <c r="A12" s="72" t="s">
        <v>15</v>
      </c>
      <c r="B12" s="71" t="s">
        <v>16</v>
      </c>
      <c r="C12" s="63">
        <v>11443</v>
      </c>
    </row>
    <row r="13" spans="1:4" ht="26.1" customHeight="1">
      <c r="A13" s="72" t="s">
        <v>17</v>
      </c>
      <c r="B13" s="71" t="s">
        <v>18</v>
      </c>
      <c r="C13" s="63">
        <v>112358</v>
      </c>
    </row>
    <row r="14" spans="1:4" ht="26.1" customHeight="1">
      <c r="A14" s="72" t="s">
        <v>19</v>
      </c>
      <c r="B14" s="71" t="s">
        <v>18</v>
      </c>
      <c r="C14" s="63">
        <v>41117.120000000003</v>
      </c>
    </row>
    <row r="15" spans="1:4" ht="26.1" customHeight="1">
      <c r="A15" s="72" t="s">
        <v>20</v>
      </c>
      <c r="B15" s="71" t="s">
        <v>18</v>
      </c>
      <c r="C15" s="63">
        <v>382832</v>
      </c>
    </row>
    <row r="16" spans="1:4" ht="26.1" customHeight="1">
      <c r="A16" s="72" t="s">
        <v>21</v>
      </c>
      <c r="B16" s="71" t="s">
        <v>18</v>
      </c>
      <c r="C16" s="63">
        <v>125421</v>
      </c>
    </row>
    <row r="17" spans="1:3" ht="26.1" customHeight="1">
      <c r="A17" s="72" t="s">
        <v>22</v>
      </c>
      <c r="B17" s="71" t="s">
        <v>18</v>
      </c>
      <c r="C17" s="71">
        <v>41117.120000000003</v>
      </c>
    </row>
  </sheetData>
  <mergeCells count="1">
    <mergeCell ref="A2:C2"/>
  </mergeCells>
  <phoneticPr fontId="30" type="noConversion"/>
  <printOptions horizontalCentered="1"/>
  <pageMargins left="0.97986111111111096" right="0.97986111111111096" top="0.79097222222222197" bottom="0.79097222222222197" header="0.51180555555555596" footer="0.70833333333333304"/>
  <pageSetup paperSize="9" firstPageNumber="18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14"/>
  <sheetViews>
    <sheetView tabSelected="1" workbookViewId="0">
      <selection activeCell="M11" sqref="M11"/>
    </sheetView>
  </sheetViews>
  <sheetFormatPr defaultRowHeight="14.25"/>
  <cols>
    <col min="1" max="1" width="3.875" style="53" customWidth="1"/>
    <col min="2" max="2" width="9.125" style="1" customWidth="1"/>
    <col min="3" max="3" width="9.5" style="1" customWidth="1"/>
    <col min="4" max="4" width="5.5" style="1" customWidth="1"/>
    <col min="5" max="5" width="22.375" style="1" customWidth="1"/>
    <col min="6" max="7" width="11.25" style="1" customWidth="1"/>
    <col min="8" max="11" width="12" style="1" customWidth="1"/>
    <col min="12" max="16384" width="9" style="1"/>
  </cols>
  <sheetData>
    <row r="1" spans="1:13" s="47" customFormat="1" ht="18.75">
      <c r="A1" s="78" t="s">
        <v>382</v>
      </c>
      <c r="B1" s="78"/>
      <c r="C1" s="79"/>
      <c r="D1" s="79"/>
      <c r="E1" s="79"/>
      <c r="F1" s="79"/>
      <c r="G1" s="79"/>
      <c r="H1" s="79"/>
      <c r="I1" s="79"/>
      <c r="J1" s="79"/>
      <c r="K1" s="79"/>
    </row>
    <row r="2" spans="1:13" s="48" customFormat="1" ht="24" customHeight="1">
      <c r="A2" s="54"/>
      <c r="B2" s="102" t="s">
        <v>23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3" ht="15" customHeight="1">
      <c r="A3" s="89" t="s">
        <v>24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3" ht="18" customHeight="1">
      <c r="A4" s="95" t="s">
        <v>25</v>
      </c>
      <c r="B4" s="96" t="s">
        <v>26</v>
      </c>
      <c r="C4" s="97"/>
      <c r="D4" s="97"/>
      <c r="E4" s="98"/>
      <c r="F4" s="90" t="s">
        <v>27</v>
      </c>
      <c r="G4" s="90"/>
      <c r="H4" s="90" t="s">
        <v>28</v>
      </c>
      <c r="I4" s="90"/>
      <c r="J4" s="90"/>
      <c r="K4" s="90"/>
    </row>
    <row r="5" spans="1:13" ht="36.75" customHeight="1">
      <c r="A5" s="95"/>
      <c r="B5" s="99"/>
      <c r="C5" s="100"/>
      <c r="D5" s="100"/>
      <c r="E5" s="101"/>
      <c r="F5" s="55" t="s">
        <v>29</v>
      </c>
      <c r="G5" s="55" t="s">
        <v>30</v>
      </c>
      <c r="H5" s="55" t="s">
        <v>31</v>
      </c>
      <c r="I5" s="55" t="s">
        <v>32</v>
      </c>
      <c r="J5" s="55" t="s">
        <v>33</v>
      </c>
      <c r="K5" s="55" t="s">
        <v>34</v>
      </c>
    </row>
    <row r="6" spans="1:13" ht="27" customHeight="1">
      <c r="A6" s="91" t="s">
        <v>35</v>
      </c>
      <c r="B6" s="92"/>
      <c r="C6" s="92"/>
      <c r="D6" s="92"/>
      <c r="E6" s="93"/>
      <c r="F6" s="56"/>
      <c r="G6" s="56">
        <f>G7+G25+G29+G33</f>
        <v>41117.120000000003</v>
      </c>
      <c r="H6" s="56">
        <f>H7+H25+H29+H33</f>
        <v>43708.729999999996</v>
      </c>
      <c r="I6" s="56">
        <f>I7+I25+I29+I33</f>
        <v>42749.53</v>
      </c>
      <c r="J6" s="56">
        <f>J7+J25+J29+J33</f>
        <v>0</v>
      </c>
      <c r="K6" s="56">
        <f>K7+K25+K29+K33</f>
        <v>0</v>
      </c>
    </row>
    <row r="7" spans="1:13" ht="27" customHeight="1">
      <c r="A7" s="57" t="s">
        <v>36</v>
      </c>
      <c r="B7" s="94" t="s">
        <v>37</v>
      </c>
      <c r="C7" s="94"/>
      <c r="D7" s="94"/>
      <c r="E7" s="94"/>
      <c r="F7" s="56"/>
      <c r="G7" s="56">
        <f>SUM(G8:G24)</f>
        <v>28586.560000000001</v>
      </c>
      <c r="H7" s="56">
        <f>SUM(H8:H24)</f>
        <v>30962.46</v>
      </c>
      <c r="I7" s="56">
        <f>SUM(I8:I24)</f>
        <v>30003.26</v>
      </c>
      <c r="J7" s="56">
        <f>SUM(J8:J24)</f>
        <v>0</v>
      </c>
      <c r="K7" s="56">
        <f>SUM(K8:K24)</f>
        <v>0</v>
      </c>
      <c r="M7" s="66"/>
    </row>
    <row r="8" spans="1:13" s="49" customFormat="1" ht="27" customHeight="1">
      <c r="A8" s="58">
        <v>1</v>
      </c>
      <c r="B8" s="83" t="s">
        <v>38</v>
      </c>
      <c r="C8" s="83"/>
      <c r="D8" s="83"/>
      <c r="E8" s="83"/>
      <c r="F8" s="9"/>
      <c r="G8" s="9">
        <v>22972</v>
      </c>
      <c r="H8" s="9">
        <v>21204</v>
      </c>
      <c r="I8" s="9">
        <v>21204</v>
      </c>
      <c r="J8" s="9"/>
      <c r="K8" s="9"/>
      <c r="M8" s="67"/>
    </row>
    <row r="9" spans="1:13" s="49" customFormat="1" ht="27" customHeight="1">
      <c r="A9" s="58">
        <v>2</v>
      </c>
      <c r="B9" s="83" t="s">
        <v>39</v>
      </c>
      <c r="C9" s="83"/>
      <c r="D9" s="83"/>
      <c r="E9" s="83"/>
      <c r="F9" s="9"/>
      <c r="G9" s="9">
        <v>2045</v>
      </c>
      <c r="H9" s="9">
        <v>5270.74</v>
      </c>
      <c r="I9" s="9">
        <v>5048.74</v>
      </c>
      <c r="J9" s="9"/>
      <c r="K9" s="9"/>
      <c r="M9" s="67"/>
    </row>
    <row r="10" spans="1:13" s="49" customFormat="1" ht="54" customHeight="1">
      <c r="A10" s="58">
        <v>3</v>
      </c>
      <c r="B10" s="84" t="s">
        <v>40</v>
      </c>
      <c r="C10" s="85"/>
      <c r="D10" s="85"/>
      <c r="E10" s="86"/>
      <c r="F10" s="9"/>
      <c r="G10" s="9">
        <v>1156</v>
      </c>
      <c r="H10" s="9"/>
      <c r="I10" s="9"/>
      <c r="J10" s="9"/>
      <c r="K10" s="9"/>
      <c r="M10" s="67"/>
    </row>
    <row r="11" spans="1:13" s="49" customFormat="1" ht="27" customHeight="1">
      <c r="A11" s="58">
        <v>4</v>
      </c>
      <c r="B11" s="133" t="s">
        <v>402</v>
      </c>
      <c r="C11" s="87"/>
      <c r="D11" s="87"/>
      <c r="E11" s="88"/>
      <c r="F11" s="9"/>
      <c r="G11" s="9"/>
      <c r="H11" s="9">
        <v>261.2</v>
      </c>
      <c r="I11" s="9"/>
      <c r="J11" s="9"/>
      <c r="K11" s="9"/>
      <c r="M11" s="67"/>
    </row>
    <row r="12" spans="1:13" s="49" customFormat="1" ht="27" customHeight="1">
      <c r="A12" s="58">
        <v>5</v>
      </c>
      <c r="B12" s="83" t="s">
        <v>41</v>
      </c>
      <c r="C12" s="83"/>
      <c r="D12" s="83"/>
      <c r="E12" s="83"/>
      <c r="F12" s="9"/>
      <c r="G12" s="9">
        <v>1392.56</v>
      </c>
      <c r="H12" s="9">
        <v>2250.52</v>
      </c>
      <c r="I12" s="9">
        <v>2250.52</v>
      </c>
      <c r="J12" s="9"/>
      <c r="K12" s="9"/>
      <c r="M12" s="67"/>
    </row>
    <row r="13" spans="1:13" s="49" customFormat="1" ht="27" customHeight="1">
      <c r="A13" s="58">
        <v>6</v>
      </c>
      <c r="B13" s="83" t="s">
        <v>42</v>
      </c>
      <c r="C13" s="83"/>
      <c r="D13" s="83"/>
      <c r="E13" s="83"/>
      <c r="F13" s="9"/>
      <c r="G13" s="9"/>
      <c r="H13" s="9"/>
      <c r="I13" s="9"/>
      <c r="J13" s="9"/>
      <c r="K13" s="9"/>
      <c r="M13" s="67"/>
    </row>
    <row r="14" spans="1:13" s="49" customFormat="1" ht="27" customHeight="1">
      <c r="A14" s="58">
        <v>7</v>
      </c>
      <c r="B14" s="83" t="s">
        <v>43</v>
      </c>
      <c r="C14" s="83"/>
      <c r="D14" s="83"/>
      <c r="E14" s="83"/>
      <c r="F14" s="9"/>
      <c r="G14" s="9">
        <v>37</v>
      </c>
      <c r="H14" s="9">
        <v>1500</v>
      </c>
      <c r="I14" s="9">
        <v>1500</v>
      </c>
      <c r="J14" s="9"/>
      <c r="K14" s="9"/>
      <c r="M14" s="67"/>
    </row>
    <row r="15" spans="1:13" s="49" customFormat="1" ht="27" customHeight="1">
      <c r="A15" s="58">
        <v>8</v>
      </c>
      <c r="B15" s="83" t="s">
        <v>44</v>
      </c>
      <c r="C15" s="83"/>
      <c r="D15" s="83"/>
      <c r="E15" s="83"/>
      <c r="F15" s="9"/>
      <c r="G15" s="9"/>
      <c r="H15" s="9"/>
      <c r="I15" s="9"/>
      <c r="J15" s="9"/>
      <c r="K15" s="9"/>
      <c r="M15" s="67"/>
    </row>
    <row r="16" spans="1:13" s="49" customFormat="1" ht="27" customHeight="1">
      <c r="A16" s="58">
        <v>9</v>
      </c>
      <c r="B16" s="83" t="s">
        <v>45</v>
      </c>
      <c r="C16" s="83"/>
      <c r="D16" s="83"/>
      <c r="E16" s="83"/>
      <c r="F16" s="9"/>
      <c r="G16" s="9"/>
      <c r="H16" s="9"/>
      <c r="I16" s="9"/>
      <c r="J16" s="9"/>
      <c r="K16" s="9"/>
      <c r="M16" s="67"/>
    </row>
    <row r="17" spans="1:11" s="49" customFormat="1" ht="27" customHeight="1">
      <c r="A17" s="58">
        <v>10</v>
      </c>
      <c r="B17" s="83" t="s">
        <v>46</v>
      </c>
      <c r="C17" s="83"/>
      <c r="D17" s="83"/>
      <c r="E17" s="83"/>
      <c r="F17" s="11"/>
      <c r="G17" s="9"/>
      <c r="H17" s="9"/>
      <c r="I17" s="9"/>
      <c r="J17" s="9"/>
      <c r="K17" s="9"/>
    </row>
    <row r="18" spans="1:11" s="49" customFormat="1" ht="27" customHeight="1">
      <c r="A18" s="58">
        <v>11</v>
      </c>
      <c r="B18" s="83" t="s">
        <v>47</v>
      </c>
      <c r="C18" s="83"/>
      <c r="D18" s="83"/>
      <c r="E18" s="83"/>
      <c r="F18" s="11"/>
      <c r="G18" s="9"/>
      <c r="H18" s="9"/>
      <c r="I18" s="9"/>
      <c r="J18" s="9"/>
      <c r="K18" s="9"/>
    </row>
    <row r="19" spans="1:11" s="49" customFormat="1" ht="36.75" customHeight="1">
      <c r="A19" s="58">
        <v>12</v>
      </c>
      <c r="B19" s="83" t="s">
        <v>48</v>
      </c>
      <c r="C19" s="83"/>
      <c r="D19" s="83"/>
      <c r="E19" s="83"/>
      <c r="F19" s="11"/>
      <c r="G19" s="9"/>
      <c r="H19" s="9"/>
      <c r="I19" s="9"/>
      <c r="J19" s="9"/>
      <c r="K19" s="9"/>
    </row>
    <row r="20" spans="1:11" s="49" customFormat="1" ht="27" customHeight="1">
      <c r="A20" s="58">
        <v>13</v>
      </c>
      <c r="B20" s="83" t="s">
        <v>49</v>
      </c>
      <c r="C20" s="83"/>
      <c r="D20" s="83"/>
      <c r="E20" s="83"/>
      <c r="F20" s="11"/>
      <c r="G20" s="9"/>
      <c r="H20" s="9"/>
      <c r="I20" s="9"/>
      <c r="J20" s="9"/>
      <c r="K20" s="9"/>
    </row>
    <row r="21" spans="1:11" s="49" customFormat="1" ht="27" customHeight="1">
      <c r="A21" s="58">
        <v>14</v>
      </c>
      <c r="B21" s="83" t="s">
        <v>50</v>
      </c>
      <c r="C21" s="83"/>
      <c r="D21" s="83"/>
      <c r="E21" s="83"/>
      <c r="F21" s="11"/>
      <c r="G21" s="9">
        <v>384</v>
      </c>
      <c r="H21" s="9">
        <v>476</v>
      </c>
      <c r="I21" s="9"/>
      <c r="J21" s="9"/>
      <c r="K21" s="9"/>
    </row>
    <row r="22" spans="1:11" s="49" customFormat="1" ht="27" customHeight="1">
      <c r="A22" s="58">
        <v>15</v>
      </c>
      <c r="B22" s="83" t="s">
        <v>51</v>
      </c>
      <c r="C22" s="83"/>
      <c r="D22" s="83"/>
      <c r="E22" s="83"/>
      <c r="F22" s="11"/>
      <c r="G22" s="9"/>
      <c r="H22" s="9"/>
      <c r="I22" s="9"/>
      <c r="J22" s="9"/>
      <c r="K22" s="9"/>
    </row>
    <row r="23" spans="1:11" s="49" customFormat="1" ht="54.95" customHeight="1">
      <c r="A23" s="58">
        <v>16</v>
      </c>
      <c r="B23" s="84" t="s">
        <v>52</v>
      </c>
      <c r="C23" s="85"/>
      <c r="D23" s="85"/>
      <c r="E23" s="86"/>
      <c r="F23" s="11"/>
      <c r="G23" s="9">
        <v>600</v>
      </c>
      <c r="H23" s="9"/>
      <c r="I23" s="9"/>
      <c r="J23" s="9"/>
      <c r="K23" s="9"/>
    </row>
    <row r="24" spans="1:11" s="50" customFormat="1" ht="24.95" customHeight="1">
      <c r="A24" s="58">
        <v>17</v>
      </c>
      <c r="B24" s="103" t="s">
        <v>53</v>
      </c>
      <c r="C24" s="104"/>
      <c r="D24" s="104"/>
      <c r="E24" s="105"/>
      <c r="F24" s="59"/>
      <c r="G24" s="9"/>
      <c r="H24" s="9"/>
      <c r="I24" s="9"/>
      <c r="J24" s="9"/>
      <c r="K24" s="9"/>
    </row>
    <row r="25" spans="1:11" ht="24.95" customHeight="1">
      <c r="A25" s="57" t="s">
        <v>54</v>
      </c>
      <c r="B25" s="106" t="s">
        <v>55</v>
      </c>
      <c r="C25" s="106"/>
      <c r="D25" s="106"/>
      <c r="E25" s="106"/>
      <c r="F25" s="60"/>
      <c r="G25" s="56">
        <f>SUM(G26:G28)</f>
        <v>6904.43</v>
      </c>
      <c r="H25" s="56">
        <f>SUM(H26:H28)</f>
        <v>6814.43</v>
      </c>
      <c r="I25" s="56">
        <f>SUM(I26:I28)</f>
        <v>6814.43</v>
      </c>
      <c r="J25" s="56">
        <f>SUM(J26:J28)</f>
        <v>0</v>
      </c>
      <c r="K25" s="56">
        <f>SUM(K26:K28)</f>
        <v>0</v>
      </c>
    </row>
    <row r="26" spans="1:11" s="51" customFormat="1" ht="24.95" customHeight="1">
      <c r="A26" s="61">
        <v>1</v>
      </c>
      <c r="B26" s="109" t="s">
        <v>56</v>
      </c>
      <c r="C26" s="110"/>
      <c r="D26" s="110"/>
      <c r="E26" s="111"/>
      <c r="F26" s="62"/>
      <c r="G26" s="56">
        <v>6814.43</v>
      </c>
      <c r="H26" s="56">
        <v>6814.43</v>
      </c>
      <c r="I26" s="56">
        <v>6814.43</v>
      </c>
      <c r="J26" s="56"/>
      <c r="K26" s="56"/>
    </row>
    <row r="27" spans="1:11" s="51" customFormat="1" ht="24.95" customHeight="1">
      <c r="A27" s="61">
        <v>2</v>
      </c>
      <c r="B27" s="109" t="s">
        <v>57</v>
      </c>
      <c r="C27" s="110"/>
      <c r="D27" s="110"/>
      <c r="E27" s="111"/>
      <c r="F27" s="62"/>
      <c r="G27" s="56">
        <v>90</v>
      </c>
      <c r="H27" s="56"/>
      <c r="I27" s="56"/>
      <c r="J27" s="56"/>
      <c r="K27" s="56"/>
    </row>
    <row r="28" spans="1:11" s="51" customFormat="1" ht="24.95" customHeight="1">
      <c r="A28" s="56">
        <v>3</v>
      </c>
      <c r="B28" s="80" t="s">
        <v>58</v>
      </c>
      <c r="C28" s="81"/>
      <c r="D28" s="81"/>
      <c r="E28" s="82"/>
      <c r="F28" s="62"/>
      <c r="G28" s="56"/>
      <c r="H28" s="56"/>
      <c r="I28" s="56"/>
      <c r="J28" s="56"/>
      <c r="K28" s="56"/>
    </row>
    <row r="29" spans="1:11" ht="24.95" customHeight="1">
      <c r="A29" s="55" t="s">
        <v>59</v>
      </c>
      <c r="B29" s="112" t="s">
        <v>60</v>
      </c>
      <c r="C29" s="113"/>
      <c r="D29" s="113"/>
      <c r="E29" s="114"/>
      <c r="F29" s="56"/>
      <c r="G29" s="56">
        <f>SUM(G30:G32)</f>
        <v>4508</v>
      </c>
      <c r="H29" s="56">
        <f>SUM(H30:H32)</f>
        <v>5848</v>
      </c>
      <c r="I29" s="56">
        <f>SUM(I30:I32)</f>
        <v>5848</v>
      </c>
      <c r="J29" s="56">
        <f>SUM(J30:J32)</f>
        <v>0</v>
      </c>
      <c r="K29" s="56">
        <f>SUM(K30:K32)</f>
        <v>0</v>
      </c>
    </row>
    <row r="30" spans="1:11" s="51" customFormat="1" ht="24.95" customHeight="1">
      <c r="A30" s="56">
        <v>1</v>
      </c>
      <c r="B30" s="80" t="s">
        <v>61</v>
      </c>
      <c r="C30" s="81"/>
      <c r="D30" s="81"/>
      <c r="E30" s="82"/>
      <c r="F30" s="56"/>
      <c r="G30" s="56">
        <v>4508</v>
      </c>
      <c r="H30" s="56">
        <v>5848</v>
      </c>
      <c r="I30" s="56">
        <v>5848</v>
      </c>
      <c r="J30" s="56"/>
      <c r="K30" s="56"/>
    </row>
    <row r="31" spans="1:11" s="51" customFormat="1" ht="24.95" customHeight="1">
      <c r="A31" s="56">
        <v>2</v>
      </c>
      <c r="B31" s="109" t="s">
        <v>57</v>
      </c>
      <c r="C31" s="110"/>
      <c r="D31" s="110"/>
      <c r="E31" s="111"/>
      <c r="F31" s="56"/>
      <c r="G31" s="56"/>
      <c r="H31" s="56"/>
      <c r="I31" s="56"/>
      <c r="J31" s="56"/>
      <c r="K31" s="56"/>
    </row>
    <row r="32" spans="1:11" s="51" customFormat="1" ht="24.95" customHeight="1">
      <c r="A32" s="56">
        <v>3</v>
      </c>
      <c r="B32" s="80" t="s">
        <v>58</v>
      </c>
      <c r="C32" s="81"/>
      <c r="D32" s="81"/>
      <c r="E32" s="82"/>
      <c r="F32" s="56"/>
      <c r="G32" s="56"/>
      <c r="H32" s="56"/>
      <c r="I32" s="56"/>
      <c r="J32" s="56"/>
      <c r="K32" s="56"/>
    </row>
    <row r="33" spans="1:11" ht="24.95" customHeight="1">
      <c r="A33" s="55" t="s">
        <v>62</v>
      </c>
      <c r="B33" s="112" t="s">
        <v>63</v>
      </c>
      <c r="C33" s="113"/>
      <c r="D33" s="113"/>
      <c r="E33" s="114"/>
      <c r="F33" s="56"/>
      <c r="G33" s="56">
        <f>SUM(G34:G36)</f>
        <v>1118.1300000000001</v>
      </c>
      <c r="H33" s="56">
        <f>SUM(H34:H36)</f>
        <v>83.84</v>
      </c>
      <c r="I33" s="56">
        <f>SUM(I34:I36)</f>
        <v>83.84</v>
      </c>
      <c r="J33" s="56">
        <f>SUM(J34:J36)</f>
        <v>0</v>
      </c>
      <c r="K33" s="56">
        <f>SUM(K34:K36)</f>
        <v>0</v>
      </c>
    </row>
    <row r="34" spans="1:11" s="51" customFormat="1" ht="24.95" customHeight="1">
      <c r="A34" s="56">
        <v>1</v>
      </c>
      <c r="B34" s="80" t="s">
        <v>64</v>
      </c>
      <c r="C34" s="81"/>
      <c r="D34" s="81"/>
      <c r="E34" s="82"/>
      <c r="F34" s="56"/>
      <c r="G34" s="56"/>
      <c r="H34" s="56"/>
      <c r="I34" s="56"/>
      <c r="J34" s="56"/>
      <c r="K34" s="56"/>
    </row>
    <row r="35" spans="1:11" s="51" customFormat="1" ht="24.95" customHeight="1">
      <c r="A35" s="56">
        <v>2</v>
      </c>
      <c r="B35" s="109" t="s">
        <v>57</v>
      </c>
      <c r="C35" s="110"/>
      <c r="D35" s="110"/>
      <c r="E35" s="111"/>
      <c r="F35" s="56"/>
      <c r="G35" s="56"/>
      <c r="H35" s="56"/>
      <c r="I35" s="56"/>
      <c r="J35" s="56"/>
      <c r="K35" s="56"/>
    </row>
    <row r="36" spans="1:11" s="51" customFormat="1" ht="24.95" customHeight="1">
      <c r="A36" s="63">
        <v>3</v>
      </c>
      <c r="B36" s="80" t="s">
        <v>58</v>
      </c>
      <c r="C36" s="81"/>
      <c r="D36" s="81"/>
      <c r="E36" s="82"/>
      <c r="F36" s="64"/>
      <c r="G36" s="56">
        <v>1118.1300000000001</v>
      </c>
      <c r="H36" s="56">
        <v>83.84</v>
      </c>
      <c r="I36" s="56">
        <v>83.84</v>
      </c>
      <c r="J36" s="63"/>
      <c r="K36" s="56"/>
    </row>
    <row r="37" spans="1:11" s="52" customFormat="1" ht="27.95" customHeight="1">
      <c r="A37" s="107" t="s">
        <v>65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 s="52" customFormat="1">
      <c r="A38" s="108" t="s">
        <v>66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</row>
    <row r="39" spans="1:11" s="52" customFormat="1" ht="15.95" customHeight="1">
      <c r="A39" s="108" t="s">
        <v>67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</row>
    <row r="40" spans="1:11" s="52" customFormat="1">
      <c r="A40" s="65"/>
    </row>
    <row r="41" spans="1:11" s="52" customFormat="1">
      <c r="A41" s="65"/>
    </row>
    <row r="42" spans="1:11" s="52" customFormat="1">
      <c r="A42" s="65"/>
    </row>
    <row r="43" spans="1:11" s="52" customFormat="1">
      <c r="A43" s="65"/>
    </row>
    <row r="44" spans="1:11" s="52" customFormat="1">
      <c r="A44" s="65"/>
    </row>
    <row r="45" spans="1:11" s="52" customFormat="1">
      <c r="A45" s="65"/>
    </row>
    <row r="46" spans="1:11" s="52" customFormat="1">
      <c r="A46" s="65"/>
    </row>
    <row r="47" spans="1:11" s="52" customFormat="1">
      <c r="A47" s="65"/>
    </row>
    <row r="48" spans="1:11" s="52" customFormat="1">
      <c r="A48" s="65"/>
    </row>
    <row r="49" spans="1:1" s="52" customFormat="1">
      <c r="A49" s="65"/>
    </row>
    <row r="50" spans="1:1" s="52" customFormat="1">
      <c r="A50" s="65"/>
    </row>
    <row r="51" spans="1:1" s="52" customFormat="1">
      <c r="A51" s="65"/>
    </row>
    <row r="52" spans="1:1" s="52" customFormat="1">
      <c r="A52" s="65"/>
    </row>
    <row r="53" spans="1:1" s="52" customFormat="1">
      <c r="A53" s="65"/>
    </row>
    <row r="54" spans="1:1" s="52" customFormat="1">
      <c r="A54" s="65"/>
    </row>
    <row r="55" spans="1:1" s="52" customFormat="1">
      <c r="A55" s="65"/>
    </row>
    <row r="56" spans="1:1" s="52" customFormat="1">
      <c r="A56" s="65"/>
    </row>
    <row r="57" spans="1:1" s="52" customFormat="1">
      <c r="A57" s="65"/>
    </row>
    <row r="58" spans="1:1" s="52" customFormat="1">
      <c r="A58" s="65"/>
    </row>
    <row r="59" spans="1:1" s="52" customFormat="1">
      <c r="A59" s="65"/>
    </row>
    <row r="60" spans="1:1" s="52" customFormat="1">
      <c r="A60" s="65"/>
    </row>
    <row r="61" spans="1:1" s="52" customFormat="1">
      <c r="A61" s="65"/>
    </row>
    <row r="62" spans="1:1" s="52" customFormat="1">
      <c r="A62" s="65"/>
    </row>
    <row r="63" spans="1:1" s="52" customFormat="1">
      <c r="A63" s="65"/>
    </row>
    <row r="64" spans="1:1" s="52" customFormat="1">
      <c r="A64" s="65"/>
    </row>
    <row r="65" spans="1:1" s="52" customFormat="1">
      <c r="A65" s="65"/>
    </row>
    <row r="66" spans="1:1" s="52" customFormat="1">
      <c r="A66" s="65"/>
    </row>
    <row r="67" spans="1:1" s="52" customFormat="1">
      <c r="A67" s="65"/>
    </row>
    <row r="68" spans="1:1" s="52" customFormat="1">
      <c r="A68" s="65"/>
    </row>
    <row r="69" spans="1:1" s="52" customFormat="1">
      <c r="A69" s="65"/>
    </row>
    <row r="70" spans="1:1" s="52" customFormat="1">
      <c r="A70" s="65"/>
    </row>
    <row r="71" spans="1:1" s="52" customFormat="1">
      <c r="A71" s="65"/>
    </row>
    <row r="72" spans="1:1" s="52" customFormat="1">
      <c r="A72" s="65"/>
    </row>
    <row r="73" spans="1:1" s="52" customFormat="1">
      <c r="A73" s="65"/>
    </row>
    <row r="74" spans="1:1" s="52" customFormat="1">
      <c r="A74" s="65"/>
    </row>
    <row r="75" spans="1:1" s="52" customFormat="1">
      <c r="A75" s="65"/>
    </row>
    <row r="76" spans="1:1" s="52" customFormat="1">
      <c r="A76" s="65"/>
    </row>
    <row r="77" spans="1:1" s="52" customFormat="1">
      <c r="A77" s="65"/>
    </row>
    <row r="78" spans="1:1" s="52" customFormat="1">
      <c r="A78" s="65"/>
    </row>
    <row r="79" spans="1:1" s="52" customFormat="1">
      <c r="A79" s="65"/>
    </row>
    <row r="80" spans="1:1" s="52" customFormat="1">
      <c r="A80" s="65"/>
    </row>
    <row r="81" spans="1:1" s="52" customFormat="1">
      <c r="A81" s="65"/>
    </row>
    <row r="82" spans="1:1" s="52" customFormat="1">
      <c r="A82" s="65"/>
    </row>
    <row r="83" spans="1:1" s="52" customFormat="1">
      <c r="A83" s="65"/>
    </row>
    <row r="84" spans="1:1" s="52" customFormat="1">
      <c r="A84" s="65"/>
    </row>
    <row r="85" spans="1:1" s="52" customFormat="1">
      <c r="A85" s="65"/>
    </row>
    <row r="86" spans="1:1" s="52" customFormat="1">
      <c r="A86" s="65"/>
    </row>
    <row r="87" spans="1:1" s="52" customFormat="1">
      <c r="A87" s="65"/>
    </row>
    <row r="88" spans="1:1" s="52" customFormat="1">
      <c r="A88" s="65"/>
    </row>
    <row r="89" spans="1:1" s="52" customFormat="1">
      <c r="A89" s="65"/>
    </row>
    <row r="90" spans="1:1" s="52" customFormat="1">
      <c r="A90" s="65"/>
    </row>
    <row r="91" spans="1:1" s="52" customFormat="1">
      <c r="A91" s="65"/>
    </row>
    <row r="92" spans="1:1" s="52" customFormat="1">
      <c r="A92" s="65"/>
    </row>
    <row r="93" spans="1:1" s="52" customFormat="1">
      <c r="A93" s="65"/>
    </row>
    <row r="94" spans="1:1" s="52" customFormat="1">
      <c r="A94" s="65"/>
    </row>
    <row r="95" spans="1:1" s="52" customFormat="1">
      <c r="A95" s="65"/>
    </row>
    <row r="96" spans="1:1" s="52" customFormat="1">
      <c r="A96" s="65"/>
    </row>
    <row r="97" spans="1:1" s="52" customFormat="1">
      <c r="A97" s="65"/>
    </row>
    <row r="98" spans="1:1" s="52" customFormat="1">
      <c r="A98" s="65"/>
    </row>
    <row r="99" spans="1:1" s="52" customFormat="1">
      <c r="A99" s="65"/>
    </row>
    <row r="100" spans="1:1" s="52" customFormat="1">
      <c r="A100" s="65"/>
    </row>
    <row r="101" spans="1:1" s="52" customFormat="1">
      <c r="A101" s="65"/>
    </row>
    <row r="102" spans="1:1" s="52" customFormat="1">
      <c r="A102" s="65"/>
    </row>
    <row r="103" spans="1:1" s="52" customFormat="1">
      <c r="A103" s="65"/>
    </row>
    <row r="104" spans="1:1" s="52" customFormat="1">
      <c r="A104" s="65"/>
    </row>
    <row r="105" spans="1:1" s="52" customFormat="1">
      <c r="A105" s="65"/>
    </row>
    <row r="106" spans="1:1" s="52" customFormat="1">
      <c r="A106" s="65"/>
    </row>
    <row r="107" spans="1:1" s="52" customFormat="1">
      <c r="A107" s="65"/>
    </row>
    <row r="108" spans="1:1" s="52" customFormat="1">
      <c r="A108" s="65"/>
    </row>
    <row r="109" spans="1:1" s="52" customFormat="1">
      <c r="A109" s="65"/>
    </row>
    <row r="110" spans="1:1" s="52" customFormat="1">
      <c r="A110" s="65"/>
    </row>
    <row r="111" spans="1:1" s="52" customFormat="1">
      <c r="A111" s="65"/>
    </row>
    <row r="112" spans="1:1" s="52" customFormat="1">
      <c r="A112" s="65"/>
    </row>
    <row r="113" spans="1:1" s="52" customFormat="1">
      <c r="A113" s="65"/>
    </row>
    <row r="114" spans="1:1" s="52" customFormat="1">
      <c r="A114" s="65"/>
    </row>
    <row r="115" spans="1:1" s="52" customFormat="1">
      <c r="A115" s="65"/>
    </row>
    <row r="116" spans="1:1" s="52" customFormat="1">
      <c r="A116" s="65"/>
    </row>
    <row r="117" spans="1:1" s="52" customFormat="1">
      <c r="A117" s="65"/>
    </row>
    <row r="118" spans="1:1" s="52" customFormat="1">
      <c r="A118" s="65"/>
    </row>
    <row r="119" spans="1:1" s="52" customFormat="1">
      <c r="A119" s="65"/>
    </row>
    <row r="120" spans="1:1" s="52" customFormat="1">
      <c r="A120" s="65"/>
    </row>
    <row r="121" spans="1:1" s="52" customFormat="1">
      <c r="A121" s="65"/>
    </row>
    <row r="122" spans="1:1" s="52" customFormat="1">
      <c r="A122" s="65"/>
    </row>
    <row r="123" spans="1:1" s="52" customFormat="1">
      <c r="A123" s="65"/>
    </row>
    <row r="124" spans="1:1" s="52" customFormat="1">
      <c r="A124" s="65"/>
    </row>
    <row r="125" spans="1:1" s="52" customFormat="1">
      <c r="A125" s="65"/>
    </row>
    <row r="126" spans="1:1" s="52" customFormat="1">
      <c r="A126" s="65"/>
    </row>
    <row r="127" spans="1:1" s="52" customFormat="1">
      <c r="A127" s="65"/>
    </row>
    <row r="128" spans="1:1" s="52" customFormat="1">
      <c r="A128" s="65"/>
    </row>
    <row r="129" spans="1:1" s="52" customFormat="1">
      <c r="A129" s="65"/>
    </row>
    <row r="130" spans="1:1" s="52" customFormat="1">
      <c r="A130" s="65"/>
    </row>
    <row r="131" spans="1:1" s="52" customFormat="1">
      <c r="A131" s="65"/>
    </row>
    <row r="132" spans="1:1" s="52" customFormat="1">
      <c r="A132" s="65"/>
    </row>
    <row r="133" spans="1:1" s="52" customFormat="1">
      <c r="A133" s="65"/>
    </row>
    <row r="134" spans="1:1" s="52" customFormat="1">
      <c r="A134" s="65"/>
    </row>
    <row r="135" spans="1:1" s="52" customFormat="1">
      <c r="A135" s="65"/>
    </row>
    <row r="136" spans="1:1" s="52" customFormat="1">
      <c r="A136" s="65"/>
    </row>
    <row r="137" spans="1:1" s="52" customFormat="1">
      <c r="A137" s="65"/>
    </row>
    <row r="138" spans="1:1" s="52" customFormat="1">
      <c r="A138" s="65"/>
    </row>
    <row r="139" spans="1:1" s="52" customFormat="1">
      <c r="A139" s="65"/>
    </row>
    <row r="140" spans="1:1" s="52" customFormat="1">
      <c r="A140" s="65"/>
    </row>
    <row r="141" spans="1:1" s="52" customFormat="1">
      <c r="A141" s="65"/>
    </row>
    <row r="142" spans="1:1" s="52" customFormat="1">
      <c r="A142" s="65"/>
    </row>
    <row r="143" spans="1:1" s="52" customFormat="1">
      <c r="A143" s="65"/>
    </row>
    <row r="144" spans="1:1" s="52" customFormat="1">
      <c r="A144" s="65"/>
    </row>
    <row r="145" spans="1:1" s="52" customFormat="1">
      <c r="A145" s="65"/>
    </row>
    <row r="146" spans="1:1" s="52" customFormat="1">
      <c r="A146" s="65"/>
    </row>
    <row r="147" spans="1:1" s="52" customFormat="1">
      <c r="A147" s="65"/>
    </row>
    <row r="148" spans="1:1" s="52" customFormat="1">
      <c r="A148" s="65"/>
    </row>
    <row r="149" spans="1:1" s="52" customFormat="1">
      <c r="A149" s="65"/>
    </row>
    <row r="150" spans="1:1" s="52" customFormat="1">
      <c r="A150" s="65"/>
    </row>
    <row r="151" spans="1:1" s="52" customFormat="1">
      <c r="A151" s="65"/>
    </row>
    <row r="152" spans="1:1" s="52" customFormat="1">
      <c r="A152" s="65"/>
    </row>
    <row r="153" spans="1:1" s="52" customFormat="1">
      <c r="A153" s="65"/>
    </row>
    <row r="154" spans="1:1" s="52" customFormat="1">
      <c r="A154" s="65"/>
    </row>
    <row r="155" spans="1:1" s="52" customFormat="1">
      <c r="A155" s="65"/>
    </row>
    <row r="156" spans="1:1" s="52" customFormat="1">
      <c r="A156" s="65"/>
    </row>
    <row r="157" spans="1:1" s="52" customFormat="1">
      <c r="A157" s="65"/>
    </row>
    <row r="158" spans="1:1" s="52" customFormat="1">
      <c r="A158" s="65"/>
    </row>
    <row r="159" spans="1:1" s="52" customFormat="1">
      <c r="A159" s="65"/>
    </row>
    <row r="160" spans="1:1" s="52" customFormat="1">
      <c r="A160" s="65"/>
    </row>
    <row r="161" spans="1:1" s="52" customFormat="1">
      <c r="A161" s="65"/>
    </row>
    <row r="162" spans="1:1" s="52" customFormat="1">
      <c r="A162" s="65"/>
    </row>
    <row r="163" spans="1:1" s="52" customFormat="1">
      <c r="A163" s="65"/>
    </row>
    <row r="164" spans="1:1" s="52" customFormat="1">
      <c r="A164" s="65"/>
    </row>
    <row r="165" spans="1:1" s="52" customFormat="1">
      <c r="A165" s="65"/>
    </row>
    <row r="166" spans="1:1" s="52" customFormat="1">
      <c r="A166" s="65"/>
    </row>
    <row r="167" spans="1:1" s="52" customFormat="1">
      <c r="A167" s="65"/>
    </row>
    <row r="168" spans="1:1" s="52" customFormat="1">
      <c r="A168" s="65"/>
    </row>
    <row r="169" spans="1:1" s="52" customFormat="1">
      <c r="A169" s="65"/>
    </row>
    <row r="170" spans="1:1" s="52" customFormat="1">
      <c r="A170" s="65"/>
    </row>
    <row r="171" spans="1:1" s="52" customFormat="1">
      <c r="A171" s="65"/>
    </row>
    <row r="172" spans="1:1" s="52" customFormat="1">
      <c r="A172" s="65"/>
    </row>
    <row r="173" spans="1:1" s="52" customFormat="1">
      <c r="A173" s="65"/>
    </row>
    <row r="174" spans="1:1" s="52" customFormat="1">
      <c r="A174" s="65"/>
    </row>
    <row r="175" spans="1:1" s="52" customFormat="1">
      <c r="A175" s="65"/>
    </row>
    <row r="176" spans="1:1" s="52" customFormat="1">
      <c r="A176" s="65"/>
    </row>
    <row r="177" spans="1:1" s="52" customFormat="1">
      <c r="A177" s="65"/>
    </row>
    <row r="178" spans="1:1" s="52" customFormat="1">
      <c r="A178" s="65"/>
    </row>
    <row r="179" spans="1:1" s="52" customFormat="1">
      <c r="A179" s="65"/>
    </row>
    <row r="180" spans="1:1" s="52" customFormat="1">
      <c r="A180" s="65"/>
    </row>
    <row r="181" spans="1:1" s="52" customFormat="1">
      <c r="A181" s="65"/>
    </row>
    <row r="182" spans="1:1" s="52" customFormat="1">
      <c r="A182" s="65"/>
    </row>
    <row r="183" spans="1:1" s="52" customFormat="1">
      <c r="A183" s="65"/>
    </row>
    <row r="184" spans="1:1" s="52" customFormat="1">
      <c r="A184" s="65"/>
    </row>
    <row r="185" spans="1:1" s="52" customFormat="1">
      <c r="A185" s="65"/>
    </row>
    <row r="186" spans="1:1" s="52" customFormat="1">
      <c r="A186" s="65"/>
    </row>
    <row r="187" spans="1:1" s="52" customFormat="1">
      <c r="A187" s="65"/>
    </row>
    <row r="188" spans="1:1" s="52" customFormat="1">
      <c r="A188" s="65"/>
    </row>
    <row r="189" spans="1:1" s="52" customFormat="1">
      <c r="A189" s="65"/>
    </row>
    <row r="190" spans="1:1" s="52" customFormat="1">
      <c r="A190" s="65"/>
    </row>
    <row r="191" spans="1:1" s="52" customFormat="1">
      <c r="A191" s="65"/>
    </row>
    <row r="192" spans="1:1" s="52" customFormat="1">
      <c r="A192" s="65"/>
    </row>
    <row r="193" spans="1:1" s="52" customFormat="1">
      <c r="A193" s="65"/>
    </row>
    <row r="194" spans="1:1" s="52" customFormat="1">
      <c r="A194" s="65"/>
    </row>
    <row r="195" spans="1:1" s="52" customFormat="1">
      <c r="A195" s="65"/>
    </row>
    <row r="196" spans="1:1" s="52" customFormat="1">
      <c r="A196" s="65"/>
    </row>
    <row r="197" spans="1:1" s="52" customFormat="1">
      <c r="A197" s="65"/>
    </row>
    <row r="198" spans="1:1" s="52" customFormat="1">
      <c r="A198" s="65"/>
    </row>
    <row r="199" spans="1:1" s="52" customFormat="1">
      <c r="A199" s="65"/>
    </row>
    <row r="200" spans="1:1" s="52" customFormat="1">
      <c r="A200" s="65"/>
    </row>
    <row r="201" spans="1:1" s="52" customFormat="1">
      <c r="A201" s="65"/>
    </row>
    <row r="202" spans="1:1" s="52" customFormat="1">
      <c r="A202" s="65"/>
    </row>
    <row r="203" spans="1:1" s="52" customFormat="1">
      <c r="A203" s="65"/>
    </row>
    <row r="204" spans="1:1" s="52" customFormat="1">
      <c r="A204" s="65"/>
    </row>
    <row r="205" spans="1:1" s="52" customFormat="1">
      <c r="A205" s="65"/>
    </row>
    <row r="206" spans="1:1" s="52" customFormat="1">
      <c r="A206" s="65"/>
    </row>
    <row r="207" spans="1:1" s="52" customFormat="1">
      <c r="A207" s="65"/>
    </row>
    <row r="208" spans="1:1" s="52" customFormat="1">
      <c r="A208" s="65"/>
    </row>
    <row r="209" spans="1:1" s="52" customFormat="1">
      <c r="A209" s="65"/>
    </row>
    <row r="210" spans="1:1" s="52" customFormat="1">
      <c r="A210" s="65"/>
    </row>
    <row r="211" spans="1:1" s="52" customFormat="1">
      <c r="A211" s="65"/>
    </row>
    <row r="212" spans="1:1" s="52" customFormat="1">
      <c r="A212" s="65"/>
    </row>
    <row r="213" spans="1:1" s="52" customFormat="1">
      <c r="A213" s="65"/>
    </row>
    <row r="214" spans="1:1" s="52" customFormat="1">
      <c r="A214" s="65"/>
    </row>
    <row r="215" spans="1:1" s="52" customFormat="1">
      <c r="A215" s="65"/>
    </row>
    <row r="216" spans="1:1" s="52" customFormat="1">
      <c r="A216" s="65"/>
    </row>
    <row r="217" spans="1:1" s="52" customFormat="1">
      <c r="A217" s="65"/>
    </row>
    <row r="218" spans="1:1" s="52" customFormat="1">
      <c r="A218" s="65"/>
    </row>
    <row r="219" spans="1:1" s="52" customFormat="1">
      <c r="A219" s="65"/>
    </row>
    <row r="220" spans="1:1" s="52" customFormat="1">
      <c r="A220" s="65"/>
    </row>
    <row r="221" spans="1:1" s="52" customFormat="1">
      <c r="A221" s="65"/>
    </row>
    <row r="222" spans="1:1" s="52" customFormat="1">
      <c r="A222" s="65"/>
    </row>
    <row r="223" spans="1:1" s="52" customFormat="1">
      <c r="A223" s="65"/>
    </row>
    <row r="224" spans="1:1" s="52" customFormat="1">
      <c r="A224" s="65"/>
    </row>
    <row r="225" spans="1:1" s="52" customFormat="1">
      <c r="A225" s="65"/>
    </row>
    <row r="226" spans="1:1" s="52" customFormat="1">
      <c r="A226" s="65"/>
    </row>
    <row r="227" spans="1:1" s="52" customFormat="1">
      <c r="A227" s="65"/>
    </row>
    <row r="228" spans="1:1" s="52" customFormat="1">
      <c r="A228" s="65"/>
    </row>
    <row r="229" spans="1:1" s="52" customFormat="1">
      <c r="A229" s="65"/>
    </row>
    <row r="230" spans="1:1" s="52" customFormat="1">
      <c r="A230" s="65"/>
    </row>
    <row r="231" spans="1:1" s="52" customFormat="1">
      <c r="A231" s="65"/>
    </row>
    <row r="232" spans="1:1" s="52" customFormat="1">
      <c r="A232" s="65"/>
    </row>
    <row r="233" spans="1:1" s="52" customFormat="1">
      <c r="A233" s="65"/>
    </row>
    <row r="234" spans="1:1" s="52" customFormat="1">
      <c r="A234" s="65"/>
    </row>
    <row r="235" spans="1:1" s="52" customFormat="1">
      <c r="A235" s="65"/>
    </row>
    <row r="236" spans="1:1" s="52" customFormat="1">
      <c r="A236" s="65"/>
    </row>
    <row r="237" spans="1:1" s="52" customFormat="1">
      <c r="A237" s="65"/>
    </row>
    <row r="238" spans="1:1" s="52" customFormat="1">
      <c r="A238" s="65"/>
    </row>
    <row r="239" spans="1:1" s="52" customFormat="1">
      <c r="A239" s="65"/>
    </row>
    <row r="240" spans="1:1" s="52" customFormat="1">
      <c r="A240" s="65"/>
    </row>
    <row r="241" spans="1:1" s="52" customFormat="1">
      <c r="A241" s="65"/>
    </row>
    <row r="242" spans="1:1" s="52" customFormat="1">
      <c r="A242" s="65"/>
    </row>
    <row r="243" spans="1:1" s="52" customFormat="1">
      <c r="A243" s="65"/>
    </row>
    <row r="244" spans="1:1" s="52" customFormat="1">
      <c r="A244" s="65"/>
    </row>
    <row r="245" spans="1:1" s="52" customFormat="1">
      <c r="A245" s="65"/>
    </row>
    <row r="246" spans="1:1" s="52" customFormat="1">
      <c r="A246" s="65"/>
    </row>
    <row r="247" spans="1:1" s="52" customFormat="1">
      <c r="A247" s="65"/>
    </row>
    <row r="248" spans="1:1" s="52" customFormat="1">
      <c r="A248" s="65"/>
    </row>
    <row r="249" spans="1:1" s="52" customFormat="1">
      <c r="A249" s="65"/>
    </row>
    <row r="250" spans="1:1" s="52" customFormat="1">
      <c r="A250" s="65"/>
    </row>
    <row r="251" spans="1:1" s="52" customFormat="1">
      <c r="A251" s="65"/>
    </row>
    <row r="252" spans="1:1" s="52" customFormat="1">
      <c r="A252" s="65"/>
    </row>
    <row r="253" spans="1:1" s="52" customFormat="1">
      <c r="A253" s="65"/>
    </row>
    <row r="254" spans="1:1" s="52" customFormat="1">
      <c r="A254" s="65"/>
    </row>
    <row r="255" spans="1:1" s="52" customFormat="1">
      <c r="A255" s="65"/>
    </row>
    <row r="256" spans="1:1" s="52" customFormat="1">
      <c r="A256" s="65"/>
    </row>
    <row r="257" spans="1:1" s="52" customFormat="1">
      <c r="A257" s="65"/>
    </row>
    <row r="258" spans="1:1" s="52" customFormat="1">
      <c r="A258" s="65"/>
    </row>
    <row r="259" spans="1:1" s="52" customFormat="1">
      <c r="A259" s="65"/>
    </row>
    <row r="260" spans="1:1" s="52" customFormat="1">
      <c r="A260" s="65"/>
    </row>
    <row r="261" spans="1:1" s="52" customFormat="1">
      <c r="A261" s="65"/>
    </row>
    <row r="262" spans="1:1" s="52" customFormat="1">
      <c r="A262" s="65"/>
    </row>
    <row r="263" spans="1:1" s="52" customFormat="1">
      <c r="A263" s="65"/>
    </row>
    <row r="264" spans="1:1" s="52" customFormat="1">
      <c r="A264" s="65"/>
    </row>
    <row r="265" spans="1:1" s="52" customFormat="1">
      <c r="A265" s="65"/>
    </row>
    <row r="266" spans="1:1" s="52" customFormat="1">
      <c r="A266" s="65"/>
    </row>
    <row r="267" spans="1:1" s="52" customFormat="1">
      <c r="A267" s="65"/>
    </row>
    <row r="268" spans="1:1" s="52" customFormat="1">
      <c r="A268" s="65"/>
    </row>
    <row r="269" spans="1:1" s="52" customFormat="1">
      <c r="A269" s="65"/>
    </row>
    <row r="270" spans="1:1" s="52" customFormat="1">
      <c r="A270" s="65"/>
    </row>
    <row r="271" spans="1:1" s="52" customFormat="1">
      <c r="A271" s="65"/>
    </row>
    <row r="272" spans="1:1" s="52" customFormat="1">
      <c r="A272" s="65"/>
    </row>
    <row r="273" spans="1:1" s="52" customFormat="1">
      <c r="A273" s="65"/>
    </row>
    <row r="274" spans="1:1" s="52" customFormat="1">
      <c r="A274" s="65"/>
    </row>
    <row r="275" spans="1:1" s="52" customFormat="1">
      <c r="A275" s="65"/>
    </row>
    <row r="276" spans="1:1" s="52" customFormat="1">
      <c r="A276" s="65"/>
    </row>
    <row r="277" spans="1:1" s="52" customFormat="1">
      <c r="A277" s="65"/>
    </row>
    <row r="278" spans="1:1" s="52" customFormat="1">
      <c r="A278" s="65"/>
    </row>
    <row r="279" spans="1:1" s="52" customFormat="1">
      <c r="A279" s="65"/>
    </row>
    <row r="280" spans="1:1" s="52" customFormat="1">
      <c r="A280" s="65"/>
    </row>
    <row r="281" spans="1:1" s="52" customFormat="1">
      <c r="A281" s="65"/>
    </row>
    <row r="282" spans="1:1" s="52" customFormat="1">
      <c r="A282" s="65"/>
    </row>
    <row r="283" spans="1:1" s="52" customFormat="1">
      <c r="A283" s="65"/>
    </row>
    <row r="284" spans="1:1" s="52" customFormat="1">
      <c r="A284" s="65"/>
    </row>
    <row r="285" spans="1:1" s="52" customFormat="1">
      <c r="A285" s="65"/>
    </row>
    <row r="286" spans="1:1" s="52" customFormat="1">
      <c r="A286" s="65"/>
    </row>
    <row r="287" spans="1:1" s="52" customFormat="1">
      <c r="A287" s="65"/>
    </row>
    <row r="288" spans="1:1" s="52" customFormat="1">
      <c r="A288" s="65"/>
    </row>
    <row r="289" spans="1:1" s="52" customFormat="1">
      <c r="A289" s="65"/>
    </row>
    <row r="290" spans="1:1" s="52" customFormat="1">
      <c r="A290" s="65"/>
    </row>
    <row r="291" spans="1:1" s="52" customFormat="1">
      <c r="A291" s="65"/>
    </row>
    <row r="292" spans="1:1" s="52" customFormat="1">
      <c r="A292" s="65"/>
    </row>
    <row r="293" spans="1:1" s="52" customFormat="1">
      <c r="A293" s="65"/>
    </row>
    <row r="294" spans="1:1" s="52" customFormat="1">
      <c r="A294" s="65"/>
    </row>
    <row r="295" spans="1:1" s="52" customFormat="1">
      <c r="A295" s="65"/>
    </row>
    <row r="296" spans="1:1" s="52" customFormat="1">
      <c r="A296" s="65"/>
    </row>
    <row r="297" spans="1:1" s="52" customFormat="1">
      <c r="A297" s="65"/>
    </row>
    <row r="298" spans="1:1" s="52" customFormat="1">
      <c r="A298" s="65"/>
    </row>
    <row r="299" spans="1:1" s="52" customFormat="1">
      <c r="A299" s="65"/>
    </row>
    <row r="300" spans="1:1" s="52" customFormat="1">
      <c r="A300" s="65"/>
    </row>
    <row r="301" spans="1:1" s="52" customFormat="1">
      <c r="A301" s="65"/>
    </row>
    <row r="302" spans="1:1" s="52" customFormat="1">
      <c r="A302" s="65"/>
    </row>
    <row r="303" spans="1:1" s="52" customFormat="1">
      <c r="A303" s="65"/>
    </row>
    <row r="304" spans="1:1" s="52" customFormat="1">
      <c r="A304" s="65"/>
    </row>
    <row r="305" spans="1:1" s="52" customFormat="1">
      <c r="A305" s="65"/>
    </row>
    <row r="306" spans="1:1" s="52" customFormat="1">
      <c r="A306" s="65"/>
    </row>
    <row r="307" spans="1:1" s="52" customFormat="1">
      <c r="A307" s="65"/>
    </row>
    <row r="308" spans="1:1" s="52" customFormat="1">
      <c r="A308" s="65"/>
    </row>
    <row r="309" spans="1:1" s="52" customFormat="1">
      <c r="A309" s="65"/>
    </row>
    <row r="310" spans="1:1" s="52" customFormat="1">
      <c r="A310" s="65"/>
    </row>
    <row r="311" spans="1:1" s="52" customFormat="1">
      <c r="A311" s="65"/>
    </row>
    <row r="312" spans="1:1" s="52" customFormat="1">
      <c r="A312" s="65"/>
    </row>
    <row r="313" spans="1:1" s="52" customFormat="1">
      <c r="A313" s="65"/>
    </row>
    <row r="314" spans="1:1" s="52" customFormat="1">
      <c r="A314" s="65"/>
    </row>
    <row r="315" spans="1:1" s="52" customFormat="1">
      <c r="A315" s="65"/>
    </row>
    <row r="316" spans="1:1" s="52" customFormat="1">
      <c r="A316" s="65"/>
    </row>
    <row r="317" spans="1:1" s="52" customFormat="1">
      <c r="A317" s="65"/>
    </row>
    <row r="318" spans="1:1" s="52" customFormat="1">
      <c r="A318" s="65"/>
    </row>
    <row r="319" spans="1:1" s="52" customFormat="1">
      <c r="A319" s="65"/>
    </row>
    <row r="320" spans="1:1" s="52" customFormat="1">
      <c r="A320" s="65"/>
    </row>
    <row r="321" spans="1:1" s="52" customFormat="1">
      <c r="A321" s="65"/>
    </row>
    <row r="322" spans="1:1" s="52" customFormat="1">
      <c r="A322" s="65"/>
    </row>
    <row r="323" spans="1:1" s="52" customFormat="1">
      <c r="A323" s="65"/>
    </row>
    <row r="324" spans="1:1" s="52" customFormat="1">
      <c r="A324" s="65"/>
    </row>
    <row r="325" spans="1:1" s="52" customFormat="1">
      <c r="A325" s="65"/>
    </row>
    <row r="326" spans="1:1" s="52" customFormat="1">
      <c r="A326" s="65"/>
    </row>
    <row r="327" spans="1:1" s="52" customFormat="1">
      <c r="A327" s="65"/>
    </row>
    <row r="328" spans="1:1" s="52" customFormat="1">
      <c r="A328" s="65"/>
    </row>
    <row r="329" spans="1:1" s="52" customFormat="1">
      <c r="A329" s="65"/>
    </row>
    <row r="330" spans="1:1" s="52" customFormat="1">
      <c r="A330" s="65"/>
    </row>
    <row r="331" spans="1:1" s="52" customFormat="1">
      <c r="A331" s="65"/>
    </row>
    <row r="332" spans="1:1" s="52" customFormat="1">
      <c r="A332" s="65"/>
    </row>
    <row r="333" spans="1:1" s="52" customFormat="1">
      <c r="A333" s="65"/>
    </row>
    <row r="334" spans="1:1" s="52" customFormat="1">
      <c r="A334" s="65"/>
    </row>
    <row r="335" spans="1:1" s="52" customFormat="1">
      <c r="A335" s="65"/>
    </row>
    <row r="336" spans="1:1" s="52" customFormat="1">
      <c r="A336" s="65"/>
    </row>
    <row r="337" spans="1:1" s="52" customFormat="1">
      <c r="A337" s="65"/>
    </row>
    <row r="338" spans="1:1" s="52" customFormat="1">
      <c r="A338" s="65"/>
    </row>
    <row r="339" spans="1:1" s="52" customFormat="1">
      <c r="A339" s="65"/>
    </row>
    <row r="340" spans="1:1" s="52" customFormat="1">
      <c r="A340" s="65"/>
    </row>
    <row r="341" spans="1:1" s="52" customFormat="1">
      <c r="A341" s="65"/>
    </row>
    <row r="342" spans="1:1" s="52" customFormat="1">
      <c r="A342" s="65"/>
    </row>
    <row r="343" spans="1:1" s="52" customFormat="1">
      <c r="A343" s="65"/>
    </row>
    <row r="344" spans="1:1" s="52" customFormat="1">
      <c r="A344" s="65"/>
    </row>
    <row r="345" spans="1:1" s="52" customFormat="1">
      <c r="A345" s="65"/>
    </row>
    <row r="346" spans="1:1" s="52" customFormat="1">
      <c r="A346" s="65"/>
    </row>
    <row r="347" spans="1:1" s="52" customFormat="1">
      <c r="A347" s="65"/>
    </row>
    <row r="348" spans="1:1" s="52" customFormat="1">
      <c r="A348" s="65"/>
    </row>
    <row r="349" spans="1:1" s="52" customFormat="1">
      <c r="A349" s="65"/>
    </row>
    <row r="350" spans="1:1" s="52" customFormat="1">
      <c r="A350" s="65"/>
    </row>
    <row r="351" spans="1:1" s="52" customFormat="1">
      <c r="A351" s="65"/>
    </row>
    <row r="352" spans="1:1" s="52" customFormat="1">
      <c r="A352" s="65"/>
    </row>
    <row r="353" spans="1:1" s="52" customFormat="1">
      <c r="A353" s="65"/>
    </row>
    <row r="354" spans="1:1" s="52" customFormat="1">
      <c r="A354" s="65"/>
    </row>
    <row r="355" spans="1:1" s="52" customFormat="1">
      <c r="A355" s="65"/>
    </row>
    <row r="356" spans="1:1" s="52" customFormat="1">
      <c r="A356" s="65"/>
    </row>
    <row r="357" spans="1:1" s="52" customFormat="1">
      <c r="A357" s="65"/>
    </row>
    <row r="358" spans="1:1" s="52" customFormat="1">
      <c r="A358" s="65"/>
    </row>
    <row r="359" spans="1:1" s="52" customFormat="1">
      <c r="A359" s="65"/>
    </row>
    <row r="360" spans="1:1" s="52" customFormat="1">
      <c r="A360" s="65"/>
    </row>
    <row r="361" spans="1:1" s="52" customFormat="1">
      <c r="A361" s="65"/>
    </row>
    <row r="362" spans="1:1" s="52" customFormat="1">
      <c r="A362" s="65"/>
    </row>
    <row r="363" spans="1:1" s="52" customFormat="1">
      <c r="A363" s="65"/>
    </row>
    <row r="364" spans="1:1" s="52" customFormat="1">
      <c r="A364" s="65"/>
    </row>
    <row r="365" spans="1:1" s="52" customFormat="1">
      <c r="A365" s="65"/>
    </row>
    <row r="366" spans="1:1" s="52" customFormat="1">
      <c r="A366" s="65"/>
    </row>
    <row r="367" spans="1:1" s="52" customFormat="1">
      <c r="A367" s="65"/>
    </row>
    <row r="368" spans="1:1" s="52" customFormat="1">
      <c r="A368" s="65"/>
    </row>
    <row r="369" spans="1:1" s="52" customFormat="1">
      <c r="A369" s="65"/>
    </row>
    <row r="370" spans="1:1" s="52" customFormat="1">
      <c r="A370" s="65"/>
    </row>
    <row r="371" spans="1:1" s="52" customFormat="1">
      <c r="A371" s="65"/>
    </row>
    <row r="372" spans="1:1" s="52" customFormat="1">
      <c r="A372" s="65"/>
    </row>
    <row r="373" spans="1:1" s="52" customFormat="1">
      <c r="A373" s="65"/>
    </row>
    <row r="374" spans="1:1" s="52" customFormat="1">
      <c r="A374" s="65"/>
    </row>
    <row r="375" spans="1:1" s="52" customFormat="1">
      <c r="A375" s="65"/>
    </row>
    <row r="376" spans="1:1" s="52" customFormat="1">
      <c r="A376" s="65"/>
    </row>
    <row r="377" spans="1:1" s="52" customFormat="1">
      <c r="A377" s="65"/>
    </row>
    <row r="378" spans="1:1" s="52" customFormat="1">
      <c r="A378" s="65"/>
    </row>
    <row r="379" spans="1:1" s="52" customFormat="1">
      <c r="A379" s="65"/>
    </row>
    <row r="380" spans="1:1" s="52" customFormat="1">
      <c r="A380" s="65"/>
    </row>
    <row r="381" spans="1:1" s="52" customFormat="1">
      <c r="A381" s="65"/>
    </row>
    <row r="382" spans="1:1" s="52" customFormat="1">
      <c r="A382" s="65"/>
    </row>
    <row r="383" spans="1:1" s="52" customFormat="1">
      <c r="A383" s="65"/>
    </row>
    <row r="384" spans="1:1" s="52" customFormat="1">
      <c r="A384" s="65"/>
    </row>
    <row r="385" spans="1:1" s="52" customFormat="1">
      <c r="A385" s="65"/>
    </row>
    <row r="386" spans="1:1" s="52" customFormat="1">
      <c r="A386" s="65"/>
    </row>
    <row r="387" spans="1:1" s="52" customFormat="1">
      <c r="A387" s="65"/>
    </row>
    <row r="388" spans="1:1" s="52" customFormat="1">
      <c r="A388" s="65"/>
    </row>
    <row r="389" spans="1:1" s="52" customFormat="1">
      <c r="A389" s="65"/>
    </row>
    <row r="390" spans="1:1" s="52" customFormat="1">
      <c r="A390" s="65"/>
    </row>
    <row r="391" spans="1:1" s="52" customFormat="1">
      <c r="A391" s="65"/>
    </row>
    <row r="392" spans="1:1" s="52" customFormat="1">
      <c r="A392" s="65"/>
    </row>
    <row r="393" spans="1:1" s="52" customFormat="1">
      <c r="A393" s="65"/>
    </row>
    <row r="394" spans="1:1" s="52" customFormat="1">
      <c r="A394" s="65"/>
    </row>
    <row r="395" spans="1:1" s="52" customFormat="1">
      <c r="A395" s="65"/>
    </row>
    <row r="396" spans="1:1" s="52" customFormat="1">
      <c r="A396" s="65"/>
    </row>
    <row r="397" spans="1:1" s="52" customFormat="1">
      <c r="A397" s="65"/>
    </row>
    <row r="398" spans="1:1" s="52" customFormat="1">
      <c r="A398" s="65"/>
    </row>
    <row r="399" spans="1:1" s="52" customFormat="1">
      <c r="A399" s="65"/>
    </row>
    <row r="400" spans="1:1" s="52" customFormat="1">
      <c r="A400" s="65"/>
    </row>
    <row r="401" spans="1:1" s="52" customFormat="1">
      <c r="A401" s="65"/>
    </row>
    <row r="402" spans="1:1" s="52" customFormat="1">
      <c r="A402" s="65"/>
    </row>
    <row r="403" spans="1:1" s="52" customFormat="1">
      <c r="A403" s="65"/>
    </row>
    <row r="404" spans="1:1" s="52" customFormat="1">
      <c r="A404" s="65"/>
    </row>
    <row r="405" spans="1:1" s="52" customFormat="1">
      <c r="A405" s="65"/>
    </row>
    <row r="406" spans="1:1" s="52" customFormat="1">
      <c r="A406" s="65"/>
    </row>
    <row r="407" spans="1:1" s="52" customFormat="1">
      <c r="A407" s="65"/>
    </row>
    <row r="408" spans="1:1" s="52" customFormat="1">
      <c r="A408" s="65"/>
    </row>
    <row r="409" spans="1:1" s="52" customFormat="1">
      <c r="A409" s="65"/>
    </row>
    <row r="410" spans="1:1" s="52" customFormat="1">
      <c r="A410" s="65"/>
    </row>
    <row r="411" spans="1:1" s="52" customFormat="1">
      <c r="A411" s="65"/>
    </row>
    <row r="412" spans="1:1" s="52" customFormat="1">
      <c r="A412" s="65"/>
    </row>
    <row r="413" spans="1:1" s="52" customFormat="1">
      <c r="A413" s="65"/>
    </row>
    <row r="414" spans="1:1" s="52" customFormat="1">
      <c r="A414" s="65"/>
    </row>
  </sheetData>
  <mergeCells count="41">
    <mergeCell ref="A37:K37"/>
    <mergeCell ref="A38:K38"/>
    <mergeCell ref="A39:K39"/>
    <mergeCell ref="B18:E18"/>
    <mergeCell ref="B19:E19"/>
    <mergeCell ref="B20:E20"/>
    <mergeCell ref="B26:E26"/>
    <mergeCell ref="B31:E31"/>
    <mergeCell ref="B32:E32"/>
    <mergeCell ref="B21:E21"/>
    <mergeCell ref="B36:E36"/>
    <mergeCell ref="B27:E27"/>
    <mergeCell ref="B28:E28"/>
    <mergeCell ref="B29:E29"/>
    <mergeCell ref="B35:E35"/>
    <mergeCell ref="B33:E33"/>
    <mergeCell ref="B34:E34"/>
    <mergeCell ref="B12:E12"/>
    <mergeCell ref="B13:E13"/>
    <mergeCell ref="B14:E14"/>
    <mergeCell ref="B17:E17"/>
    <mergeCell ref="B16:E16"/>
    <mergeCell ref="B23:E23"/>
    <mergeCell ref="B24:E24"/>
    <mergeCell ref="B15:E15"/>
    <mergeCell ref="B25:E25"/>
    <mergeCell ref="A1:K1"/>
    <mergeCell ref="B30:E30"/>
    <mergeCell ref="B8:E8"/>
    <mergeCell ref="B9:E9"/>
    <mergeCell ref="B10:E10"/>
    <mergeCell ref="B11:E11"/>
    <mergeCell ref="A3:K3"/>
    <mergeCell ref="F4:G4"/>
    <mergeCell ref="B22:E22"/>
    <mergeCell ref="H4:K4"/>
    <mergeCell ref="A6:E6"/>
    <mergeCell ref="B7:E7"/>
    <mergeCell ref="A4:A5"/>
    <mergeCell ref="B4:E5"/>
    <mergeCell ref="B2:K2"/>
  </mergeCells>
  <phoneticPr fontId="30" type="noConversion"/>
  <pageMargins left="0.75138888888888899" right="0.75138888888888899" top="1" bottom="1" header="0.5" footer="0.66874999999999996"/>
  <pageSetup paperSize="9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9"/>
  <sheetViews>
    <sheetView view="pageBreakPreview" zoomScale="60" zoomScaleNormal="100" workbookViewId="0">
      <pane ySplit="6" topLeftCell="A82" activePane="bottomLeft" state="frozen"/>
      <selection pane="bottomLeft" activeCell="D7" sqref="A1:D1048576"/>
    </sheetView>
  </sheetViews>
  <sheetFormatPr defaultColWidth="13.5" defaultRowHeight="14.25"/>
  <cols>
    <col min="1" max="1" width="4.75" style="15" customWidth="1"/>
    <col min="2" max="2" width="19.875" style="76" customWidth="1"/>
    <col min="3" max="3" width="5.5" style="17" customWidth="1"/>
    <col min="4" max="4" width="11.25" style="17" customWidth="1"/>
    <col min="5" max="5" width="12.25" style="16" customWidth="1"/>
    <col min="6" max="6" width="41.375" style="18" customWidth="1"/>
    <col min="7" max="7" width="11.625" style="17" customWidth="1"/>
    <col min="8" max="8" width="11.25" style="17" customWidth="1"/>
    <col min="9" max="11" width="8.5" style="17" customWidth="1"/>
    <col min="12" max="12" width="6.125" style="17" customWidth="1"/>
    <col min="13" max="13" width="8.125" style="17" customWidth="1"/>
    <col min="14" max="14" width="7.875" style="17" customWidth="1"/>
    <col min="15" max="15" width="8.125" style="17" customWidth="1"/>
    <col min="16" max="16" width="9.75" style="17" customWidth="1"/>
    <col min="17" max="17" width="9.625" style="17" customWidth="1"/>
    <col min="18" max="18" width="20.5" style="16" customWidth="1"/>
    <col min="19" max="20" width="7.375" style="17" customWidth="1"/>
    <col min="21" max="21" width="7.125" style="17" customWidth="1"/>
    <col min="22" max="16384" width="13.5" style="2"/>
  </cols>
  <sheetData>
    <row r="1" spans="1:21" ht="20.25">
      <c r="A1" s="122" t="s">
        <v>384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1" s="3" customFormat="1" ht="30.75" customHeight="1">
      <c r="A2" s="124" t="s">
        <v>68</v>
      </c>
      <c r="B2" s="124"/>
      <c r="C2" s="124"/>
      <c r="D2" s="125"/>
      <c r="E2" s="126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s="4" customFormat="1" ht="15" customHeight="1">
      <c r="A3" s="127" t="s">
        <v>69</v>
      </c>
      <c r="B3" s="127"/>
      <c r="C3" s="127"/>
      <c r="D3" s="127"/>
      <c r="E3" s="127"/>
      <c r="F3" s="19"/>
      <c r="G3" s="20"/>
      <c r="H3" s="20"/>
      <c r="I3" s="20"/>
      <c r="J3" s="20"/>
      <c r="K3" s="20"/>
      <c r="L3" s="128"/>
      <c r="M3" s="128"/>
      <c r="N3" s="20"/>
      <c r="O3" s="20"/>
      <c r="P3" s="20"/>
      <c r="Q3" s="20"/>
      <c r="R3" s="42"/>
      <c r="S3" s="20"/>
      <c r="T3" s="20"/>
      <c r="U3" s="43"/>
    </row>
    <row r="4" spans="1:21" s="4" customFormat="1" ht="39" customHeight="1">
      <c r="A4" s="118" t="s">
        <v>25</v>
      </c>
      <c r="B4" s="118" t="s">
        <v>70</v>
      </c>
      <c r="C4" s="118" t="s">
        <v>71</v>
      </c>
      <c r="D4" s="118" t="s">
        <v>72</v>
      </c>
      <c r="E4" s="118" t="s">
        <v>73</v>
      </c>
      <c r="F4" s="118" t="s">
        <v>74</v>
      </c>
      <c r="G4" s="118" t="s">
        <v>75</v>
      </c>
      <c r="H4" s="118" t="s">
        <v>76</v>
      </c>
      <c r="I4" s="118"/>
      <c r="J4" s="118"/>
      <c r="K4" s="118"/>
      <c r="L4" s="118" t="s">
        <v>77</v>
      </c>
      <c r="M4" s="118"/>
      <c r="N4" s="118"/>
      <c r="O4" s="118"/>
      <c r="P4" s="118" t="s">
        <v>78</v>
      </c>
      <c r="Q4" s="118"/>
      <c r="R4" s="118" t="s">
        <v>79</v>
      </c>
      <c r="S4" s="118" t="s">
        <v>80</v>
      </c>
      <c r="T4" s="118" t="s">
        <v>81</v>
      </c>
      <c r="U4" s="118" t="s">
        <v>82</v>
      </c>
    </row>
    <row r="5" spans="1:21" s="4" customFormat="1" ht="39" customHeight="1">
      <c r="A5" s="118"/>
      <c r="B5" s="118"/>
      <c r="C5" s="118"/>
      <c r="D5" s="118"/>
      <c r="E5" s="118"/>
      <c r="F5" s="118"/>
      <c r="G5" s="118"/>
      <c r="H5" s="118" t="s">
        <v>83</v>
      </c>
      <c r="I5" s="118" t="s">
        <v>84</v>
      </c>
      <c r="J5" s="118" t="s">
        <v>85</v>
      </c>
      <c r="K5" s="118" t="s">
        <v>86</v>
      </c>
      <c r="L5" s="118" t="s">
        <v>87</v>
      </c>
      <c r="M5" s="118"/>
      <c r="N5" s="118" t="s">
        <v>88</v>
      </c>
      <c r="O5" s="118"/>
      <c r="P5" s="118" t="s">
        <v>89</v>
      </c>
      <c r="Q5" s="118" t="s">
        <v>90</v>
      </c>
      <c r="R5" s="118"/>
      <c r="S5" s="118"/>
      <c r="T5" s="118"/>
      <c r="U5" s="118"/>
    </row>
    <row r="6" spans="1:21" s="4" customFormat="1" ht="27.9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21" t="s">
        <v>91</v>
      </c>
      <c r="M6" s="21" t="s">
        <v>92</v>
      </c>
      <c r="N6" s="21" t="s">
        <v>93</v>
      </c>
      <c r="O6" s="21" t="s">
        <v>94</v>
      </c>
      <c r="P6" s="118"/>
      <c r="Q6" s="118"/>
      <c r="R6" s="118"/>
      <c r="S6" s="118"/>
      <c r="T6" s="118"/>
      <c r="U6" s="118"/>
    </row>
    <row r="7" spans="1:21" s="13" customFormat="1" ht="18" customHeight="1">
      <c r="A7" s="22"/>
      <c r="B7" s="23" t="s">
        <v>35</v>
      </c>
      <c r="C7" s="22"/>
      <c r="D7" s="22"/>
      <c r="E7" s="23"/>
      <c r="F7" s="24"/>
      <c r="G7" s="24"/>
      <c r="H7" s="22">
        <f>H8+H44+H47+H48+H49+H50+H62+H66+H68+H70+H78+H79+H80</f>
        <v>42749.530000000006</v>
      </c>
      <c r="I7" s="22">
        <f t="shared" ref="I7:O7" si="0">I8+I44+I47+I48+I49+I50+I62+I66+I68+I70+I78+I79+I80</f>
        <v>6000</v>
      </c>
      <c r="J7" s="22">
        <f t="shared" si="0"/>
        <v>5211.8500000000004</v>
      </c>
      <c r="K7" s="22">
        <f t="shared" si="0"/>
        <v>1639.73</v>
      </c>
      <c r="L7" s="22">
        <f t="shared" si="0"/>
        <v>221</v>
      </c>
      <c r="M7" s="22">
        <f t="shared" si="0"/>
        <v>23299.719999999998</v>
      </c>
      <c r="N7" s="22">
        <f t="shared" si="0"/>
        <v>5249</v>
      </c>
      <c r="O7" s="22">
        <f t="shared" si="0"/>
        <v>20683</v>
      </c>
      <c r="P7" s="22"/>
      <c r="Q7" s="22"/>
      <c r="R7" s="23"/>
      <c r="S7" s="24"/>
      <c r="T7" s="24"/>
      <c r="U7" s="24"/>
    </row>
    <row r="8" spans="1:21" s="4" customFormat="1" ht="21.75" customHeight="1">
      <c r="A8" s="25" t="s">
        <v>36</v>
      </c>
      <c r="B8" s="26" t="s">
        <v>95</v>
      </c>
      <c r="C8" s="25"/>
      <c r="D8" s="25"/>
      <c r="E8" s="26"/>
      <c r="F8" s="27"/>
      <c r="G8" s="28"/>
      <c r="H8" s="25">
        <f>SUM(H9:H43)</f>
        <v>24400.190000000002</v>
      </c>
      <c r="I8" s="25">
        <f t="shared" ref="I8:O8" si="1">SUM(I9:I43)</f>
        <v>6000</v>
      </c>
      <c r="J8" s="25">
        <f t="shared" si="1"/>
        <v>5211.8500000000004</v>
      </c>
      <c r="K8" s="25">
        <f t="shared" si="1"/>
        <v>1639.73</v>
      </c>
      <c r="L8" s="25">
        <f t="shared" si="1"/>
        <v>75</v>
      </c>
      <c r="M8" s="25">
        <f t="shared" si="1"/>
        <v>10841.83</v>
      </c>
      <c r="N8" s="25">
        <f t="shared" si="1"/>
        <v>4393</v>
      </c>
      <c r="O8" s="25">
        <f t="shared" si="1"/>
        <v>15173</v>
      </c>
      <c r="P8" s="39"/>
      <c r="Q8" s="39"/>
      <c r="R8" s="29"/>
      <c r="S8" s="28"/>
      <c r="T8" s="28"/>
      <c r="U8" s="28"/>
    </row>
    <row r="9" spans="1:21" s="4" customFormat="1" ht="66.95" customHeight="1">
      <c r="A9" s="28">
        <v>1</v>
      </c>
      <c r="B9" s="29" t="s">
        <v>96</v>
      </c>
      <c r="C9" s="28" t="s">
        <v>97</v>
      </c>
      <c r="D9" s="28" t="s">
        <v>98</v>
      </c>
      <c r="E9" s="29" t="s">
        <v>99</v>
      </c>
      <c r="F9" s="27" t="s">
        <v>100</v>
      </c>
      <c r="G9" s="29" t="s">
        <v>101</v>
      </c>
      <c r="H9" s="30">
        <v>364</v>
      </c>
      <c r="I9" s="30"/>
      <c r="J9" s="30"/>
      <c r="K9" s="30">
        <v>604.98</v>
      </c>
      <c r="L9" s="28"/>
      <c r="M9" s="28"/>
      <c r="N9" s="28"/>
      <c r="O9" s="28"/>
      <c r="P9" s="39">
        <v>44501</v>
      </c>
      <c r="Q9" s="39">
        <v>44621</v>
      </c>
      <c r="R9" s="29" t="s">
        <v>102</v>
      </c>
      <c r="S9" s="28" t="s">
        <v>103</v>
      </c>
      <c r="T9" s="28" t="s">
        <v>103</v>
      </c>
      <c r="U9" s="28"/>
    </row>
    <row r="10" spans="1:21" s="4" customFormat="1" ht="57" customHeight="1">
      <c r="A10" s="28">
        <v>2</v>
      </c>
      <c r="B10" s="29" t="s">
        <v>104</v>
      </c>
      <c r="C10" s="28" t="s">
        <v>97</v>
      </c>
      <c r="D10" s="28" t="s">
        <v>98</v>
      </c>
      <c r="E10" s="29" t="s">
        <v>105</v>
      </c>
      <c r="F10" s="27" t="s">
        <v>385</v>
      </c>
      <c r="G10" s="28"/>
      <c r="H10" s="30">
        <v>632.1</v>
      </c>
      <c r="I10" s="30"/>
      <c r="J10" s="30"/>
      <c r="K10" s="30"/>
      <c r="L10" s="28"/>
      <c r="M10" s="28"/>
      <c r="N10" s="28"/>
      <c r="O10" s="28"/>
      <c r="P10" s="39">
        <v>44621</v>
      </c>
      <c r="Q10" s="39">
        <v>44896</v>
      </c>
      <c r="R10" s="29" t="s">
        <v>106</v>
      </c>
      <c r="S10" s="28" t="s">
        <v>103</v>
      </c>
      <c r="T10" s="28" t="s">
        <v>103</v>
      </c>
      <c r="U10" s="40"/>
    </row>
    <row r="11" spans="1:21" s="4" customFormat="1" ht="54.75" customHeight="1">
      <c r="A11" s="28">
        <v>3</v>
      </c>
      <c r="B11" s="29" t="s">
        <v>107</v>
      </c>
      <c r="C11" s="28" t="s">
        <v>97</v>
      </c>
      <c r="D11" s="28" t="s">
        <v>98</v>
      </c>
      <c r="E11" s="29" t="s">
        <v>108</v>
      </c>
      <c r="F11" s="27" t="s">
        <v>109</v>
      </c>
      <c r="G11" s="28"/>
      <c r="H11" s="30">
        <v>800</v>
      </c>
      <c r="I11" s="30"/>
      <c r="J11" s="30"/>
      <c r="K11" s="30"/>
      <c r="L11" s="28"/>
      <c r="M11" s="28"/>
      <c r="N11" s="28">
        <v>15</v>
      </c>
      <c r="O11" s="28">
        <v>35</v>
      </c>
      <c r="P11" s="39">
        <v>44621</v>
      </c>
      <c r="Q11" s="39">
        <v>44896</v>
      </c>
      <c r="R11" s="29" t="s">
        <v>110</v>
      </c>
      <c r="S11" s="28" t="s">
        <v>103</v>
      </c>
      <c r="T11" s="28" t="s">
        <v>103</v>
      </c>
      <c r="U11" s="40"/>
    </row>
    <row r="12" spans="1:21" s="4" customFormat="1" ht="57.75" customHeight="1">
      <c r="A12" s="28">
        <v>4</v>
      </c>
      <c r="B12" s="29" t="s">
        <v>111</v>
      </c>
      <c r="C12" s="28" t="s">
        <v>97</v>
      </c>
      <c r="D12" s="28" t="s">
        <v>98</v>
      </c>
      <c r="E12" s="29" t="s">
        <v>112</v>
      </c>
      <c r="F12" s="27" t="s">
        <v>386</v>
      </c>
      <c r="G12" s="28" t="s">
        <v>113</v>
      </c>
      <c r="H12" s="30">
        <v>496.16</v>
      </c>
      <c r="I12" s="30"/>
      <c r="J12" s="30"/>
      <c r="K12" s="30"/>
      <c r="L12" s="28">
        <v>27</v>
      </c>
      <c r="M12" s="28">
        <v>496.16</v>
      </c>
      <c r="N12" s="28"/>
      <c r="O12" s="28"/>
      <c r="P12" s="39">
        <v>44621</v>
      </c>
      <c r="Q12" s="39">
        <v>44896</v>
      </c>
      <c r="R12" s="29" t="s">
        <v>114</v>
      </c>
      <c r="S12" s="28" t="s">
        <v>103</v>
      </c>
      <c r="T12" s="28" t="s">
        <v>103</v>
      </c>
      <c r="U12" s="40"/>
    </row>
    <row r="13" spans="1:21" s="4" customFormat="1" ht="68.099999999999994" customHeight="1">
      <c r="A13" s="28">
        <v>5</v>
      </c>
      <c r="B13" s="29" t="s">
        <v>115</v>
      </c>
      <c r="C13" s="28" t="s">
        <v>97</v>
      </c>
      <c r="D13" s="28" t="s">
        <v>98</v>
      </c>
      <c r="E13" s="29" t="s">
        <v>116</v>
      </c>
      <c r="F13" s="27" t="s">
        <v>387</v>
      </c>
      <c r="G13" s="28"/>
      <c r="H13" s="30">
        <v>51.6</v>
      </c>
      <c r="I13" s="30"/>
      <c r="J13" s="30"/>
      <c r="K13" s="30"/>
      <c r="L13" s="28"/>
      <c r="M13" s="28"/>
      <c r="N13" s="28">
        <v>2</v>
      </c>
      <c r="O13" s="28">
        <v>8</v>
      </c>
      <c r="P13" s="39">
        <v>44621</v>
      </c>
      <c r="Q13" s="39">
        <v>44896</v>
      </c>
      <c r="R13" s="29" t="s">
        <v>117</v>
      </c>
      <c r="S13" s="28" t="s">
        <v>103</v>
      </c>
      <c r="T13" s="28" t="s">
        <v>103</v>
      </c>
      <c r="U13" s="40"/>
    </row>
    <row r="14" spans="1:21" s="4" customFormat="1" ht="56.25" customHeight="1">
      <c r="A14" s="28">
        <v>6</v>
      </c>
      <c r="B14" s="29" t="s">
        <v>118</v>
      </c>
      <c r="C14" s="28" t="s">
        <v>97</v>
      </c>
      <c r="D14" s="28" t="s">
        <v>98</v>
      </c>
      <c r="E14" s="29" t="s">
        <v>119</v>
      </c>
      <c r="F14" s="27" t="s">
        <v>120</v>
      </c>
      <c r="G14" s="28"/>
      <c r="H14" s="30">
        <v>50</v>
      </c>
      <c r="I14" s="30"/>
      <c r="J14" s="30"/>
      <c r="K14" s="30"/>
      <c r="L14" s="28"/>
      <c r="M14" s="28"/>
      <c r="N14" s="28"/>
      <c r="O14" s="28"/>
      <c r="P14" s="39">
        <v>44621</v>
      </c>
      <c r="Q14" s="39">
        <v>44896</v>
      </c>
      <c r="R14" s="29" t="s">
        <v>121</v>
      </c>
      <c r="S14" s="28" t="s">
        <v>103</v>
      </c>
      <c r="T14" s="28" t="s">
        <v>103</v>
      </c>
      <c r="U14" s="40"/>
    </row>
    <row r="15" spans="1:21" s="4" customFormat="1" ht="45" customHeight="1">
      <c r="A15" s="28">
        <v>7</v>
      </c>
      <c r="B15" s="29" t="s">
        <v>122</v>
      </c>
      <c r="C15" s="28" t="s">
        <v>97</v>
      </c>
      <c r="D15" s="28" t="s">
        <v>98</v>
      </c>
      <c r="E15" s="29" t="s">
        <v>123</v>
      </c>
      <c r="F15" s="27" t="s">
        <v>124</v>
      </c>
      <c r="G15" s="28"/>
      <c r="H15" s="30">
        <v>99.93</v>
      </c>
      <c r="I15" s="30"/>
      <c r="J15" s="30">
        <v>207.7</v>
      </c>
      <c r="K15" s="30"/>
      <c r="L15" s="28">
        <v>1</v>
      </c>
      <c r="M15" s="28">
        <v>99.93</v>
      </c>
      <c r="N15" s="28"/>
      <c r="O15" s="28"/>
      <c r="P15" s="39">
        <v>44621</v>
      </c>
      <c r="Q15" s="39">
        <v>44896</v>
      </c>
      <c r="R15" s="29" t="s">
        <v>125</v>
      </c>
      <c r="S15" s="28" t="s">
        <v>108</v>
      </c>
      <c r="T15" s="28" t="s">
        <v>103</v>
      </c>
      <c r="U15" s="28"/>
    </row>
    <row r="16" spans="1:21" s="4" customFormat="1" ht="78" customHeight="1">
      <c r="A16" s="28">
        <v>8</v>
      </c>
      <c r="B16" s="29" t="s">
        <v>126</v>
      </c>
      <c r="C16" s="28" t="s">
        <v>97</v>
      </c>
      <c r="D16" s="28" t="s">
        <v>98</v>
      </c>
      <c r="E16" s="29" t="s">
        <v>127</v>
      </c>
      <c r="F16" s="27" t="s">
        <v>388</v>
      </c>
      <c r="G16" s="28"/>
      <c r="H16" s="30">
        <v>700</v>
      </c>
      <c r="I16" s="30"/>
      <c r="J16" s="30"/>
      <c r="K16" s="30"/>
      <c r="L16" s="28">
        <v>4</v>
      </c>
      <c r="M16" s="28">
        <v>700</v>
      </c>
      <c r="N16" s="28"/>
      <c r="O16" s="28"/>
      <c r="P16" s="39">
        <v>44621</v>
      </c>
      <c r="Q16" s="39">
        <v>44896</v>
      </c>
      <c r="R16" s="29" t="s">
        <v>128</v>
      </c>
      <c r="S16" s="28" t="s">
        <v>129</v>
      </c>
      <c r="T16" s="28" t="s">
        <v>103</v>
      </c>
      <c r="U16" s="40"/>
    </row>
    <row r="17" spans="1:21" s="4" customFormat="1" ht="75.95" customHeight="1">
      <c r="A17" s="28">
        <v>9</v>
      </c>
      <c r="B17" s="29" t="s">
        <v>130</v>
      </c>
      <c r="C17" s="28" t="s">
        <v>97</v>
      </c>
      <c r="D17" s="28" t="s">
        <v>98</v>
      </c>
      <c r="E17" s="29" t="s">
        <v>131</v>
      </c>
      <c r="F17" s="27" t="s">
        <v>389</v>
      </c>
      <c r="G17" s="28"/>
      <c r="H17" s="30">
        <v>556.42999999999995</v>
      </c>
      <c r="I17" s="30"/>
      <c r="J17" s="30">
        <v>1174.3800000000001</v>
      </c>
      <c r="K17" s="30"/>
      <c r="L17" s="28">
        <v>1</v>
      </c>
      <c r="M17" s="28">
        <f>H17</f>
        <v>556.42999999999995</v>
      </c>
      <c r="N17" s="28"/>
      <c r="O17" s="28"/>
      <c r="P17" s="39">
        <v>44621</v>
      </c>
      <c r="Q17" s="39">
        <v>44896</v>
      </c>
      <c r="R17" s="29" t="s">
        <v>132</v>
      </c>
      <c r="S17" s="28" t="s">
        <v>129</v>
      </c>
      <c r="T17" s="28" t="s">
        <v>103</v>
      </c>
      <c r="U17" s="40"/>
    </row>
    <row r="18" spans="1:21" s="4" customFormat="1" ht="51.95" customHeight="1">
      <c r="A18" s="28">
        <v>10</v>
      </c>
      <c r="B18" s="29" t="s">
        <v>133</v>
      </c>
      <c r="C18" s="28" t="s">
        <v>97</v>
      </c>
      <c r="D18" s="28" t="s">
        <v>98</v>
      </c>
      <c r="E18" s="29" t="s">
        <v>134</v>
      </c>
      <c r="F18" s="29" t="s">
        <v>390</v>
      </c>
      <c r="G18" s="31"/>
      <c r="H18" s="30">
        <v>346.41</v>
      </c>
      <c r="I18" s="33"/>
      <c r="J18" s="30"/>
      <c r="K18" s="30">
        <v>198.84</v>
      </c>
      <c r="L18" s="28"/>
      <c r="M18" s="28"/>
      <c r="N18" s="40">
        <v>200</v>
      </c>
      <c r="O18" s="40">
        <v>500</v>
      </c>
      <c r="P18" s="39">
        <v>44621</v>
      </c>
      <c r="Q18" s="39">
        <v>44896</v>
      </c>
      <c r="R18" s="29" t="s">
        <v>135</v>
      </c>
      <c r="S18" s="28" t="s">
        <v>105</v>
      </c>
      <c r="T18" s="28" t="s">
        <v>103</v>
      </c>
      <c r="U18" s="28"/>
    </row>
    <row r="19" spans="1:21" s="4" customFormat="1" ht="63" customHeight="1">
      <c r="A19" s="28">
        <v>11</v>
      </c>
      <c r="B19" s="29" t="s">
        <v>136</v>
      </c>
      <c r="C19" s="28" t="s">
        <v>97</v>
      </c>
      <c r="D19" s="28" t="s">
        <v>98</v>
      </c>
      <c r="E19" s="29" t="s">
        <v>137</v>
      </c>
      <c r="F19" s="29" t="s">
        <v>138</v>
      </c>
      <c r="G19" s="32"/>
      <c r="H19" s="33">
        <v>302.57</v>
      </c>
      <c r="I19" s="33"/>
      <c r="J19" s="30"/>
      <c r="K19" s="33">
        <v>248.91</v>
      </c>
      <c r="L19" s="28"/>
      <c r="M19" s="28"/>
      <c r="N19" s="40">
        <v>136</v>
      </c>
      <c r="O19" s="40">
        <v>439</v>
      </c>
      <c r="P19" s="39">
        <v>44621</v>
      </c>
      <c r="Q19" s="39">
        <v>44896</v>
      </c>
      <c r="R19" s="29" t="s">
        <v>139</v>
      </c>
      <c r="S19" s="28" t="s">
        <v>105</v>
      </c>
      <c r="T19" s="28" t="s">
        <v>103</v>
      </c>
      <c r="U19" s="28"/>
    </row>
    <row r="20" spans="1:21" s="4" customFormat="1" ht="56.25" customHeight="1">
      <c r="A20" s="28">
        <v>12</v>
      </c>
      <c r="B20" s="29" t="s">
        <v>140</v>
      </c>
      <c r="C20" s="28" t="s">
        <v>97</v>
      </c>
      <c r="D20" s="28" t="s">
        <v>98</v>
      </c>
      <c r="E20" s="29" t="s">
        <v>141</v>
      </c>
      <c r="F20" s="27" t="s">
        <v>142</v>
      </c>
      <c r="G20" s="31"/>
      <c r="H20" s="30">
        <v>156</v>
      </c>
      <c r="I20" s="30"/>
      <c r="J20" s="30">
        <v>364</v>
      </c>
      <c r="K20" s="30"/>
      <c r="L20" s="28"/>
      <c r="M20" s="28"/>
      <c r="N20" s="41">
        <v>333</v>
      </c>
      <c r="O20" s="41">
        <v>1188</v>
      </c>
      <c r="P20" s="39">
        <v>44621</v>
      </c>
      <c r="Q20" s="39">
        <v>44896</v>
      </c>
      <c r="R20" s="29" t="s">
        <v>143</v>
      </c>
      <c r="S20" s="28" t="s">
        <v>144</v>
      </c>
      <c r="T20" s="28" t="s">
        <v>103</v>
      </c>
      <c r="U20" s="40"/>
    </row>
    <row r="21" spans="1:21" s="4" customFormat="1" ht="74.25" customHeight="1">
      <c r="A21" s="28">
        <v>13</v>
      </c>
      <c r="B21" s="34" t="s">
        <v>145</v>
      </c>
      <c r="C21" s="28" t="s">
        <v>97</v>
      </c>
      <c r="D21" s="28" t="s">
        <v>98</v>
      </c>
      <c r="E21" s="29" t="s">
        <v>146</v>
      </c>
      <c r="F21" s="27" t="s">
        <v>147</v>
      </c>
      <c r="G21" s="31"/>
      <c r="H21" s="30">
        <v>251.6</v>
      </c>
      <c r="I21" s="30"/>
      <c r="J21" s="30"/>
      <c r="K21" s="30">
        <v>587</v>
      </c>
      <c r="L21" s="28"/>
      <c r="M21" s="28"/>
      <c r="N21" s="41">
        <v>3707</v>
      </c>
      <c r="O21" s="41">
        <v>13003</v>
      </c>
      <c r="P21" s="39">
        <v>44621</v>
      </c>
      <c r="Q21" s="39">
        <v>44896</v>
      </c>
      <c r="R21" s="29" t="s">
        <v>148</v>
      </c>
      <c r="S21" s="28" t="s">
        <v>144</v>
      </c>
      <c r="T21" s="28" t="s">
        <v>103</v>
      </c>
      <c r="U21" s="28"/>
    </row>
    <row r="22" spans="1:21" s="4" customFormat="1" ht="75" customHeight="1">
      <c r="A22" s="28">
        <v>14</v>
      </c>
      <c r="B22" s="29" t="s">
        <v>149</v>
      </c>
      <c r="C22" s="28" t="s">
        <v>97</v>
      </c>
      <c r="D22" s="28" t="s">
        <v>98</v>
      </c>
      <c r="E22" s="29" t="s">
        <v>150</v>
      </c>
      <c r="F22" s="27" t="s">
        <v>151</v>
      </c>
      <c r="G22" s="28"/>
      <c r="H22" s="30">
        <v>319.85000000000002</v>
      </c>
      <c r="I22" s="30"/>
      <c r="J22" s="30">
        <v>445</v>
      </c>
      <c r="K22" s="30"/>
      <c r="L22" s="28">
        <v>4</v>
      </c>
      <c r="M22" s="28">
        <v>319.85000000000002</v>
      </c>
      <c r="N22" s="28"/>
      <c r="O22" s="28"/>
      <c r="P22" s="39">
        <v>44621</v>
      </c>
      <c r="Q22" s="39">
        <v>44896</v>
      </c>
      <c r="R22" s="29" t="s">
        <v>152</v>
      </c>
      <c r="S22" s="28" t="s">
        <v>144</v>
      </c>
      <c r="T22" s="28" t="s">
        <v>153</v>
      </c>
      <c r="U22" s="28"/>
    </row>
    <row r="23" spans="1:21" s="4" customFormat="1" ht="41.25" customHeight="1">
      <c r="A23" s="28">
        <v>15</v>
      </c>
      <c r="B23" s="29" t="s">
        <v>154</v>
      </c>
      <c r="C23" s="28" t="s">
        <v>97</v>
      </c>
      <c r="D23" s="28" t="s">
        <v>98</v>
      </c>
      <c r="E23" s="29" t="s">
        <v>155</v>
      </c>
      <c r="F23" s="27" t="s">
        <v>156</v>
      </c>
      <c r="G23" s="28" t="s">
        <v>157</v>
      </c>
      <c r="H23" s="30">
        <v>68</v>
      </c>
      <c r="I23" s="30"/>
      <c r="J23" s="30">
        <v>12</v>
      </c>
      <c r="K23" s="30"/>
      <c r="L23" s="28">
        <v>1</v>
      </c>
      <c r="M23" s="28">
        <v>68</v>
      </c>
      <c r="N23" s="28"/>
      <c r="O23" s="28"/>
      <c r="P23" s="39">
        <v>44621</v>
      </c>
      <c r="Q23" s="39">
        <v>44896</v>
      </c>
      <c r="R23" s="29" t="s">
        <v>158</v>
      </c>
      <c r="S23" s="28" t="s">
        <v>144</v>
      </c>
      <c r="T23" s="28" t="s">
        <v>103</v>
      </c>
      <c r="U23" s="28"/>
    </row>
    <row r="24" spans="1:21" s="4" customFormat="1" ht="87" customHeight="1">
      <c r="A24" s="28">
        <v>16</v>
      </c>
      <c r="B24" s="29" t="s">
        <v>159</v>
      </c>
      <c r="C24" s="28" t="s">
        <v>97</v>
      </c>
      <c r="D24" s="28" t="s">
        <v>98</v>
      </c>
      <c r="E24" s="29" t="s">
        <v>119</v>
      </c>
      <c r="F24" s="27" t="s">
        <v>391</v>
      </c>
      <c r="G24" s="29" t="s">
        <v>160</v>
      </c>
      <c r="H24" s="30">
        <f>2500-200</f>
        <v>2300</v>
      </c>
      <c r="I24" s="30"/>
      <c r="J24" s="30"/>
      <c r="K24" s="30"/>
      <c r="L24" s="28"/>
      <c r="M24" s="28"/>
      <c r="N24" s="28"/>
      <c r="O24" s="28"/>
      <c r="P24" s="39">
        <v>44621</v>
      </c>
      <c r="Q24" s="39">
        <v>44896</v>
      </c>
      <c r="R24" s="29" t="s">
        <v>161</v>
      </c>
      <c r="S24" s="28" t="s">
        <v>119</v>
      </c>
      <c r="T24" s="28" t="s">
        <v>153</v>
      </c>
      <c r="U24" s="28"/>
    </row>
    <row r="25" spans="1:21" s="4" customFormat="1" ht="78" customHeight="1">
      <c r="A25" s="28">
        <v>17</v>
      </c>
      <c r="B25" s="29" t="s">
        <v>162</v>
      </c>
      <c r="C25" s="28" t="s">
        <v>97</v>
      </c>
      <c r="D25" s="28" t="s">
        <v>98</v>
      </c>
      <c r="E25" s="29" t="s">
        <v>119</v>
      </c>
      <c r="F25" s="27" t="s">
        <v>163</v>
      </c>
      <c r="G25" s="28"/>
      <c r="H25" s="30">
        <v>1250</v>
      </c>
      <c r="I25" s="30">
        <v>0</v>
      </c>
      <c r="J25" s="30"/>
      <c r="K25" s="30"/>
      <c r="L25" s="28"/>
      <c r="M25" s="28"/>
      <c r="N25" s="28"/>
      <c r="O25" s="28"/>
      <c r="P25" s="39">
        <v>44621</v>
      </c>
      <c r="Q25" s="39">
        <v>44896</v>
      </c>
      <c r="R25" s="29" t="s">
        <v>164</v>
      </c>
      <c r="S25" s="28" t="s">
        <v>119</v>
      </c>
      <c r="T25" s="28" t="s">
        <v>153</v>
      </c>
      <c r="U25" s="28"/>
    </row>
    <row r="26" spans="1:21" s="4" customFormat="1" ht="66" customHeight="1">
      <c r="A26" s="28">
        <v>18</v>
      </c>
      <c r="B26" s="29" t="s">
        <v>165</v>
      </c>
      <c r="C26" s="28" t="s">
        <v>97</v>
      </c>
      <c r="D26" s="28" t="s">
        <v>98</v>
      </c>
      <c r="E26" s="29" t="s">
        <v>166</v>
      </c>
      <c r="F26" s="27" t="s">
        <v>167</v>
      </c>
      <c r="G26" s="28"/>
      <c r="H26" s="30">
        <v>253.62</v>
      </c>
      <c r="I26" s="30"/>
      <c r="J26" s="30">
        <v>405.98</v>
      </c>
      <c r="K26" s="30"/>
      <c r="L26" s="28">
        <v>1</v>
      </c>
      <c r="M26" s="28"/>
      <c r="N26" s="28"/>
      <c r="O26" s="28"/>
      <c r="P26" s="39">
        <v>44621</v>
      </c>
      <c r="Q26" s="39">
        <v>44896</v>
      </c>
      <c r="R26" s="29" t="s">
        <v>168</v>
      </c>
      <c r="S26" s="28" t="s">
        <v>169</v>
      </c>
      <c r="T26" s="28" t="s">
        <v>153</v>
      </c>
      <c r="U26" s="28"/>
    </row>
    <row r="27" spans="1:21" s="4" customFormat="1" ht="52.5" customHeight="1">
      <c r="A27" s="28">
        <v>19</v>
      </c>
      <c r="B27" s="29" t="s">
        <v>170</v>
      </c>
      <c r="C27" s="28" t="s">
        <v>97</v>
      </c>
      <c r="D27" s="28" t="s">
        <v>98</v>
      </c>
      <c r="E27" s="29" t="s">
        <v>171</v>
      </c>
      <c r="F27" s="27" t="s">
        <v>172</v>
      </c>
      <c r="G27" s="28"/>
      <c r="H27" s="30">
        <v>173.58</v>
      </c>
      <c r="I27" s="30"/>
      <c r="J27" s="30"/>
      <c r="K27" s="30"/>
      <c r="L27" s="28">
        <v>1</v>
      </c>
      <c r="M27" s="28">
        <v>173.58</v>
      </c>
      <c r="N27" s="28"/>
      <c r="O27" s="28"/>
      <c r="P27" s="39">
        <v>44621</v>
      </c>
      <c r="Q27" s="39">
        <v>44896</v>
      </c>
      <c r="R27" s="29" t="s">
        <v>173</v>
      </c>
      <c r="S27" s="28" t="s">
        <v>174</v>
      </c>
      <c r="T27" s="28" t="s">
        <v>153</v>
      </c>
      <c r="U27" s="28"/>
    </row>
    <row r="28" spans="1:21" s="4" customFormat="1" ht="63.75" customHeight="1">
      <c r="A28" s="28">
        <v>20</v>
      </c>
      <c r="B28" s="29" t="s">
        <v>175</v>
      </c>
      <c r="C28" s="28" t="s">
        <v>97</v>
      </c>
      <c r="D28" s="28" t="s">
        <v>98</v>
      </c>
      <c r="E28" s="29" t="s">
        <v>176</v>
      </c>
      <c r="F28" s="27" t="s">
        <v>177</v>
      </c>
      <c r="G28" s="28"/>
      <c r="H28" s="30">
        <v>604.14</v>
      </c>
      <c r="I28" s="30"/>
      <c r="J28" s="30"/>
      <c r="K28" s="30"/>
      <c r="L28" s="28">
        <v>5</v>
      </c>
      <c r="M28" s="28">
        <v>604.14</v>
      </c>
      <c r="N28" s="28"/>
      <c r="O28" s="28"/>
      <c r="P28" s="39">
        <v>44621</v>
      </c>
      <c r="Q28" s="39">
        <v>44896</v>
      </c>
      <c r="R28" s="29" t="s">
        <v>178</v>
      </c>
      <c r="S28" s="28" t="s">
        <v>105</v>
      </c>
      <c r="T28" s="28" t="s">
        <v>153</v>
      </c>
      <c r="U28" s="28"/>
    </row>
    <row r="29" spans="1:21" s="4" customFormat="1" ht="41.1" customHeight="1">
      <c r="A29" s="28">
        <v>21</v>
      </c>
      <c r="B29" s="29" t="s">
        <v>179</v>
      </c>
      <c r="C29" s="28" t="s">
        <v>97</v>
      </c>
      <c r="D29" s="28" t="s">
        <v>98</v>
      </c>
      <c r="E29" s="29" t="s">
        <v>180</v>
      </c>
      <c r="F29" s="27" t="s">
        <v>181</v>
      </c>
      <c r="G29" s="28"/>
      <c r="H29" s="30">
        <v>171.02</v>
      </c>
      <c r="I29" s="30"/>
      <c r="J29" s="30"/>
      <c r="K29" s="30"/>
      <c r="L29" s="28">
        <v>1</v>
      </c>
      <c r="M29" s="28">
        <v>171.02</v>
      </c>
      <c r="N29" s="28"/>
      <c r="O29" s="28"/>
      <c r="P29" s="39">
        <v>44621</v>
      </c>
      <c r="Q29" s="39">
        <v>44896</v>
      </c>
      <c r="R29" s="29" t="s">
        <v>182</v>
      </c>
      <c r="S29" s="28" t="s">
        <v>183</v>
      </c>
      <c r="T29" s="28" t="s">
        <v>153</v>
      </c>
      <c r="U29" s="28"/>
    </row>
    <row r="30" spans="1:21" s="4" customFormat="1" ht="93" customHeight="1">
      <c r="A30" s="28">
        <v>22</v>
      </c>
      <c r="B30" s="29" t="s">
        <v>184</v>
      </c>
      <c r="C30" s="28" t="s">
        <v>97</v>
      </c>
      <c r="D30" s="28" t="s">
        <v>98</v>
      </c>
      <c r="E30" s="35" t="s">
        <v>185</v>
      </c>
      <c r="F30" s="36" t="s">
        <v>186</v>
      </c>
      <c r="G30" s="28"/>
      <c r="H30" s="30">
        <v>200</v>
      </c>
      <c r="I30" s="30"/>
      <c r="J30" s="30"/>
      <c r="K30" s="30"/>
      <c r="L30" s="28">
        <v>2</v>
      </c>
      <c r="M30" s="28">
        <v>200</v>
      </c>
      <c r="N30" s="28"/>
      <c r="O30" s="28"/>
      <c r="P30" s="39">
        <v>44621</v>
      </c>
      <c r="Q30" s="39">
        <v>44896</v>
      </c>
      <c r="R30" s="29" t="s">
        <v>187</v>
      </c>
      <c r="S30" s="28" t="s">
        <v>108</v>
      </c>
      <c r="T30" s="28" t="s">
        <v>188</v>
      </c>
      <c r="U30" s="28"/>
    </row>
    <row r="31" spans="1:21" s="4" customFormat="1" ht="41.1" customHeight="1">
      <c r="A31" s="28">
        <v>23</v>
      </c>
      <c r="B31" s="29" t="s">
        <v>189</v>
      </c>
      <c r="C31" s="28" t="s">
        <v>97</v>
      </c>
      <c r="D31" s="28" t="s">
        <v>98</v>
      </c>
      <c r="E31" s="29" t="s">
        <v>190</v>
      </c>
      <c r="F31" s="27" t="s">
        <v>191</v>
      </c>
      <c r="G31" s="28"/>
      <c r="H31" s="30">
        <v>386.2</v>
      </c>
      <c r="I31" s="30"/>
      <c r="J31" s="30"/>
      <c r="K31" s="30"/>
      <c r="L31" s="28">
        <v>1</v>
      </c>
      <c r="M31" s="28">
        <v>386.2</v>
      </c>
      <c r="N31" s="28"/>
      <c r="O31" s="28"/>
      <c r="P31" s="39">
        <v>44621</v>
      </c>
      <c r="Q31" s="39">
        <v>44896</v>
      </c>
      <c r="R31" s="29" t="s">
        <v>192</v>
      </c>
      <c r="S31" s="28" t="s">
        <v>144</v>
      </c>
      <c r="T31" s="28" t="s">
        <v>153</v>
      </c>
      <c r="U31" s="28"/>
    </row>
    <row r="32" spans="1:21" s="4" customFormat="1" ht="51" customHeight="1">
      <c r="A32" s="28">
        <v>24</v>
      </c>
      <c r="B32" s="29" t="s">
        <v>193</v>
      </c>
      <c r="C32" s="28" t="s">
        <v>97</v>
      </c>
      <c r="D32" s="28" t="s">
        <v>98</v>
      </c>
      <c r="E32" s="29" t="s">
        <v>194</v>
      </c>
      <c r="F32" s="37" t="s">
        <v>195</v>
      </c>
      <c r="G32" s="28"/>
      <c r="H32" s="30">
        <v>533.48</v>
      </c>
      <c r="I32" s="30"/>
      <c r="J32" s="30"/>
      <c r="K32" s="30"/>
      <c r="L32" s="28">
        <v>1</v>
      </c>
      <c r="M32" s="28">
        <f>H32</f>
        <v>533.48</v>
      </c>
      <c r="N32" s="28"/>
      <c r="O32" s="28"/>
      <c r="P32" s="39">
        <v>44621</v>
      </c>
      <c r="Q32" s="39">
        <v>44896</v>
      </c>
      <c r="R32" s="29" t="s">
        <v>196</v>
      </c>
      <c r="S32" s="28" t="s">
        <v>129</v>
      </c>
      <c r="T32" s="28" t="s">
        <v>153</v>
      </c>
      <c r="U32" s="40"/>
    </row>
    <row r="33" spans="1:21" s="4" customFormat="1" ht="123.95" customHeight="1">
      <c r="A33" s="28">
        <v>25</v>
      </c>
      <c r="B33" s="29" t="s">
        <v>197</v>
      </c>
      <c r="C33" s="28" t="s">
        <v>97</v>
      </c>
      <c r="D33" s="28" t="s">
        <v>98</v>
      </c>
      <c r="E33" s="29" t="s">
        <v>198</v>
      </c>
      <c r="F33" s="27" t="s">
        <v>392</v>
      </c>
      <c r="G33" s="28"/>
      <c r="H33" s="30">
        <f>2200+550-250</f>
        <v>2500</v>
      </c>
      <c r="I33" s="30"/>
      <c r="J33" s="30"/>
      <c r="K33" s="30"/>
      <c r="L33" s="28">
        <v>7</v>
      </c>
      <c r="M33" s="28">
        <f>H33</f>
        <v>2500</v>
      </c>
      <c r="N33" s="28"/>
      <c r="O33" s="28"/>
      <c r="P33" s="39">
        <v>44621</v>
      </c>
      <c r="Q33" s="39">
        <v>44896</v>
      </c>
      <c r="R33" s="29" t="s">
        <v>199</v>
      </c>
      <c r="S33" s="28" t="s">
        <v>188</v>
      </c>
      <c r="T33" s="28" t="s">
        <v>188</v>
      </c>
      <c r="U33" s="28"/>
    </row>
    <row r="34" spans="1:21" s="4" customFormat="1" ht="45.75" customHeight="1">
      <c r="A34" s="28">
        <v>26</v>
      </c>
      <c r="B34" s="29" t="s">
        <v>200</v>
      </c>
      <c r="C34" s="28" t="s">
        <v>97</v>
      </c>
      <c r="D34" s="28" t="s">
        <v>98</v>
      </c>
      <c r="E34" s="29" t="s">
        <v>201</v>
      </c>
      <c r="F34" s="27" t="s">
        <v>202</v>
      </c>
      <c r="G34" s="28"/>
      <c r="H34" s="30">
        <v>175.08</v>
      </c>
      <c r="I34" s="30"/>
      <c r="J34" s="30"/>
      <c r="K34" s="30"/>
      <c r="L34" s="28">
        <v>1</v>
      </c>
      <c r="M34" s="28">
        <v>175.08</v>
      </c>
      <c r="N34" s="28"/>
      <c r="O34" s="28"/>
      <c r="P34" s="39">
        <v>44621</v>
      </c>
      <c r="Q34" s="39">
        <v>44896</v>
      </c>
      <c r="R34" s="29" t="s">
        <v>203</v>
      </c>
      <c r="S34" s="28" t="s">
        <v>105</v>
      </c>
      <c r="T34" s="28" t="s">
        <v>188</v>
      </c>
      <c r="U34" s="40"/>
    </row>
    <row r="35" spans="1:21" s="4" customFormat="1" ht="43.5" customHeight="1">
      <c r="A35" s="28">
        <v>27</v>
      </c>
      <c r="B35" s="29" t="s">
        <v>204</v>
      </c>
      <c r="C35" s="28" t="s">
        <v>97</v>
      </c>
      <c r="D35" s="28" t="s">
        <v>98</v>
      </c>
      <c r="E35" s="29" t="s">
        <v>105</v>
      </c>
      <c r="F35" s="27" t="s">
        <v>205</v>
      </c>
      <c r="G35" s="28"/>
      <c r="H35" s="30">
        <f>914+213.36+250</f>
        <v>1377.3600000000001</v>
      </c>
      <c r="I35" s="30"/>
      <c r="J35" s="30"/>
      <c r="K35" s="30"/>
      <c r="L35" s="28">
        <v>11</v>
      </c>
      <c r="M35" s="28">
        <f>H35</f>
        <v>1377.3600000000001</v>
      </c>
      <c r="N35" s="28"/>
      <c r="O35" s="28"/>
      <c r="P35" s="39">
        <v>44621</v>
      </c>
      <c r="Q35" s="39">
        <v>44896</v>
      </c>
      <c r="R35" s="29" t="s">
        <v>206</v>
      </c>
      <c r="S35" s="28" t="s">
        <v>188</v>
      </c>
      <c r="T35" s="28" t="s">
        <v>188</v>
      </c>
      <c r="U35" s="28"/>
    </row>
    <row r="36" spans="1:21" s="4" customFormat="1" ht="135" customHeight="1">
      <c r="A36" s="28">
        <v>28</v>
      </c>
      <c r="B36" s="29" t="s">
        <v>207</v>
      </c>
      <c r="C36" s="28" t="s">
        <v>97</v>
      </c>
      <c r="D36" s="28" t="s">
        <v>98</v>
      </c>
      <c r="E36" s="29" t="s">
        <v>208</v>
      </c>
      <c r="F36" s="27" t="s">
        <v>393</v>
      </c>
      <c r="G36" s="28"/>
      <c r="H36" s="30">
        <v>1220.78</v>
      </c>
      <c r="I36" s="30"/>
      <c r="J36" s="30"/>
      <c r="K36" s="30"/>
      <c r="L36" s="28">
        <v>1</v>
      </c>
      <c r="M36" s="28">
        <f>H36</f>
        <v>1220.78</v>
      </c>
      <c r="N36" s="28"/>
      <c r="O36" s="28"/>
      <c r="P36" s="39">
        <v>44621</v>
      </c>
      <c r="Q36" s="39">
        <v>44896</v>
      </c>
      <c r="R36" s="29" t="s">
        <v>209</v>
      </c>
      <c r="S36" s="28" t="s">
        <v>188</v>
      </c>
      <c r="T36" s="28" t="s">
        <v>188</v>
      </c>
      <c r="U36" s="28"/>
    </row>
    <row r="37" spans="1:21" s="4" customFormat="1" ht="90.95" customHeight="1">
      <c r="A37" s="28">
        <v>29</v>
      </c>
      <c r="B37" s="29" t="s">
        <v>210</v>
      </c>
      <c r="C37" s="28" t="s">
        <v>97</v>
      </c>
      <c r="D37" s="28" t="s">
        <v>98</v>
      </c>
      <c r="E37" s="29" t="s">
        <v>211</v>
      </c>
      <c r="F37" s="27" t="s">
        <v>394</v>
      </c>
      <c r="G37" s="28"/>
      <c r="H37" s="30">
        <v>1000</v>
      </c>
      <c r="I37" s="30"/>
      <c r="J37" s="30"/>
      <c r="K37" s="30"/>
      <c r="L37" s="28">
        <v>4</v>
      </c>
      <c r="M37" s="28">
        <f>H37</f>
        <v>1000</v>
      </c>
      <c r="N37" s="28"/>
      <c r="O37" s="28"/>
      <c r="P37" s="39">
        <v>44621</v>
      </c>
      <c r="Q37" s="39">
        <v>44896</v>
      </c>
      <c r="R37" s="29" t="s">
        <v>212</v>
      </c>
      <c r="S37" s="28" t="s">
        <v>129</v>
      </c>
      <c r="T37" s="28" t="s">
        <v>188</v>
      </c>
      <c r="U37" s="40"/>
    </row>
    <row r="38" spans="1:21" s="4" customFormat="1" ht="39.950000000000003" customHeight="1">
      <c r="A38" s="28">
        <v>30</v>
      </c>
      <c r="B38" s="29" t="s">
        <v>213</v>
      </c>
      <c r="C38" s="28" t="s">
        <v>97</v>
      </c>
      <c r="D38" s="28" t="s">
        <v>98</v>
      </c>
      <c r="E38" s="29" t="s">
        <v>214</v>
      </c>
      <c r="F38" s="27" t="s">
        <v>215</v>
      </c>
      <c r="G38" s="28"/>
      <c r="H38" s="30">
        <v>259.82</v>
      </c>
      <c r="I38" s="30"/>
      <c r="J38" s="30"/>
      <c r="K38" s="30"/>
      <c r="L38" s="28">
        <v>1</v>
      </c>
      <c r="M38" s="28">
        <v>259.82</v>
      </c>
      <c r="N38" s="28"/>
      <c r="O38" s="28"/>
      <c r="P38" s="39">
        <v>44621</v>
      </c>
      <c r="Q38" s="39">
        <v>44896</v>
      </c>
      <c r="R38" s="29" t="s">
        <v>216</v>
      </c>
      <c r="S38" s="28" t="s">
        <v>183</v>
      </c>
      <c r="T38" s="28" t="s">
        <v>188</v>
      </c>
      <c r="U38" s="40"/>
    </row>
    <row r="39" spans="1:21" s="4" customFormat="1" ht="40.5" customHeight="1">
      <c r="A39" s="28">
        <v>31</v>
      </c>
      <c r="B39" s="29" t="s">
        <v>217</v>
      </c>
      <c r="C39" s="28" t="s">
        <v>97</v>
      </c>
      <c r="D39" s="28" t="s">
        <v>98</v>
      </c>
      <c r="E39" s="29" t="s">
        <v>218</v>
      </c>
      <c r="F39" s="27" t="s">
        <v>219</v>
      </c>
      <c r="G39" s="28"/>
      <c r="H39" s="30">
        <v>350.46</v>
      </c>
      <c r="I39" s="30"/>
      <c r="J39" s="30"/>
      <c r="K39" s="30"/>
      <c r="L39" s="28"/>
      <c r="M39" s="28"/>
      <c r="N39" s="28"/>
      <c r="O39" s="28"/>
      <c r="P39" s="39">
        <v>44621</v>
      </c>
      <c r="Q39" s="39">
        <v>44896</v>
      </c>
      <c r="R39" s="29" t="s">
        <v>220</v>
      </c>
      <c r="S39" s="28" t="s">
        <v>218</v>
      </c>
      <c r="T39" s="28" t="s">
        <v>188</v>
      </c>
      <c r="U39" s="40"/>
    </row>
    <row r="40" spans="1:21" s="4" customFormat="1" ht="72" customHeight="1">
      <c r="A40" s="28">
        <v>32</v>
      </c>
      <c r="B40" s="29" t="s">
        <v>221</v>
      </c>
      <c r="C40" s="28" t="s">
        <v>97</v>
      </c>
      <c r="D40" s="28" t="s">
        <v>98</v>
      </c>
      <c r="E40" s="29" t="s">
        <v>222</v>
      </c>
      <c r="F40" s="29" t="s">
        <v>223</v>
      </c>
      <c r="G40" s="28"/>
      <c r="H40" s="33">
        <v>800</v>
      </c>
      <c r="I40" s="30"/>
      <c r="J40" s="30"/>
      <c r="K40" s="30"/>
      <c r="L40" s="28"/>
      <c r="M40" s="28"/>
      <c r="N40" s="28"/>
      <c r="O40" s="28"/>
      <c r="P40" s="39">
        <v>44621</v>
      </c>
      <c r="Q40" s="39">
        <v>44896</v>
      </c>
      <c r="R40" s="29" t="s">
        <v>224</v>
      </c>
      <c r="S40" s="28" t="s">
        <v>169</v>
      </c>
      <c r="T40" s="28" t="s">
        <v>103</v>
      </c>
      <c r="U40" s="28"/>
    </row>
    <row r="41" spans="1:21" s="4" customFormat="1" ht="50.1" customHeight="1">
      <c r="A41" s="28">
        <v>33</v>
      </c>
      <c r="B41" s="29" t="s">
        <v>225</v>
      </c>
      <c r="C41" s="28" t="s">
        <v>97</v>
      </c>
      <c r="D41" s="28" t="s">
        <v>98</v>
      </c>
      <c r="E41" s="29" t="s">
        <v>174</v>
      </c>
      <c r="F41" s="27" t="s">
        <v>226</v>
      </c>
      <c r="G41" s="28"/>
      <c r="H41" s="30">
        <v>2000</v>
      </c>
      <c r="I41" s="30">
        <v>6000</v>
      </c>
      <c r="J41" s="30">
        <v>600</v>
      </c>
      <c r="K41" s="30"/>
      <c r="L41" s="28"/>
      <c r="M41" s="28"/>
      <c r="N41" s="28"/>
      <c r="O41" s="28"/>
      <c r="P41" s="39">
        <v>44621</v>
      </c>
      <c r="Q41" s="39">
        <v>44896</v>
      </c>
      <c r="R41" s="29" t="s">
        <v>227</v>
      </c>
      <c r="S41" s="28" t="s">
        <v>228</v>
      </c>
      <c r="T41" s="28" t="s">
        <v>153</v>
      </c>
      <c r="U41" s="28"/>
    </row>
    <row r="42" spans="1:21" s="4" customFormat="1" ht="100.5" customHeight="1">
      <c r="A42" s="28">
        <v>34</v>
      </c>
      <c r="B42" s="29" t="s">
        <v>229</v>
      </c>
      <c r="C42" s="28" t="s">
        <v>97</v>
      </c>
      <c r="D42" s="28" t="s">
        <v>98</v>
      </c>
      <c r="E42" s="29" t="s">
        <v>230</v>
      </c>
      <c r="F42" s="27" t="s">
        <v>231</v>
      </c>
      <c r="G42" s="28"/>
      <c r="H42" s="30">
        <v>2000</v>
      </c>
      <c r="I42" s="30"/>
      <c r="J42" s="30">
        <v>2002.79</v>
      </c>
      <c r="K42" s="30"/>
      <c r="L42" s="28"/>
      <c r="M42" s="28"/>
      <c r="N42" s="28"/>
      <c r="O42" s="28"/>
      <c r="P42" s="39">
        <v>44621</v>
      </c>
      <c r="Q42" s="39">
        <v>44896</v>
      </c>
      <c r="R42" s="44" t="s">
        <v>232</v>
      </c>
      <c r="S42" s="28" t="s">
        <v>228</v>
      </c>
      <c r="T42" s="28" t="s">
        <v>103</v>
      </c>
      <c r="U42" s="28"/>
    </row>
    <row r="43" spans="1:21" s="4" customFormat="1" ht="35.25" customHeight="1">
      <c r="A43" s="28">
        <v>35</v>
      </c>
      <c r="B43" s="29" t="s">
        <v>233</v>
      </c>
      <c r="C43" s="28" t="s">
        <v>97</v>
      </c>
      <c r="D43" s="28" t="s">
        <v>98</v>
      </c>
      <c r="E43" s="29" t="s">
        <v>119</v>
      </c>
      <c r="F43" s="27" t="s">
        <v>234</v>
      </c>
      <c r="G43" s="28"/>
      <c r="H43" s="30">
        <v>1650</v>
      </c>
      <c r="I43" s="30"/>
      <c r="J43" s="30"/>
      <c r="K43" s="30"/>
      <c r="L43" s="28"/>
      <c r="M43" s="28"/>
      <c r="N43" s="28"/>
      <c r="O43" s="28"/>
      <c r="P43" s="39">
        <v>44562</v>
      </c>
      <c r="Q43" s="39">
        <v>44896</v>
      </c>
      <c r="R43" s="29" t="s">
        <v>235</v>
      </c>
      <c r="S43" s="28" t="s">
        <v>236</v>
      </c>
      <c r="T43" s="28" t="s">
        <v>236</v>
      </c>
      <c r="U43" s="28"/>
    </row>
    <row r="44" spans="1:21" s="4" customFormat="1" ht="21.75" customHeight="1">
      <c r="A44" s="25" t="s">
        <v>54</v>
      </c>
      <c r="B44" s="26" t="s">
        <v>237</v>
      </c>
      <c r="C44" s="25"/>
      <c r="D44" s="25"/>
      <c r="E44" s="26"/>
      <c r="F44" s="27"/>
      <c r="G44" s="28"/>
      <c r="H44" s="38">
        <f>SUM(H45:H46)</f>
        <v>967.73</v>
      </c>
      <c r="I44" s="38">
        <f t="shared" ref="I44:O44" si="2">SUM(I45:I46)</f>
        <v>0</v>
      </c>
      <c r="J44" s="38">
        <f t="shared" si="2"/>
        <v>0</v>
      </c>
      <c r="K44" s="38">
        <f t="shared" si="2"/>
        <v>0</v>
      </c>
      <c r="L44" s="25">
        <f t="shared" si="2"/>
        <v>1</v>
      </c>
      <c r="M44" s="25">
        <f t="shared" si="2"/>
        <v>395.37</v>
      </c>
      <c r="N44" s="25">
        <f t="shared" si="2"/>
        <v>145</v>
      </c>
      <c r="O44" s="25">
        <f t="shared" si="2"/>
        <v>525</v>
      </c>
      <c r="P44" s="39"/>
      <c r="Q44" s="39"/>
      <c r="R44" s="29"/>
      <c r="S44" s="28"/>
      <c r="T44" s="28"/>
      <c r="U44" s="28"/>
    </row>
    <row r="45" spans="1:21" s="4" customFormat="1" ht="116.1" customHeight="1">
      <c r="A45" s="28">
        <v>1</v>
      </c>
      <c r="B45" s="34" t="s">
        <v>238</v>
      </c>
      <c r="C45" s="28" t="s">
        <v>97</v>
      </c>
      <c r="D45" s="28" t="s">
        <v>98</v>
      </c>
      <c r="E45" s="29" t="s">
        <v>239</v>
      </c>
      <c r="F45" s="29" t="s">
        <v>240</v>
      </c>
      <c r="G45" s="31"/>
      <c r="H45" s="30">
        <v>572.36</v>
      </c>
      <c r="I45" s="30"/>
      <c r="J45" s="30"/>
      <c r="K45" s="30"/>
      <c r="L45" s="28"/>
      <c r="M45" s="28"/>
      <c r="N45" s="41">
        <v>145</v>
      </c>
      <c r="O45" s="41">
        <v>525</v>
      </c>
      <c r="P45" s="39">
        <v>44621</v>
      </c>
      <c r="Q45" s="39">
        <v>44896</v>
      </c>
      <c r="R45" s="29" t="s">
        <v>241</v>
      </c>
      <c r="S45" s="28" t="s">
        <v>108</v>
      </c>
      <c r="T45" s="28" t="s">
        <v>103</v>
      </c>
      <c r="U45" s="28"/>
    </row>
    <row r="46" spans="1:21" s="4" customFormat="1" ht="47.1" customHeight="1">
      <c r="A46" s="28">
        <v>2</v>
      </c>
      <c r="B46" s="29" t="s">
        <v>242</v>
      </c>
      <c r="C46" s="28" t="s">
        <v>97</v>
      </c>
      <c r="D46" s="28" t="s">
        <v>98</v>
      </c>
      <c r="E46" s="29" t="s">
        <v>243</v>
      </c>
      <c r="F46" s="27" t="s">
        <v>395</v>
      </c>
      <c r="G46" s="28"/>
      <c r="H46" s="30">
        <v>395.37</v>
      </c>
      <c r="I46" s="30"/>
      <c r="J46" s="30"/>
      <c r="K46" s="30"/>
      <c r="L46" s="28">
        <v>1</v>
      </c>
      <c r="M46" s="28">
        <v>395.37</v>
      </c>
      <c r="N46" s="28"/>
      <c r="O46" s="28"/>
      <c r="P46" s="39">
        <v>44621</v>
      </c>
      <c r="Q46" s="39">
        <v>44896</v>
      </c>
      <c r="R46" s="29" t="s">
        <v>244</v>
      </c>
      <c r="S46" s="28" t="s">
        <v>108</v>
      </c>
      <c r="T46" s="28" t="s">
        <v>103</v>
      </c>
      <c r="U46" s="28"/>
    </row>
    <row r="47" spans="1:21" s="4" customFormat="1" ht="21.75" customHeight="1">
      <c r="A47" s="25" t="s">
        <v>59</v>
      </c>
      <c r="B47" s="26" t="s">
        <v>245</v>
      </c>
      <c r="C47" s="25"/>
      <c r="D47" s="25"/>
      <c r="E47" s="26"/>
      <c r="F47" s="27"/>
      <c r="G47" s="28"/>
      <c r="H47" s="38">
        <v>0</v>
      </c>
      <c r="I47" s="38">
        <v>0</v>
      </c>
      <c r="J47" s="38">
        <v>0</v>
      </c>
      <c r="K47" s="38">
        <v>0</v>
      </c>
      <c r="L47" s="25">
        <v>0</v>
      </c>
      <c r="M47" s="25">
        <v>0</v>
      </c>
      <c r="N47" s="25">
        <v>0</v>
      </c>
      <c r="O47" s="25">
        <v>0</v>
      </c>
      <c r="P47" s="39"/>
      <c r="Q47" s="39"/>
      <c r="R47" s="29"/>
      <c r="S47" s="28"/>
      <c r="T47" s="28"/>
      <c r="U47" s="28"/>
    </row>
    <row r="48" spans="1:21" s="4" customFormat="1" ht="21.75" customHeight="1">
      <c r="A48" s="25" t="s">
        <v>62</v>
      </c>
      <c r="B48" s="26" t="s">
        <v>246</v>
      </c>
      <c r="C48" s="25"/>
      <c r="D48" s="25"/>
      <c r="E48" s="26"/>
      <c r="F48" s="27"/>
      <c r="G48" s="28"/>
      <c r="H48" s="38">
        <v>0</v>
      </c>
      <c r="I48" s="38">
        <v>0</v>
      </c>
      <c r="J48" s="38">
        <v>0</v>
      </c>
      <c r="K48" s="38">
        <v>0</v>
      </c>
      <c r="L48" s="25">
        <v>0</v>
      </c>
      <c r="M48" s="25">
        <v>0</v>
      </c>
      <c r="N48" s="25">
        <v>0</v>
      </c>
      <c r="O48" s="25">
        <v>0</v>
      </c>
      <c r="P48" s="39"/>
      <c r="Q48" s="39"/>
      <c r="R48" s="29"/>
      <c r="S48" s="28"/>
      <c r="T48" s="28"/>
      <c r="U48" s="28"/>
    </row>
    <row r="49" spans="1:21" s="4" customFormat="1" ht="21.75" customHeight="1">
      <c r="A49" s="25" t="s">
        <v>247</v>
      </c>
      <c r="B49" s="26" t="s">
        <v>248</v>
      </c>
      <c r="C49" s="25"/>
      <c r="D49" s="25"/>
      <c r="E49" s="26"/>
      <c r="F49" s="27"/>
      <c r="G49" s="28"/>
      <c r="H49" s="38">
        <v>0</v>
      </c>
      <c r="I49" s="38">
        <v>0</v>
      </c>
      <c r="J49" s="38">
        <v>0</v>
      </c>
      <c r="K49" s="38">
        <v>0</v>
      </c>
      <c r="L49" s="25">
        <v>0</v>
      </c>
      <c r="M49" s="25">
        <v>0</v>
      </c>
      <c r="N49" s="25">
        <v>0</v>
      </c>
      <c r="O49" s="25">
        <v>0</v>
      </c>
      <c r="P49" s="39"/>
      <c r="Q49" s="39"/>
      <c r="R49" s="29"/>
      <c r="S49" s="28"/>
      <c r="T49" s="28"/>
      <c r="U49" s="28"/>
    </row>
    <row r="50" spans="1:21" s="4" customFormat="1" ht="21.75" customHeight="1">
      <c r="A50" s="25" t="s">
        <v>249</v>
      </c>
      <c r="B50" s="26" t="s">
        <v>250</v>
      </c>
      <c r="C50" s="25"/>
      <c r="D50" s="25"/>
      <c r="E50" s="26"/>
      <c r="F50" s="27"/>
      <c r="G50" s="28"/>
      <c r="H50" s="38">
        <f>SUM(H51:H61)</f>
        <v>9630.1399999999976</v>
      </c>
      <c r="I50" s="38">
        <f t="shared" ref="I50:O50" si="3">SUM(I51:I61)</f>
        <v>0</v>
      </c>
      <c r="J50" s="38">
        <f t="shared" si="3"/>
        <v>0</v>
      </c>
      <c r="K50" s="38">
        <f t="shared" si="3"/>
        <v>0</v>
      </c>
      <c r="L50" s="25">
        <f t="shared" si="3"/>
        <v>111</v>
      </c>
      <c r="M50" s="25">
        <f t="shared" si="3"/>
        <v>9699.1399999999976</v>
      </c>
      <c r="N50" s="25">
        <f t="shared" si="3"/>
        <v>711</v>
      </c>
      <c r="O50" s="25">
        <f t="shared" si="3"/>
        <v>1985</v>
      </c>
      <c r="P50" s="39"/>
      <c r="Q50" s="39"/>
      <c r="R50" s="29"/>
      <c r="S50" s="28"/>
      <c r="T50" s="28"/>
      <c r="U50" s="28"/>
    </row>
    <row r="51" spans="1:21" s="4" customFormat="1" ht="42" customHeight="1">
      <c r="A51" s="28">
        <v>1</v>
      </c>
      <c r="B51" s="29" t="s">
        <v>251</v>
      </c>
      <c r="C51" s="28" t="s">
        <v>97</v>
      </c>
      <c r="D51" s="28"/>
      <c r="E51" s="29" t="s">
        <v>155</v>
      </c>
      <c r="F51" s="36" t="s">
        <v>252</v>
      </c>
      <c r="G51" s="28"/>
      <c r="H51" s="30">
        <v>285.48</v>
      </c>
      <c r="I51" s="30"/>
      <c r="J51" s="30"/>
      <c r="K51" s="30"/>
      <c r="L51" s="28">
        <v>3</v>
      </c>
      <c r="M51" s="28">
        <f>H51</f>
        <v>285.48</v>
      </c>
      <c r="N51" s="28"/>
      <c r="O51" s="28"/>
      <c r="P51" s="39">
        <v>44621</v>
      </c>
      <c r="Q51" s="39">
        <v>44896</v>
      </c>
      <c r="R51" s="29" t="s">
        <v>253</v>
      </c>
      <c r="S51" s="28" t="s">
        <v>188</v>
      </c>
      <c r="T51" s="28" t="s">
        <v>188</v>
      </c>
      <c r="U51" s="28"/>
    </row>
    <row r="52" spans="1:21" s="4" customFormat="1" ht="66" customHeight="1">
      <c r="A52" s="28">
        <v>2</v>
      </c>
      <c r="B52" s="29" t="s">
        <v>254</v>
      </c>
      <c r="C52" s="28" t="s">
        <v>97</v>
      </c>
      <c r="D52" s="28"/>
      <c r="E52" s="29" t="s">
        <v>255</v>
      </c>
      <c r="F52" s="27" t="s">
        <v>396</v>
      </c>
      <c r="G52" s="28"/>
      <c r="H52" s="30">
        <v>3863.74</v>
      </c>
      <c r="I52" s="30"/>
      <c r="J52" s="30"/>
      <c r="K52" s="30"/>
      <c r="L52" s="28">
        <v>13</v>
      </c>
      <c r="M52" s="28">
        <f>H52</f>
        <v>3863.74</v>
      </c>
      <c r="N52" s="28"/>
      <c r="O52" s="28"/>
      <c r="P52" s="39">
        <v>44621</v>
      </c>
      <c r="Q52" s="39">
        <v>44896</v>
      </c>
      <c r="R52" s="29" t="s">
        <v>256</v>
      </c>
      <c r="S52" s="28" t="s">
        <v>188</v>
      </c>
      <c r="T52" s="28" t="s">
        <v>188</v>
      </c>
      <c r="U52" s="28"/>
    </row>
    <row r="53" spans="1:21" s="4" customFormat="1" ht="77.099999999999994" customHeight="1">
      <c r="A53" s="28">
        <v>3</v>
      </c>
      <c r="B53" s="29" t="s">
        <v>257</v>
      </c>
      <c r="C53" s="28" t="s">
        <v>258</v>
      </c>
      <c r="D53" s="28"/>
      <c r="E53" s="29" t="s">
        <v>259</v>
      </c>
      <c r="F53" s="27" t="s">
        <v>260</v>
      </c>
      <c r="G53" s="28"/>
      <c r="H53" s="30">
        <v>684.43</v>
      </c>
      <c r="I53" s="30"/>
      <c r="J53" s="30"/>
      <c r="K53" s="30"/>
      <c r="L53" s="28">
        <v>4</v>
      </c>
      <c r="M53" s="28">
        <f>H53</f>
        <v>684.43</v>
      </c>
      <c r="N53" s="28"/>
      <c r="O53" s="28"/>
      <c r="P53" s="39">
        <v>44621</v>
      </c>
      <c r="Q53" s="39">
        <v>44896</v>
      </c>
      <c r="R53" s="29" t="s">
        <v>261</v>
      </c>
      <c r="S53" s="28" t="s">
        <v>188</v>
      </c>
      <c r="T53" s="28" t="s">
        <v>188</v>
      </c>
      <c r="U53" s="28"/>
    </row>
    <row r="54" spans="1:21" s="4" customFormat="1" ht="42" customHeight="1">
      <c r="A54" s="28">
        <v>4</v>
      </c>
      <c r="B54" s="29" t="s">
        <v>262</v>
      </c>
      <c r="C54" s="28" t="s">
        <v>258</v>
      </c>
      <c r="D54" s="28"/>
      <c r="E54" s="29" t="s">
        <v>263</v>
      </c>
      <c r="F54" s="27" t="s">
        <v>264</v>
      </c>
      <c r="G54" s="28"/>
      <c r="H54" s="30">
        <v>162</v>
      </c>
      <c r="I54" s="30"/>
      <c r="J54" s="30"/>
      <c r="K54" s="30"/>
      <c r="L54" s="28">
        <v>4</v>
      </c>
      <c r="M54" s="28">
        <f>H54</f>
        <v>162</v>
      </c>
      <c r="N54" s="28"/>
      <c r="O54" s="28"/>
      <c r="P54" s="39">
        <v>44470</v>
      </c>
      <c r="Q54" s="39">
        <v>44682</v>
      </c>
      <c r="R54" s="29" t="s">
        <v>265</v>
      </c>
      <c r="S54" s="28" t="s">
        <v>188</v>
      </c>
      <c r="T54" s="28" t="s">
        <v>188</v>
      </c>
      <c r="U54" s="28"/>
    </row>
    <row r="55" spans="1:21" s="4" customFormat="1" ht="40.5" customHeight="1">
      <c r="A55" s="28">
        <v>5</v>
      </c>
      <c r="B55" s="29" t="s">
        <v>266</v>
      </c>
      <c r="C55" s="28" t="s">
        <v>258</v>
      </c>
      <c r="D55" s="28"/>
      <c r="E55" s="29" t="s">
        <v>267</v>
      </c>
      <c r="F55" s="27" t="s">
        <v>268</v>
      </c>
      <c r="G55" s="28"/>
      <c r="H55" s="30">
        <v>290</v>
      </c>
      <c r="I55" s="30"/>
      <c r="J55" s="30"/>
      <c r="K55" s="30"/>
      <c r="L55" s="28">
        <v>18</v>
      </c>
      <c r="M55" s="28">
        <f>H55</f>
        <v>290</v>
      </c>
      <c r="N55" s="28"/>
      <c r="O55" s="28"/>
      <c r="P55" s="39">
        <v>44621</v>
      </c>
      <c r="Q55" s="39">
        <v>44896</v>
      </c>
      <c r="R55" s="29" t="s">
        <v>269</v>
      </c>
      <c r="S55" s="28" t="s">
        <v>188</v>
      </c>
      <c r="T55" s="28" t="s">
        <v>188</v>
      </c>
      <c r="U55" s="28"/>
    </row>
    <row r="56" spans="1:21" s="4" customFormat="1" ht="65.099999999999994" customHeight="1">
      <c r="A56" s="28">
        <v>6</v>
      </c>
      <c r="B56" s="29" t="s">
        <v>270</v>
      </c>
      <c r="C56" s="28" t="s">
        <v>258</v>
      </c>
      <c r="D56" s="28"/>
      <c r="E56" s="29" t="s">
        <v>105</v>
      </c>
      <c r="F56" s="36" t="s">
        <v>271</v>
      </c>
      <c r="G56" s="28"/>
      <c r="H56" s="30">
        <v>1000</v>
      </c>
      <c r="I56" s="30"/>
      <c r="J56" s="30"/>
      <c r="K56" s="30"/>
      <c r="L56" s="28">
        <v>20</v>
      </c>
      <c r="M56" s="28">
        <v>1000</v>
      </c>
      <c r="N56" s="28"/>
      <c r="O56" s="28"/>
      <c r="P56" s="39">
        <v>44621</v>
      </c>
      <c r="Q56" s="39">
        <v>44896</v>
      </c>
      <c r="R56" s="29" t="s">
        <v>272</v>
      </c>
      <c r="S56" s="28" t="s">
        <v>105</v>
      </c>
      <c r="T56" s="28" t="s">
        <v>188</v>
      </c>
      <c r="U56" s="28"/>
    </row>
    <row r="57" spans="1:21" s="4" customFormat="1" ht="66" customHeight="1">
      <c r="A57" s="28">
        <v>7</v>
      </c>
      <c r="B57" s="29" t="s">
        <v>273</v>
      </c>
      <c r="C57" s="28" t="s">
        <v>258</v>
      </c>
      <c r="D57" s="28"/>
      <c r="E57" s="29" t="s">
        <v>274</v>
      </c>
      <c r="F57" s="27" t="s">
        <v>275</v>
      </c>
      <c r="G57" s="28"/>
      <c r="H57" s="30">
        <v>1273.46</v>
      </c>
      <c r="I57" s="30"/>
      <c r="J57" s="30"/>
      <c r="K57" s="30"/>
      <c r="L57" s="28">
        <v>25</v>
      </c>
      <c r="M57" s="28">
        <v>1273.46</v>
      </c>
      <c r="N57" s="28">
        <v>711</v>
      </c>
      <c r="O57" s="28">
        <v>1985</v>
      </c>
      <c r="P57" s="39">
        <v>44621</v>
      </c>
      <c r="Q57" s="39">
        <v>44896</v>
      </c>
      <c r="R57" s="29" t="s">
        <v>276</v>
      </c>
      <c r="S57" s="28" t="s">
        <v>228</v>
      </c>
      <c r="T57" s="28" t="s">
        <v>228</v>
      </c>
      <c r="U57" s="28"/>
    </row>
    <row r="58" spans="1:21" s="4" customFormat="1" ht="39.950000000000003" customHeight="1">
      <c r="A58" s="28">
        <v>8</v>
      </c>
      <c r="B58" s="29" t="s">
        <v>277</v>
      </c>
      <c r="C58" s="28" t="s">
        <v>258</v>
      </c>
      <c r="D58" s="28"/>
      <c r="E58" s="29" t="s">
        <v>278</v>
      </c>
      <c r="F58" s="27" t="s">
        <v>279</v>
      </c>
      <c r="G58" s="28"/>
      <c r="H58" s="30">
        <v>473.06</v>
      </c>
      <c r="I58" s="30"/>
      <c r="J58" s="30"/>
      <c r="K58" s="30"/>
      <c r="L58" s="28">
        <v>4</v>
      </c>
      <c r="M58" s="28">
        <f>H58</f>
        <v>473.06</v>
      </c>
      <c r="N58" s="28"/>
      <c r="O58" s="28"/>
      <c r="P58" s="39">
        <v>44621</v>
      </c>
      <c r="Q58" s="39">
        <v>44896</v>
      </c>
      <c r="R58" s="29" t="s">
        <v>280</v>
      </c>
      <c r="S58" s="28" t="s">
        <v>188</v>
      </c>
      <c r="T58" s="28" t="s">
        <v>188</v>
      </c>
      <c r="U58" s="28"/>
    </row>
    <row r="59" spans="1:21" s="4" customFormat="1" ht="54" customHeight="1">
      <c r="A59" s="28">
        <v>9</v>
      </c>
      <c r="B59" s="29" t="s">
        <v>281</v>
      </c>
      <c r="C59" s="28" t="s">
        <v>258</v>
      </c>
      <c r="D59" s="28"/>
      <c r="E59" s="29" t="s">
        <v>282</v>
      </c>
      <c r="F59" s="27" t="s">
        <v>283</v>
      </c>
      <c r="G59" s="28"/>
      <c r="H59" s="30">
        <v>692.29</v>
      </c>
      <c r="I59" s="30"/>
      <c r="J59" s="30"/>
      <c r="K59" s="30"/>
      <c r="L59" s="28">
        <v>10</v>
      </c>
      <c r="M59" s="28">
        <f>H59</f>
        <v>692.29</v>
      </c>
      <c r="N59" s="28"/>
      <c r="O59" s="28"/>
      <c r="P59" s="39">
        <v>44621</v>
      </c>
      <c r="Q59" s="39">
        <v>44896</v>
      </c>
      <c r="R59" s="29" t="s">
        <v>284</v>
      </c>
      <c r="S59" s="28" t="s">
        <v>188</v>
      </c>
      <c r="T59" s="28" t="s">
        <v>188</v>
      </c>
      <c r="U59" s="28"/>
    </row>
    <row r="60" spans="1:21" s="4" customFormat="1" ht="114" customHeight="1">
      <c r="A60" s="28">
        <v>10</v>
      </c>
      <c r="B60" s="34" t="s">
        <v>285</v>
      </c>
      <c r="C60" s="28" t="s">
        <v>97</v>
      </c>
      <c r="D60" s="28" t="s">
        <v>98</v>
      </c>
      <c r="E60" s="29" t="s">
        <v>286</v>
      </c>
      <c r="F60" s="27" t="s">
        <v>397</v>
      </c>
      <c r="G60" s="28"/>
      <c r="H60" s="30">
        <v>564.04999999999995</v>
      </c>
      <c r="I60" s="30"/>
      <c r="J60" s="30"/>
      <c r="K60" s="30"/>
      <c r="L60" s="28">
        <v>5</v>
      </c>
      <c r="M60" s="28">
        <v>633.04999999999995</v>
      </c>
      <c r="N60" s="28"/>
      <c r="O60" s="28"/>
      <c r="P60" s="39">
        <v>44621</v>
      </c>
      <c r="Q60" s="39">
        <v>44896</v>
      </c>
      <c r="R60" s="29" t="s">
        <v>287</v>
      </c>
      <c r="S60" s="28" t="s">
        <v>169</v>
      </c>
      <c r="T60" s="28" t="s">
        <v>188</v>
      </c>
      <c r="U60" s="28"/>
    </row>
    <row r="61" spans="1:21" s="4" customFormat="1" ht="51" customHeight="1">
      <c r="A61" s="28">
        <v>11</v>
      </c>
      <c r="B61" s="29" t="s">
        <v>288</v>
      </c>
      <c r="C61" s="28" t="s">
        <v>258</v>
      </c>
      <c r="D61" s="28"/>
      <c r="E61" s="29" t="s">
        <v>289</v>
      </c>
      <c r="F61" s="27" t="s">
        <v>290</v>
      </c>
      <c r="G61" s="28"/>
      <c r="H61" s="30">
        <v>341.63</v>
      </c>
      <c r="I61" s="30"/>
      <c r="J61" s="30"/>
      <c r="K61" s="30"/>
      <c r="L61" s="28">
        <v>5</v>
      </c>
      <c r="M61" s="28">
        <v>341.63</v>
      </c>
      <c r="N61" s="28"/>
      <c r="O61" s="28"/>
      <c r="P61" s="39">
        <v>44621</v>
      </c>
      <c r="Q61" s="39">
        <v>44896</v>
      </c>
      <c r="R61" s="29" t="s">
        <v>291</v>
      </c>
      <c r="S61" s="28" t="s">
        <v>108</v>
      </c>
      <c r="T61" s="28" t="s">
        <v>188</v>
      </c>
      <c r="U61" s="28"/>
    </row>
    <row r="62" spans="1:21" s="4" customFormat="1" ht="18" customHeight="1">
      <c r="A62" s="25" t="s">
        <v>292</v>
      </c>
      <c r="B62" s="26" t="s">
        <v>293</v>
      </c>
      <c r="C62" s="25"/>
      <c r="D62" s="28"/>
      <c r="E62" s="26"/>
      <c r="F62" s="27"/>
      <c r="G62" s="28"/>
      <c r="H62" s="38">
        <f>SUM(H63:H65)</f>
        <v>2488.9100000000003</v>
      </c>
      <c r="I62" s="38">
        <f t="shared" ref="I62:O62" si="4">SUM(I63:I65)</f>
        <v>0</v>
      </c>
      <c r="J62" s="38">
        <f t="shared" si="4"/>
        <v>0</v>
      </c>
      <c r="K62" s="38">
        <f t="shared" si="4"/>
        <v>0</v>
      </c>
      <c r="L62" s="25">
        <f t="shared" si="4"/>
        <v>7</v>
      </c>
      <c r="M62" s="25">
        <f t="shared" si="4"/>
        <v>238.39</v>
      </c>
      <c r="N62" s="25">
        <f t="shared" si="4"/>
        <v>0</v>
      </c>
      <c r="O62" s="25">
        <f t="shared" si="4"/>
        <v>0</v>
      </c>
      <c r="P62" s="39"/>
      <c r="Q62" s="39"/>
      <c r="R62" s="29"/>
      <c r="S62" s="28"/>
      <c r="T62" s="28"/>
      <c r="U62" s="28"/>
    </row>
    <row r="63" spans="1:21" s="4" customFormat="1" ht="87" customHeight="1">
      <c r="A63" s="28">
        <v>1</v>
      </c>
      <c r="B63" s="29" t="s">
        <v>294</v>
      </c>
      <c r="C63" s="28" t="s">
        <v>97</v>
      </c>
      <c r="D63" s="28"/>
      <c r="E63" s="29" t="s">
        <v>295</v>
      </c>
      <c r="F63" s="27" t="s">
        <v>398</v>
      </c>
      <c r="G63" s="28"/>
      <c r="H63" s="30">
        <v>238.39</v>
      </c>
      <c r="I63" s="30"/>
      <c r="J63" s="30"/>
      <c r="K63" s="30"/>
      <c r="L63" s="28">
        <v>7</v>
      </c>
      <c r="M63" s="28">
        <v>238.39</v>
      </c>
      <c r="N63" s="28"/>
      <c r="O63" s="28"/>
      <c r="P63" s="39">
        <v>44621</v>
      </c>
      <c r="Q63" s="39">
        <v>44896</v>
      </c>
      <c r="R63" s="29" t="s">
        <v>296</v>
      </c>
      <c r="S63" s="28" t="s">
        <v>103</v>
      </c>
      <c r="T63" s="28" t="s">
        <v>103</v>
      </c>
      <c r="U63" s="28"/>
    </row>
    <row r="64" spans="1:21" s="4" customFormat="1" ht="53.1" customHeight="1">
      <c r="A64" s="28">
        <v>2</v>
      </c>
      <c r="B64" s="29" t="s">
        <v>297</v>
      </c>
      <c r="C64" s="28" t="s">
        <v>97</v>
      </c>
      <c r="D64" s="28"/>
      <c r="E64" s="29" t="s">
        <v>119</v>
      </c>
      <c r="F64" s="27" t="s">
        <v>298</v>
      </c>
      <c r="G64" s="28"/>
      <c r="H64" s="30">
        <v>1984.14</v>
      </c>
      <c r="I64" s="30"/>
      <c r="J64" s="30"/>
      <c r="K64" s="30"/>
      <c r="L64" s="28"/>
      <c r="M64" s="28"/>
      <c r="N64" s="28"/>
      <c r="O64" s="28"/>
      <c r="P64" s="39">
        <v>44621</v>
      </c>
      <c r="Q64" s="39">
        <v>44896</v>
      </c>
      <c r="R64" s="29" t="s">
        <v>299</v>
      </c>
      <c r="S64" s="28" t="s">
        <v>103</v>
      </c>
      <c r="T64" s="28" t="s">
        <v>103</v>
      </c>
      <c r="U64" s="28"/>
    </row>
    <row r="65" spans="1:21" s="4" customFormat="1" ht="51.95" customHeight="1">
      <c r="A65" s="28">
        <v>3</v>
      </c>
      <c r="B65" s="29" t="s">
        <v>300</v>
      </c>
      <c r="C65" s="28" t="s">
        <v>97</v>
      </c>
      <c r="D65" s="28"/>
      <c r="E65" s="29" t="s">
        <v>119</v>
      </c>
      <c r="F65" s="27" t="s">
        <v>301</v>
      </c>
      <c r="G65" s="28"/>
      <c r="H65" s="30">
        <v>266.38</v>
      </c>
      <c r="I65" s="30"/>
      <c r="J65" s="30"/>
      <c r="K65" s="30"/>
      <c r="L65" s="28"/>
      <c r="M65" s="28"/>
      <c r="N65" s="28"/>
      <c r="O65" s="28"/>
      <c r="P65" s="39">
        <v>44621</v>
      </c>
      <c r="Q65" s="39">
        <v>44896</v>
      </c>
      <c r="R65" s="29" t="s">
        <v>302</v>
      </c>
      <c r="S65" s="28" t="s">
        <v>103</v>
      </c>
      <c r="T65" s="28" t="s">
        <v>103</v>
      </c>
      <c r="U65" s="28"/>
    </row>
    <row r="66" spans="1:21" s="4" customFormat="1" ht="20.100000000000001" customHeight="1">
      <c r="A66" s="25" t="s">
        <v>303</v>
      </c>
      <c r="B66" s="26" t="s">
        <v>304</v>
      </c>
      <c r="C66" s="25"/>
      <c r="D66" s="28"/>
      <c r="E66" s="29"/>
      <c r="F66" s="27"/>
      <c r="G66" s="28"/>
      <c r="H66" s="38">
        <f>SUM(H67)</f>
        <v>1050</v>
      </c>
      <c r="I66" s="38">
        <f t="shared" ref="I66:O66" si="5">SUM(I67)</f>
        <v>0</v>
      </c>
      <c r="J66" s="38">
        <f t="shared" si="5"/>
        <v>0</v>
      </c>
      <c r="K66" s="38">
        <f t="shared" si="5"/>
        <v>0</v>
      </c>
      <c r="L66" s="25">
        <f t="shared" si="5"/>
        <v>0</v>
      </c>
      <c r="M66" s="25">
        <f t="shared" si="5"/>
        <v>0</v>
      </c>
      <c r="N66" s="25">
        <f t="shared" si="5"/>
        <v>0</v>
      </c>
      <c r="O66" s="25">
        <f t="shared" si="5"/>
        <v>0</v>
      </c>
      <c r="P66" s="39"/>
      <c r="Q66" s="39"/>
      <c r="R66" s="29"/>
      <c r="S66" s="28"/>
      <c r="T66" s="28"/>
      <c r="U66" s="28"/>
    </row>
    <row r="67" spans="1:21" s="4" customFormat="1" ht="62.1" customHeight="1">
      <c r="A67" s="28">
        <v>1</v>
      </c>
      <c r="B67" s="29" t="s">
        <v>305</v>
      </c>
      <c r="C67" s="28" t="s">
        <v>258</v>
      </c>
      <c r="D67" s="28"/>
      <c r="E67" s="29" t="s">
        <v>306</v>
      </c>
      <c r="F67" s="27" t="s">
        <v>307</v>
      </c>
      <c r="G67" s="28"/>
      <c r="H67" s="30">
        <v>1050</v>
      </c>
      <c r="I67" s="30"/>
      <c r="J67" s="30"/>
      <c r="K67" s="30"/>
      <c r="L67" s="28"/>
      <c r="M67" s="28"/>
      <c r="N67" s="28"/>
      <c r="O67" s="28"/>
      <c r="P67" s="39">
        <v>44621</v>
      </c>
      <c r="Q67" s="39">
        <v>44896</v>
      </c>
      <c r="R67" s="29" t="s">
        <v>308</v>
      </c>
      <c r="S67" s="28" t="s">
        <v>153</v>
      </c>
      <c r="T67" s="28" t="s">
        <v>153</v>
      </c>
      <c r="U67" s="28"/>
    </row>
    <row r="68" spans="1:21" s="4" customFormat="1" ht="21.75" customHeight="1">
      <c r="A68" s="25" t="s">
        <v>309</v>
      </c>
      <c r="B68" s="26" t="s">
        <v>310</v>
      </c>
      <c r="C68" s="25"/>
      <c r="D68" s="28"/>
      <c r="E68" s="26"/>
      <c r="F68" s="27"/>
      <c r="G68" s="28"/>
      <c r="H68" s="38">
        <f>SUM(H69)</f>
        <v>1000</v>
      </c>
      <c r="I68" s="38">
        <f t="shared" ref="I68:O68" si="6">SUM(I69)</f>
        <v>0</v>
      </c>
      <c r="J68" s="38">
        <f t="shared" si="6"/>
        <v>0</v>
      </c>
      <c r="K68" s="38">
        <f t="shared" si="6"/>
        <v>0</v>
      </c>
      <c r="L68" s="25">
        <f t="shared" si="6"/>
        <v>2</v>
      </c>
      <c r="M68" s="25">
        <f t="shared" si="6"/>
        <v>1000</v>
      </c>
      <c r="N68" s="25">
        <f t="shared" si="6"/>
        <v>0</v>
      </c>
      <c r="O68" s="25">
        <f t="shared" si="6"/>
        <v>0</v>
      </c>
      <c r="P68" s="39"/>
      <c r="Q68" s="39"/>
      <c r="R68" s="29"/>
      <c r="S68" s="28"/>
      <c r="T68" s="28"/>
      <c r="U68" s="28"/>
    </row>
    <row r="69" spans="1:21" s="4" customFormat="1" ht="68.099999999999994" customHeight="1">
      <c r="A69" s="28">
        <v>1</v>
      </c>
      <c r="B69" s="29" t="s">
        <v>311</v>
      </c>
      <c r="C69" s="28" t="s">
        <v>258</v>
      </c>
      <c r="D69" s="28"/>
      <c r="E69" s="29" t="s">
        <v>312</v>
      </c>
      <c r="F69" s="27" t="s">
        <v>313</v>
      </c>
      <c r="G69" s="28"/>
      <c r="H69" s="30">
        <v>1000</v>
      </c>
      <c r="I69" s="30"/>
      <c r="J69" s="30"/>
      <c r="K69" s="30"/>
      <c r="L69" s="28">
        <v>2</v>
      </c>
      <c r="M69" s="28">
        <v>1000</v>
      </c>
      <c r="N69" s="28"/>
      <c r="O69" s="28"/>
      <c r="P69" s="39">
        <v>44621</v>
      </c>
      <c r="Q69" s="39">
        <v>44896</v>
      </c>
      <c r="R69" s="29" t="s">
        <v>314</v>
      </c>
      <c r="S69" s="28" t="s">
        <v>144</v>
      </c>
      <c r="T69" s="28" t="s">
        <v>315</v>
      </c>
      <c r="U69" s="28"/>
    </row>
    <row r="70" spans="1:21" s="4" customFormat="1" ht="21.75" customHeight="1">
      <c r="A70" s="25" t="s">
        <v>316</v>
      </c>
      <c r="B70" s="26" t="s">
        <v>317</v>
      </c>
      <c r="C70" s="25"/>
      <c r="D70" s="28"/>
      <c r="E70" s="26"/>
      <c r="F70" s="27"/>
      <c r="G70" s="28"/>
      <c r="H70" s="38">
        <f>SUM(H71:H77)</f>
        <v>1434.0500000000002</v>
      </c>
      <c r="I70" s="38">
        <f t="shared" ref="I70:O70" si="7">SUM(I71:I77)</f>
        <v>0</v>
      </c>
      <c r="J70" s="38">
        <f t="shared" si="7"/>
        <v>0</v>
      </c>
      <c r="K70" s="38">
        <f t="shared" si="7"/>
        <v>0</v>
      </c>
      <c r="L70" s="25">
        <f t="shared" si="7"/>
        <v>25</v>
      </c>
      <c r="M70" s="25">
        <f t="shared" si="7"/>
        <v>1124.99</v>
      </c>
      <c r="N70" s="25">
        <f t="shared" si="7"/>
        <v>0</v>
      </c>
      <c r="O70" s="25">
        <f t="shared" si="7"/>
        <v>0</v>
      </c>
      <c r="P70" s="39"/>
      <c r="Q70" s="39"/>
      <c r="R70" s="29"/>
      <c r="S70" s="28"/>
      <c r="T70" s="28"/>
      <c r="U70" s="28"/>
    </row>
    <row r="71" spans="1:21" s="4" customFormat="1" ht="41.25" customHeight="1">
      <c r="A71" s="28">
        <v>1</v>
      </c>
      <c r="B71" s="29" t="s">
        <v>318</v>
      </c>
      <c r="C71" s="28" t="s">
        <v>258</v>
      </c>
      <c r="D71" s="28"/>
      <c r="E71" s="35" t="s">
        <v>319</v>
      </c>
      <c r="F71" s="27" t="s">
        <v>320</v>
      </c>
      <c r="G71" s="28"/>
      <c r="H71" s="30">
        <v>309.06</v>
      </c>
      <c r="I71" s="30"/>
      <c r="J71" s="30"/>
      <c r="K71" s="30"/>
      <c r="L71" s="28"/>
      <c r="M71" s="28"/>
      <c r="N71" s="28"/>
      <c r="O71" s="28"/>
      <c r="P71" s="39">
        <v>44621</v>
      </c>
      <c r="Q71" s="39">
        <v>44896</v>
      </c>
      <c r="R71" s="29" t="s">
        <v>321</v>
      </c>
      <c r="S71" s="28" t="s">
        <v>108</v>
      </c>
      <c r="T71" s="28" t="s">
        <v>322</v>
      </c>
      <c r="U71" s="28"/>
    </row>
    <row r="72" spans="1:21" s="4" customFormat="1" ht="81.95" customHeight="1">
      <c r="A72" s="28">
        <v>2</v>
      </c>
      <c r="B72" s="29" t="s">
        <v>323</v>
      </c>
      <c r="C72" s="28" t="s">
        <v>258</v>
      </c>
      <c r="D72" s="28"/>
      <c r="E72" s="29" t="s">
        <v>324</v>
      </c>
      <c r="F72" s="27" t="s">
        <v>325</v>
      </c>
      <c r="G72" s="28"/>
      <c r="H72" s="30">
        <v>431.85</v>
      </c>
      <c r="I72" s="30"/>
      <c r="J72" s="30"/>
      <c r="K72" s="30"/>
      <c r="L72" s="28">
        <v>8</v>
      </c>
      <c r="M72" s="28">
        <v>431.85</v>
      </c>
      <c r="N72" s="28"/>
      <c r="O72" s="28"/>
      <c r="P72" s="39">
        <v>44621</v>
      </c>
      <c r="Q72" s="39">
        <v>44896</v>
      </c>
      <c r="R72" s="29" t="s">
        <v>326</v>
      </c>
      <c r="S72" s="28" t="s">
        <v>169</v>
      </c>
      <c r="T72" s="28" t="s">
        <v>322</v>
      </c>
      <c r="U72" s="28"/>
    </row>
    <row r="73" spans="1:21" s="14" customFormat="1" ht="36.75" customHeight="1">
      <c r="A73" s="28">
        <v>3</v>
      </c>
      <c r="B73" s="29" t="s">
        <v>399</v>
      </c>
      <c r="C73" s="28" t="s">
        <v>258</v>
      </c>
      <c r="D73" s="28"/>
      <c r="E73" s="29" t="s">
        <v>327</v>
      </c>
      <c r="F73" s="27" t="s">
        <v>400</v>
      </c>
      <c r="G73" s="28"/>
      <c r="H73" s="30">
        <v>200</v>
      </c>
      <c r="I73" s="30"/>
      <c r="J73" s="30"/>
      <c r="K73" s="30"/>
      <c r="L73" s="28">
        <v>1</v>
      </c>
      <c r="M73" s="28">
        <v>200</v>
      </c>
      <c r="N73" s="28"/>
      <c r="O73" s="28"/>
      <c r="P73" s="39">
        <v>44652</v>
      </c>
      <c r="Q73" s="39">
        <v>44896</v>
      </c>
      <c r="R73" s="29" t="s">
        <v>328</v>
      </c>
      <c r="S73" s="28" t="s">
        <v>322</v>
      </c>
      <c r="T73" s="28" t="s">
        <v>322</v>
      </c>
      <c r="U73" s="28"/>
    </row>
    <row r="74" spans="1:21" s="4" customFormat="1" ht="39" customHeight="1">
      <c r="A74" s="28">
        <v>4</v>
      </c>
      <c r="B74" s="29" t="s">
        <v>329</v>
      </c>
      <c r="C74" s="28" t="s">
        <v>258</v>
      </c>
      <c r="D74" s="28"/>
      <c r="E74" s="29" t="s">
        <v>330</v>
      </c>
      <c r="F74" s="27" t="s">
        <v>331</v>
      </c>
      <c r="G74" s="28"/>
      <c r="H74" s="30">
        <v>164</v>
      </c>
      <c r="I74" s="30"/>
      <c r="J74" s="30"/>
      <c r="K74" s="30"/>
      <c r="L74" s="28">
        <v>2</v>
      </c>
      <c r="M74" s="28">
        <v>164</v>
      </c>
      <c r="N74" s="28"/>
      <c r="O74" s="28"/>
      <c r="P74" s="39">
        <v>44621</v>
      </c>
      <c r="Q74" s="39">
        <v>44896</v>
      </c>
      <c r="R74" s="29" t="s">
        <v>332</v>
      </c>
      <c r="S74" s="28" t="s">
        <v>322</v>
      </c>
      <c r="T74" s="28" t="s">
        <v>322</v>
      </c>
      <c r="U74" s="28"/>
    </row>
    <row r="75" spans="1:21" s="4" customFormat="1" ht="35.25" customHeight="1">
      <c r="A75" s="28">
        <v>5</v>
      </c>
      <c r="B75" s="29" t="s">
        <v>333</v>
      </c>
      <c r="C75" s="28" t="s">
        <v>97</v>
      </c>
      <c r="D75" s="28"/>
      <c r="E75" s="29" t="s">
        <v>334</v>
      </c>
      <c r="F75" s="27" t="s">
        <v>335</v>
      </c>
      <c r="G75" s="28"/>
      <c r="H75" s="30">
        <v>169.14</v>
      </c>
      <c r="I75" s="30"/>
      <c r="J75" s="30"/>
      <c r="K75" s="30"/>
      <c r="L75" s="28">
        <v>1</v>
      </c>
      <c r="M75" s="28">
        <v>169.14</v>
      </c>
      <c r="N75" s="28"/>
      <c r="O75" s="28"/>
      <c r="P75" s="39">
        <v>44621</v>
      </c>
      <c r="Q75" s="39">
        <v>44896</v>
      </c>
      <c r="R75" s="29" t="s">
        <v>336</v>
      </c>
      <c r="S75" s="28" t="s">
        <v>322</v>
      </c>
      <c r="T75" s="28" t="s">
        <v>322</v>
      </c>
      <c r="U75" s="28"/>
    </row>
    <row r="76" spans="1:21" s="4" customFormat="1" ht="39.950000000000003" customHeight="1">
      <c r="A76" s="28">
        <v>6</v>
      </c>
      <c r="B76" s="29" t="s">
        <v>337</v>
      </c>
      <c r="C76" s="28" t="s">
        <v>258</v>
      </c>
      <c r="D76" s="28"/>
      <c r="E76" s="29" t="s">
        <v>338</v>
      </c>
      <c r="F76" s="27" t="s">
        <v>339</v>
      </c>
      <c r="G76" s="28"/>
      <c r="H76" s="30">
        <v>112</v>
      </c>
      <c r="I76" s="30"/>
      <c r="J76" s="30"/>
      <c r="K76" s="30"/>
      <c r="L76" s="28">
        <v>11</v>
      </c>
      <c r="M76" s="28">
        <v>112</v>
      </c>
      <c r="N76" s="28"/>
      <c r="O76" s="28"/>
      <c r="P76" s="39">
        <v>44621</v>
      </c>
      <c r="Q76" s="39">
        <v>44713</v>
      </c>
      <c r="R76" s="29" t="s">
        <v>340</v>
      </c>
      <c r="S76" s="28" t="s">
        <v>322</v>
      </c>
      <c r="T76" s="28" t="s">
        <v>322</v>
      </c>
      <c r="U76" s="28"/>
    </row>
    <row r="77" spans="1:21" s="4" customFormat="1" ht="36.75" customHeight="1">
      <c r="A77" s="28">
        <v>7</v>
      </c>
      <c r="B77" s="29" t="s">
        <v>341</v>
      </c>
      <c r="C77" s="28" t="s">
        <v>258</v>
      </c>
      <c r="D77" s="28"/>
      <c r="E77" s="29" t="s">
        <v>342</v>
      </c>
      <c r="F77" s="27" t="s">
        <v>343</v>
      </c>
      <c r="G77" s="28"/>
      <c r="H77" s="30">
        <v>48</v>
      </c>
      <c r="I77" s="30"/>
      <c r="J77" s="30"/>
      <c r="K77" s="30"/>
      <c r="L77" s="28">
        <v>2</v>
      </c>
      <c r="M77" s="28">
        <v>48</v>
      </c>
      <c r="N77" s="28"/>
      <c r="O77" s="28"/>
      <c r="P77" s="39">
        <v>44621</v>
      </c>
      <c r="Q77" s="39">
        <v>44682</v>
      </c>
      <c r="R77" s="29" t="s">
        <v>344</v>
      </c>
      <c r="S77" s="28" t="s">
        <v>322</v>
      </c>
      <c r="T77" s="28" t="s">
        <v>322</v>
      </c>
      <c r="U77" s="28"/>
    </row>
    <row r="78" spans="1:21" s="4" customFormat="1" ht="18" customHeight="1">
      <c r="A78" s="25" t="s">
        <v>345</v>
      </c>
      <c r="B78" s="26" t="s">
        <v>346</v>
      </c>
      <c r="C78" s="25"/>
      <c r="D78" s="28"/>
      <c r="E78" s="26"/>
      <c r="F78" s="27"/>
      <c r="G78" s="28"/>
      <c r="H78" s="38">
        <v>0</v>
      </c>
      <c r="I78" s="38">
        <v>0</v>
      </c>
      <c r="J78" s="38">
        <v>0</v>
      </c>
      <c r="K78" s="38">
        <v>0</v>
      </c>
      <c r="L78" s="25">
        <v>0</v>
      </c>
      <c r="M78" s="25">
        <v>0</v>
      </c>
      <c r="N78" s="25">
        <v>0</v>
      </c>
      <c r="O78" s="25">
        <v>0</v>
      </c>
      <c r="P78" s="39"/>
      <c r="Q78" s="39"/>
      <c r="R78" s="29"/>
      <c r="S78" s="28"/>
      <c r="T78" s="28"/>
      <c r="U78" s="28"/>
    </row>
    <row r="79" spans="1:21" s="4" customFormat="1" ht="18" customHeight="1">
      <c r="A79" s="25" t="s">
        <v>347</v>
      </c>
      <c r="B79" s="26" t="s">
        <v>348</v>
      </c>
      <c r="C79" s="25"/>
      <c r="D79" s="28"/>
      <c r="E79" s="26"/>
      <c r="F79" s="27"/>
      <c r="G79" s="28"/>
      <c r="H79" s="38">
        <v>0</v>
      </c>
      <c r="I79" s="38">
        <v>0</v>
      </c>
      <c r="J79" s="38">
        <v>0</v>
      </c>
      <c r="K79" s="38">
        <v>0</v>
      </c>
      <c r="L79" s="25">
        <v>0</v>
      </c>
      <c r="M79" s="25">
        <v>0</v>
      </c>
      <c r="N79" s="25">
        <v>0</v>
      </c>
      <c r="O79" s="25">
        <v>0</v>
      </c>
      <c r="P79" s="39"/>
      <c r="Q79" s="39"/>
      <c r="R79" s="29"/>
      <c r="S79" s="28"/>
      <c r="T79" s="28"/>
      <c r="U79" s="28"/>
    </row>
    <row r="80" spans="1:21" s="4" customFormat="1" ht="18" customHeight="1">
      <c r="A80" s="25" t="s">
        <v>349</v>
      </c>
      <c r="B80" s="26" t="s">
        <v>53</v>
      </c>
      <c r="C80" s="25"/>
      <c r="D80" s="25"/>
      <c r="E80" s="29"/>
      <c r="F80" s="27"/>
      <c r="G80" s="28"/>
      <c r="H80" s="38">
        <f>SUM(H81:H84)</f>
        <v>1778.51</v>
      </c>
      <c r="I80" s="38">
        <f t="shared" ref="I80:O80" si="8">SUM(I81:I84)</f>
        <v>0</v>
      </c>
      <c r="J80" s="38">
        <f t="shared" si="8"/>
        <v>0</v>
      </c>
      <c r="K80" s="38">
        <f t="shared" si="8"/>
        <v>0</v>
      </c>
      <c r="L80" s="25">
        <f t="shared" si="8"/>
        <v>0</v>
      </c>
      <c r="M80" s="25">
        <f t="shared" si="8"/>
        <v>0</v>
      </c>
      <c r="N80" s="25">
        <f t="shared" si="8"/>
        <v>0</v>
      </c>
      <c r="O80" s="25">
        <f t="shared" si="8"/>
        <v>3000</v>
      </c>
      <c r="P80" s="39"/>
      <c r="Q80" s="39"/>
      <c r="R80" s="29"/>
      <c r="S80" s="28"/>
      <c r="T80" s="28"/>
      <c r="U80" s="28"/>
    </row>
    <row r="81" spans="1:21" s="4" customFormat="1" ht="51" customHeight="1">
      <c r="A81" s="28">
        <v>1</v>
      </c>
      <c r="B81" s="29" t="s">
        <v>350</v>
      </c>
      <c r="C81" s="28" t="s">
        <v>258</v>
      </c>
      <c r="D81" s="25"/>
      <c r="E81" s="29" t="s">
        <v>119</v>
      </c>
      <c r="F81" s="27" t="s">
        <v>351</v>
      </c>
      <c r="G81" s="28" t="s">
        <v>352</v>
      </c>
      <c r="H81" s="30">
        <v>480</v>
      </c>
      <c r="I81" s="30"/>
      <c r="J81" s="30"/>
      <c r="K81" s="30"/>
      <c r="L81" s="28"/>
      <c r="M81" s="28"/>
      <c r="N81" s="28"/>
      <c r="O81" s="28">
        <v>1000</v>
      </c>
      <c r="P81" s="39">
        <v>44621</v>
      </c>
      <c r="Q81" s="39">
        <v>44896</v>
      </c>
      <c r="R81" s="29" t="s">
        <v>353</v>
      </c>
      <c r="S81" s="28" t="s">
        <v>354</v>
      </c>
      <c r="T81" s="28" t="s">
        <v>355</v>
      </c>
      <c r="U81" s="28"/>
    </row>
    <row r="82" spans="1:21" s="4" customFormat="1" ht="34.5" customHeight="1">
      <c r="A82" s="28">
        <v>2</v>
      </c>
      <c r="B82" s="29" t="s">
        <v>356</v>
      </c>
      <c r="C82" s="28" t="s">
        <v>258</v>
      </c>
      <c r="D82" s="25"/>
      <c r="E82" s="29"/>
      <c r="F82" s="27"/>
      <c r="G82" s="28"/>
      <c r="H82" s="30"/>
      <c r="I82" s="30"/>
      <c r="J82" s="30"/>
      <c r="K82" s="30"/>
      <c r="L82" s="28"/>
      <c r="M82" s="28"/>
      <c r="N82" s="28"/>
      <c r="O82" s="28"/>
      <c r="P82" s="39"/>
      <c r="Q82" s="39"/>
      <c r="R82" s="29"/>
      <c r="S82" s="28"/>
      <c r="T82" s="28"/>
      <c r="U82" s="28"/>
    </row>
    <row r="83" spans="1:21" s="4" customFormat="1" ht="66.95" customHeight="1">
      <c r="A83" s="28">
        <v>3</v>
      </c>
      <c r="B83" s="29" t="s">
        <v>357</v>
      </c>
      <c r="C83" s="28" t="s">
        <v>258</v>
      </c>
      <c r="D83" s="25"/>
      <c r="E83" s="29" t="s">
        <v>119</v>
      </c>
      <c r="F83" s="27" t="s">
        <v>358</v>
      </c>
      <c r="G83" s="28" t="s">
        <v>359</v>
      </c>
      <c r="H83" s="30">
        <v>600</v>
      </c>
      <c r="I83" s="30"/>
      <c r="J83" s="30"/>
      <c r="K83" s="30"/>
      <c r="L83" s="28"/>
      <c r="M83" s="28"/>
      <c r="N83" s="28"/>
      <c r="O83" s="28">
        <v>2000</v>
      </c>
      <c r="P83" s="39">
        <v>44621</v>
      </c>
      <c r="Q83" s="39">
        <v>44896</v>
      </c>
      <c r="R83" s="29" t="s">
        <v>360</v>
      </c>
      <c r="S83" s="28" t="s">
        <v>236</v>
      </c>
      <c r="T83" s="28" t="s">
        <v>236</v>
      </c>
      <c r="U83" s="28"/>
    </row>
    <row r="84" spans="1:21" s="4" customFormat="1" ht="33.950000000000003" customHeight="1">
      <c r="A84" s="28">
        <v>4</v>
      </c>
      <c r="B84" s="29" t="s">
        <v>361</v>
      </c>
      <c r="C84" s="28"/>
      <c r="D84" s="25"/>
      <c r="E84" s="29"/>
      <c r="F84" s="27"/>
      <c r="G84" s="28"/>
      <c r="H84" s="30">
        <f>SUM(H85:H86)</f>
        <v>698.51</v>
      </c>
      <c r="I84" s="30"/>
      <c r="J84" s="30"/>
      <c r="K84" s="30"/>
      <c r="L84" s="28"/>
      <c r="M84" s="28"/>
      <c r="N84" s="28"/>
      <c r="O84" s="28"/>
      <c r="P84" s="39"/>
      <c r="Q84" s="39"/>
      <c r="R84" s="29"/>
      <c r="S84" s="28"/>
      <c r="T84" s="28"/>
      <c r="U84" s="28"/>
    </row>
    <row r="85" spans="1:21" s="4" customFormat="1" ht="108" customHeight="1">
      <c r="A85" s="45" t="s">
        <v>362</v>
      </c>
      <c r="B85" s="29" t="s">
        <v>363</v>
      </c>
      <c r="C85" s="28" t="s">
        <v>258</v>
      </c>
      <c r="D85" s="28"/>
      <c r="E85" s="29" t="s">
        <v>364</v>
      </c>
      <c r="F85" s="27" t="s">
        <v>365</v>
      </c>
      <c r="G85" s="28"/>
      <c r="H85" s="30">
        <v>198.51</v>
      </c>
      <c r="I85" s="30"/>
      <c r="J85" s="30"/>
      <c r="K85" s="30"/>
      <c r="L85" s="28"/>
      <c r="M85" s="28"/>
      <c r="N85" s="28"/>
      <c r="O85" s="28"/>
      <c r="P85" s="39">
        <v>44621</v>
      </c>
      <c r="Q85" s="39">
        <v>44896</v>
      </c>
      <c r="R85" s="29" t="s">
        <v>366</v>
      </c>
      <c r="S85" s="28" t="s">
        <v>108</v>
      </c>
      <c r="T85" s="28" t="s">
        <v>401</v>
      </c>
      <c r="U85" s="28"/>
    </row>
    <row r="86" spans="1:21" s="4" customFormat="1" ht="141" customHeight="1">
      <c r="A86" s="45" t="s">
        <v>367</v>
      </c>
      <c r="B86" s="29" t="s">
        <v>368</v>
      </c>
      <c r="C86" s="28" t="s">
        <v>258</v>
      </c>
      <c r="D86" s="28"/>
      <c r="E86" s="35" t="s">
        <v>183</v>
      </c>
      <c r="F86" s="27" t="s">
        <v>369</v>
      </c>
      <c r="G86" s="28"/>
      <c r="H86" s="30">
        <v>500</v>
      </c>
      <c r="I86" s="30"/>
      <c r="J86" s="30"/>
      <c r="K86" s="30"/>
      <c r="L86" s="28"/>
      <c r="M86" s="28"/>
      <c r="N86" s="28"/>
      <c r="O86" s="28"/>
      <c r="P86" s="39">
        <v>44621</v>
      </c>
      <c r="Q86" s="39">
        <v>44896</v>
      </c>
      <c r="R86" s="29" t="s">
        <v>370</v>
      </c>
      <c r="S86" s="46" t="s">
        <v>401</v>
      </c>
      <c r="T86" s="28" t="s">
        <v>401</v>
      </c>
      <c r="U86" s="28"/>
    </row>
    <row r="87" spans="1:21" s="4" customFormat="1" ht="18.95" customHeight="1">
      <c r="A87" s="119" t="s">
        <v>371</v>
      </c>
      <c r="B87" s="120"/>
      <c r="C87" s="120"/>
      <c r="D87" s="121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</row>
    <row r="88" spans="1:21" s="4" customFormat="1" ht="18.95" customHeight="1">
      <c r="A88" s="119" t="s">
        <v>372</v>
      </c>
      <c r="B88" s="120"/>
      <c r="C88" s="120"/>
      <c r="D88" s="121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</row>
    <row r="89" spans="1:21">
      <c r="A89" s="115"/>
      <c r="B89" s="116"/>
      <c r="C89" s="116"/>
      <c r="D89" s="117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</row>
  </sheetData>
  <autoFilter ref="A6:U88" xr:uid="{00000000-0009-0000-0000-000002000000}"/>
  <mergeCells count="29">
    <mergeCell ref="A1:U1"/>
    <mergeCell ref="U4:U6"/>
    <mergeCell ref="R4:R6"/>
    <mergeCell ref="S4:S6"/>
    <mergeCell ref="J5:J6"/>
    <mergeCell ref="K5:K6"/>
    <mergeCell ref="A2:U2"/>
    <mergeCell ref="P4:Q4"/>
    <mergeCell ref="T4:T6"/>
    <mergeCell ref="H4:K4"/>
    <mergeCell ref="L4:O4"/>
    <mergeCell ref="A3:E3"/>
    <mergeCell ref="L3:M3"/>
    <mergeCell ref="E4:E6"/>
    <mergeCell ref="F4:F6"/>
    <mergeCell ref="G4:G6"/>
    <mergeCell ref="A89:U89"/>
    <mergeCell ref="A4:A6"/>
    <mergeCell ref="B4:B6"/>
    <mergeCell ref="C4:C6"/>
    <mergeCell ref="D4:D6"/>
    <mergeCell ref="A88:U88"/>
    <mergeCell ref="L5:M5"/>
    <mergeCell ref="A87:U87"/>
    <mergeCell ref="I5:I6"/>
    <mergeCell ref="H5:H6"/>
    <mergeCell ref="N5:O5"/>
    <mergeCell ref="P5:P6"/>
    <mergeCell ref="Q5:Q6"/>
  </mergeCells>
  <phoneticPr fontId="30" type="noConversion"/>
  <conditionalFormatting sqref="B12">
    <cfRule type="duplicateValues" dxfId="5" priority="6"/>
  </conditionalFormatting>
  <conditionalFormatting sqref="B19">
    <cfRule type="duplicateValues" dxfId="4" priority="3"/>
  </conditionalFormatting>
  <conditionalFormatting sqref="B40">
    <cfRule type="duplicateValues" dxfId="3" priority="5"/>
  </conditionalFormatting>
  <conditionalFormatting sqref="B45">
    <cfRule type="duplicateValues" dxfId="2" priority="2"/>
  </conditionalFormatting>
  <conditionalFormatting sqref="B60">
    <cfRule type="duplicateValues" dxfId="1" priority="1"/>
  </conditionalFormatting>
  <conditionalFormatting sqref="B21:B22">
    <cfRule type="duplicateValues" dxfId="0" priority="4"/>
  </conditionalFormatting>
  <dataValidations count="3">
    <dataValidation type="custom" allowBlank="1" showInputMessage="1" showErrorMessage="1" sqref="C8:D8" xr:uid="{00000000-0002-0000-0200-000000000000}">
      <formula1>"是、否"</formula1>
    </dataValidation>
    <dataValidation type="list" allowBlank="1" showInputMessage="1" showErrorMessage="1" sqref="C35 C36 C60 C73 C9:C34 C37:C52 C53:C59 C61:C72 C74:C86" xr:uid="{00000000-0002-0000-0200-000001000000}">
      <formula1>"是,否"</formula1>
    </dataValidation>
    <dataValidation type="list" allowBlank="1" showInputMessage="1" showErrorMessage="1" sqref="D35 D36 D60 D73 D9:D34 D37:D52 D53:D59 D61:D72 D74:D86" xr:uid="{00000000-0002-0000-0200-000002000000}">
      <formula1>"产业发展,基础设施建设"</formula1>
    </dataValidation>
  </dataValidations>
  <pageMargins left="0.55069444444444404" right="0.43263888888888902" top="0.82638888888888895" bottom="0.78680555555555598" header="0.5" footer="0.55069444444444404"/>
  <pageSetup paperSize="9" scale="54" fitToHeight="0" orientation="landscape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I17" sqref="I17"/>
    </sheetView>
  </sheetViews>
  <sheetFormatPr defaultRowHeight="14.25"/>
  <cols>
    <col min="1" max="1" width="9" style="75"/>
    <col min="2" max="2" width="30.25" customWidth="1"/>
    <col min="3" max="3" width="22.5" customWidth="1"/>
    <col min="4" max="4" width="13.5" customWidth="1"/>
  </cols>
  <sheetData>
    <row r="1" spans="1:4" ht="27.95" customHeight="1">
      <c r="A1" s="130" t="s">
        <v>383</v>
      </c>
      <c r="B1" s="130"/>
      <c r="C1" s="131"/>
      <c r="D1" s="131"/>
    </row>
    <row r="2" spans="1:4" ht="27.95" customHeight="1">
      <c r="A2" s="102" t="s">
        <v>373</v>
      </c>
      <c r="B2" s="102"/>
      <c r="C2" s="102"/>
      <c r="D2" s="102"/>
    </row>
    <row r="3" spans="1:4" ht="37.5" customHeight="1">
      <c r="A3" s="5" t="s">
        <v>25</v>
      </c>
      <c r="B3" s="5" t="s">
        <v>374</v>
      </c>
      <c r="C3" s="5" t="s">
        <v>375</v>
      </c>
      <c r="D3" s="6" t="s">
        <v>82</v>
      </c>
    </row>
    <row r="4" spans="1:4" ht="27.95" customHeight="1">
      <c r="A4" s="7"/>
      <c r="B4" s="7" t="s">
        <v>35</v>
      </c>
      <c r="C4" s="7">
        <f>SUM(C5,C8,C11,C14,C17,C20,C21,C22,C23,C24,C25,C26,C27)</f>
        <v>42749.530000000006</v>
      </c>
      <c r="D4" s="8"/>
    </row>
    <row r="5" spans="1:4" ht="27.95" customHeight="1">
      <c r="A5" s="7" t="s">
        <v>36</v>
      </c>
      <c r="B5" s="10" t="s">
        <v>95</v>
      </c>
      <c r="C5" s="9">
        <v>24400.19</v>
      </c>
      <c r="D5" s="8"/>
    </row>
    <row r="6" spans="1:4" ht="27.95" customHeight="1">
      <c r="A6" s="9">
        <v>1</v>
      </c>
      <c r="B6" s="11" t="s">
        <v>98</v>
      </c>
      <c r="C6" s="9">
        <v>24400.19</v>
      </c>
      <c r="D6" s="8"/>
    </row>
    <row r="7" spans="1:4" ht="27.95" customHeight="1">
      <c r="A7" s="9">
        <v>2</v>
      </c>
      <c r="B7" s="11" t="s">
        <v>376</v>
      </c>
      <c r="C7" s="9">
        <v>0</v>
      </c>
      <c r="D7" s="8"/>
    </row>
    <row r="8" spans="1:4" ht="27.95" customHeight="1">
      <c r="A8" s="7" t="s">
        <v>54</v>
      </c>
      <c r="B8" s="10" t="s">
        <v>237</v>
      </c>
      <c r="C8" s="9">
        <f>SUM(C9:C10)</f>
        <v>967.73</v>
      </c>
      <c r="D8" s="8"/>
    </row>
    <row r="9" spans="1:4" ht="27.95" customHeight="1">
      <c r="A9" s="9">
        <v>1</v>
      </c>
      <c r="B9" s="11" t="s">
        <v>98</v>
      </c>
      <c r="C9" s="9">
        <v>967.73</v>
      </c>
      <c r="D9" s="8"/>
    </row>
    <row r="10" spans="1:4" ht="27.95" customHeight="1">
      <c r="A10" s="9">
        <v>2</v>
      </c>
      <c r="B10" s="11" t="s">
        <v>376</v>
      </c>
      <c r="C10" s="9">
        <v>0</v>
      </c>
      <c r="D10" s="8"/>
    </row>
    <row r="11" spans="1:4" ht="27.95" customHeight="1">
      <c r="A11" s="7" t="s">
        <v>59</v>
      </c>
      <c r="B11" s="10" t="s">
        <v>245</v>
      </c>
      <c r="C11" s="9">
        <f>SUM(C12:C13)</f>
        <v>0</v>
      </c>
      <c r="D11" s="8"/>
    </row>
    <row r="12" spans="1:4" ht="27.95" customHeight="1">
      <c r="A12" s="9">
        <v>1</v>
      </c>
      <c r="B12" s="11" t="s">
        <v>98</v>
      </c>
      <c r="C12" s="9">
        <v>0</v>
      </c>
      <c r="D12" s="8"/>
    </row>
    <row r="13" spans="1:4" ht="27.95" customHeight="1">
      <c r="A13" s="9">
        <v>2</v>
      </c>
      <c r="B13" s="11" t="s">
        <v>376</v>
      </c>
      <c r="C13" s="9">
        <v>0</v>
      </c>
      <c r="D13" s="8"/>
    </row>
    <row r="14" spans="1:4" ht="27.95" customHeight="1">
      <c r="A14" s="7" t="s">
        <v>62</v>
      </c>
      <c r="B14" s="10" t="s">
        <v>246</v>
      </c>
      <c r="C14" s="9">
        <f>SUM(C15:C16)</f>
        <v>0</v>
      </c>
      <c r="D14" s="8"/>
    </row>
    <row r="15" spans="1:4" ht="27.95" customHeight="1">
      <c r="A15" s="9">
        <v>1</v>
      </c>
      <c r="B15" s="11" t="s">
        <v>98</v>
      </c>
      <c r="C15" s="9">
        <v>0</v>
      </c>
      <c r="D15" s="8"/>
    </row>
    <row r="16" spans="1:4" ht="27.95" customHeight="1">
      <c r="A16" s="9">
        <v>2</v>
      </c>
      <c r="B16" s="11" t="s">
        <v>376</v>
      </c>
      <c r="C16" s="9">
        <v>0</v>
      </c>
      <c r="D16" s="8"/>
    </row>
    <row r="17" spans="1:4" ht="27.95" customHeight="1">
      <c r="A17" s="7" t="s">
        <v>247</v>
      </c>
      <c r="B17" s="10" t="s">
        <v>248</v>
      </c>
      <c r="C17" s="9">
        <f>SUM(C18:C19)</f>
        <v>0</v>
      </c>
      <c r="D17" s="8"/>
    </row>
    <row r="18" spans="1:4" ht="27.95" customHeight="1">
      <c r="A18" s="9">
        <v>1</v>
      </c>
      <c r="B18" s="11" t="s">
        <v>98</v>
      </c>
      <c r="C18" s="9">
        <v>0</v>
      </c>
      <c r="D18" s="8"/>
    </row>
    <row r="19" spans="1:4" ht="27.95" customHeight="1">
      <c r="A19" s="9">
        <v>2</v>
      </c>
      <c r="B19" s="11" t="s">
        <v>376</v>
      </c>
      <c r="C19" s="9">
        <v>0</v>
      </c>
      <c r="D19" s="8"/>
    </row>
    <row r="20" spans="1:4" ht="27.95" customHeight="1">
      <c r="A20" s="7" t="s">
        <v>249</v>
      </c>
      <c r="B20" s="10" t="s">
        <v>250</v>
      </c>
      <c r="C20" s="9">
        <v>9630.14</v>
      </c>
      <c r="D20" s="8"/>
    </row>
    <row r="21" spans="1:4" ht="27.95" customHeight="1">
      <c r="A21" s="7" t="s">
        <v>292</v>
      </c>
      <c r="B21" s="10" t="s">
        <v>293</v>
      </c>
      <c r="C21" s="9">
        <v>2488.91</v>
      </c>
      <c r="D21" s="8"/>
    </row>
    <row r="22" spans="1:4" ht="27.95" customHeight="1">
      <c r="A22" s="7" t="s">
        <v>303</v>
      </c>
      <c r="B22" s="10" t="s">
        <v>304</v>
      </c>
      <c r="C22" s="9">
        <v>1050</v>
      </c>
      <c r="D22" s="8"/>
    </row>
    <row r="23" spans="1:4" ht="27.95" customHeight="1">
      <c r="A23" s="7" t="s">
        <v>309</v>
      </c>
      <c r="B23" s="10" t="s">
        <v>310</v>
      </c>
      <c r="C23" s="9">
        <v>1000</v>
      </c>
      <c r="D23" s="8"/>
    </row>
    <row r="24" spans="1:4" ht="27.95" customHeight="1">
      <c r="A24" s="7" t="s">
        <v>316</v>
      </c>
      <c r="B24" s="10" t="s">
        <v>317</v>
      </c>
      <c r="C24" s="9">
        <v>1434.05</v>
      </c>
      <c r="D24" s="8"/>
    </row>
    <row r="25" spans="1:4" ht="27.95" customHeight="1">
      <c r="A25" s="7" t="s">
        <v>345</v>
      </c>
      <c r="B25" s="10" t="s">
        <v>346</v>
      </c>
      <c r="C25" s="9"/>
      <c r="D25" s="8"/>
    </row>
    <row r="26" spans="1:4" ht="27.95" customHeight="1">
      <c r="A26" s="7" t="s">
        <v>347</v>
      </c>
      <c r="B26" s="10" t="s">
        <v>348</v>
      </c>
      <c r="C26" s="9"/>
      <c r="D26" s="8"/>
    </row>
    <row r="27" spans="1:4" ht="27.95" customHeight="1">
      <c r="A27" s="7" t="s">
        <v>349</v>
      </c>
      <c r="B27" s="10" t="s">
        <v>53</v>
      </c>
      <c r="C27" s="9">
        <f>SUM(C28:C31)</f>
        <v>1778.51</v>
      </c>
      <c r="D27" s="8"/>
    </row>
    <row r="28" spans="1:4" ht="27.95" customHeight="1">
      <c r="A28" s="7">
        <v>1</v>
      </c>
      <c r="B28" s="11" t="s">
        <v>350</v>
      </c>
      <c r="C28" s="9">
        <v>480</v>
      </c>
      <c r="D28" s="8"/>
    </row>
    <row r="29" spans="1:4" ht="41.25" customHeight="1">
      <c r="A29" s="7">
        <v>2</v>
      </c>
      <c r="B29" s="11" t="s">
        <v>377</v>
      </c>
      <c r="C29" s="9"/>
      <c r="D29" s="8"/>
    </row>
    <row r="30" spans="1:4" ht="27.95" customHeight="1">
      <c r="A30" s="7">
        <v>3</v>
      </c>
      <c r="B30" s="11" t="s">
        <v>357</v>
      </c>
      <c r="C30" s="9">
        <v>600</v>
      </c>
      <c r="D30" s="8"/>
    </row>
    <row r="31" spans="1:4" ht="37.5" customHeight="1">
      <c r="A31" s="7">
        <v>4</v>
      </c>
      <c r="B31" s="11" t="s">
        <v>378</v>
      </c>
      <c r="C31" s="9">
        <v>698.51</v>
      </c>
      <c r="D31" s="8"/>
    </row>
    <row r="32" spans="1:4" ht="27.95" customHeight="1">
      <c r="A32" s="12"/>
      <c r="B32" s="10"/>
      <c r="C32" s="9"/>
      <c r="D32" s="8"/>
    </row>
    <row r="33" spans="1:4" ht="27.95" customHeight="1">
      <c r="A33" s="132" t="s">
        <v>379</v>
      </c>
      <c r="B33" s="132"/>
      <c r="C33" s="132"/>
      <c r="D33" s="132"/>
    </row>
    <row r="34" spans="1:4" ht="39.950000000000003" customHeight="1">
      <c r="A34" s="129" t="s">
        <v>380</v>
      </c>
      <c r="B34" s="129"/>
      <c r="C34" s="129"/>
      <c r="D34" s="129"/>
    </row>
  </sheetData>
  <mergeCells count="4">
    <mergeCell ref="A34:D34"/>
    <mergeCell ref="A1:D1"/>
    <mergeCell ref="A2:D2"/>
    <mergeCell ref="A33:D33"/>
  </mergeCells>
  <phoneticPr fontId="3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附件2!Print_Titles</vt:lpstr>
      <vt:lpstr>附件3!Print_Titles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revision>1</cp:revision>
  <cp:lastPrinted>2022-04-21T00:19:13Z</cp:lastPrinted>
  <dcterms:created xsi:type="dcterms:W3CDTF">2016-09-03T03:25:00Z</dcterms:created>
  <dcterms:modified xsi:type="dcterms:W3CDTF">2022-04-22T00:51:49Z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66FF14C93F884E3392C569517BE2747C</vt:lpwstr>
  </property>
</Properties>
</file>