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就业局预算下达" sheetId="12" r:id="rId1"/>
  </sheets>
  <definedNames>
    <definedName name="_xlnm.Print_Titles" localSheetId="0">区就业局预算下达!$A:$B,区就业局预算下达!$2:$6</definedName>
  </definedNames>
  <calcPr calcId="144525"/>
</workbook>
</file>

<file path=xl/comments1.xml><?xml version="1.0" encoding="utf-8"?>
<comments xmlns="http://schemas.openxmlformats.org/spreadsheetml/2006/main">
  <authors>
    <author>AutoBVT</author>
  </authors>
  <commentList>
    <comment ref="AU8" authorId="0">
      <text>
        <r>
          <rPr>
            <sz val="9"/>
            <rFont val="宋体"/>
            <charset val="134"/>
          </rPr>
          <t>已安排</t>
        </r>
        <r>
          <rPr>
            <sz val="9"/>
            <rFont val="Tahoma"/>
            <charset val="134"/>
          </rPr>
          <t>200</t>
        </r>
        <r>
          <rPr>
            <sz val="9"/>
            <rFont val="宋体"/>
            <charset val="134"/>
          </rPr>
          <t>万元</t>
        </r>
      </text>
    </comment>
  </commentList>
</comments>
</file>

<file path=xl/sharedStrings.xml><?xml version="1.0" encoding="utf-8"?>
<sst xmlns="http://schemas.openxmlformats.org/spreadsheetml/2006/main" count="69" uniqueCount="62">
  <si>
    <t>2019年区级（部门在职）单位支出预算下达通知书</t>
  </si>
  <si>
    <t>预算单位：区就业局</t>
  </si>
  <si>
    <t xml:space="preserve">                                单位：元</t>
  </si>
  <si>
    <t>科目编码</t>
  </si>
  <si>
    <t>项    目</t>
  </si>
  <si>
    <t>2019年在职职工人数</t>
  </si>
  <si>
    <r>
      <rPr>
        <b/>
        <sz val="10"/>
        <rFont val="宋体"/>
        <charset val="134"/>
      </rPr>
      <t xml:space="preserve">总 </t>
    </r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计</t>
    </r>
  </si>
  <si>
    <t>基本支出合计</t>
  </si>
  <si>
    <t>301工资福利支出</t>
  </si>
  <si>
    <t>302商品和服务支出</t>
  </si>
  <si>
    <t xml:space="preserve">303对个人和家庭的补助      
</t>
  </si>
  <si>
    <t>项目支出</t>
  </si>
  <si>
    <t>项目用途</t>
  </si>
  <si>
    <t>合计</t>
  </si>
  <si>
    <t>工资性支出</t>
  </si>
  <si>
    <t>社会保障缴费</t>
  </si>
  <si>
    <t>住房公积金</t>
  </si>
  <si>
    <t>其他工资福利支出</t>
  </si>
  <si>
    <t>一般公用经费</t>
  </si>
  <si>
    <t>公务用车运行维护费</t>
  </si>
  <si>
    <r>
      <rPr>
        <b/>
        <sz val="10"/>
        <rFont val="宋体"/>
        <charset val="134"/>
      </rPr>
      <t>其他交通费用(租车经费</t>
    </r>
    <r>
      <rPr>
        <b/>
        <sz val="10"/>
        <rFont val="宋体"/>
        <charset val="134"/>
      </rPr>
      <t>)</t>
    </r>
  </si>
  <si>
    <t>福利费</t>
  </si>
  <si>
    <t>生活补助</t>
  </si>
  <si>
    <t>其他对个人和家庭的补助</t>
  </si>
  <si>
    <t>其中：资源枯竭型城市转移支付资金</t>
  </si>
  <si>
    <t>小  计</t>
  </si>
  <si>
    <t>基本工资</t>
  </si>
  <si>
    <t>津贴补贴</t>
  </si>
  <si>
    <t>基础性绩效</t>
  </si>
  <si>
    <t>奖励性绩效</t>
  </si>
  <si>
    <t>奖金（十三个月工资）</t>
  </si>
  <si>
    <t>小计</t>
  </si>
  <si>
    <t>养老保险</t>
  </si>
  <si>
    <t>职业年金</t>
  </si>
  <si>
    <t>工伤保险</t>
  </si>
  <si>
    <t>基本医疗保险</t>
  </si>
  <si>
    <t>公务员医疗补助</t>
  </si>
  <si>
    <t>其中：招聘人员经费</t>
  </si>
  <si>
    <t>办公费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</si>
  <si>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</si>
  <si>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</si>
  <si>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</si>
  <si>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</si>
  <si>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</si>
  <si>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</si>
  <si>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</si>
  <si>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</si>
  <si>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</si>
  <si>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其他商品服务支出</t>
  </si>
  <si>
    <t>科目名称</t>
  </si>
  <si>
    <t>小 计</t>
  </si>
  <si>
    <t>2017年改革性补贴</t>
  </si>
  <si>
    <t>乡镇岗位补贴</t>
  </si>
  <si>
    <t>卫生防疫津贴</t>
  </si>
  <si>
    <t>其他津贴补贴</t>
  </si>
  <si>
    <t>完善和规范奖励性绩效</t>
  </si>
  <si>
    <t>其他奖励性绩效</t>
  </si>
  <si>
    <t>2080109</t>
  </si>
  <si>
    <t xml:space="preserve">  社会保险经办机构</t>
  </si>
  <si>
    <t>2080799</t>
  </si>
  <si>
    <t xml:space="preserve">  其他就业补助支出</t>
  </si>
  <si>
    <t>务工增收脱贫专项资金3587.6万元（土地增减挂），易地搬迁人员就业创业扶持100万元（土地增减挂）。转型：就业再就业专项资金217.5万元。</t>
  </si>
</sst>
</file>

<file path=xl/styles.xml><?xml version="1.0" encoding="utf-8"?>
<styleSheet xmlns="http://schemas.openxmlformats.org/spreadsheetml/2006/main">
  <numFmts count="7">
    <numFmt numFmtId="176" formatCode="0.00_ ;[Red]\-0.00\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8" formatCode="_ * #,##0_ ;_ * \-#,##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2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15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4" fillId="22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42" borderId="21" applyNumberFormat="0" applyAlignment="0" applyProtection="0">
      <alignment vertical="center"/>
    </xf>
    <xf numFmtId="0" fontId="20" fillId="0" borderId="0">
      <alignment vertical="center"/>
    </xf>
    <xf numFmtId="0" fontId="38" fillId="42" borderId="2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20" fillId="31" borderId="2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14" applyNumberFormat="0" applyAlignment="0" applyProtection="0">
      <alignment vertical="center"/>
    </xf>
    <xf numFmtId="0" fontId="0" fillId="0" borderId="0">
      <alignment vertical="center"/>
    </xf>
    <xf numFmtId="0" fontId="17" fillId="11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37" fillId="41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0" fillId="0" borderId="0"/>
    <xf numFmtId="0" fontId="20" fillId="31" borderId="20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7" fontId="2" fillId="0" borderId="0" xfId="148" applyNumberFormat="1" applyFont="1" applyFill="1" applyAlignment="1" applyProtection="1">
      <alignment vertical="center" wrapText="1"/>
      <protection locked="0"/>
    </xf>
    <xf numFmtId="176" fontId="3" fillId="2" borderId="2" xfId="203" applyNumberFormat="1" applyFont="1" applyFill="1" applyBorder="1" applyAlignment="1" applyProtection="1">
      <alignment horizontal="center" vertical="center" wrapText="1"/>
      <protection locked="0"/>
    </xf>
    <xf numFmtId="176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4" xfId="147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147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148" applyNumberFormat="1" applyFont="1" applyFill="1" applyBorder="1" applyAlignment="1" applyProtection="1">
      <alignment horizontal="center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center" vertical="center" wrapText="1"/>
    </xf>
    <xf numFmtId="17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 applyProtection="1">
      <alignment vertical="center" wrapText="1"/>
      <protection locked="0"/>
    </xf>
    <xf numFmtId="178" fontId="0" fillId="0" borderId="2" xfId="13" applyNumberFormat="1" applyFont="1" applyBorder="1">
      <alignment vertical="center"/>
    </xf>
    <xf numFmtId="178" fontId="0" fillId="3" borderId="2" xfId="13" applyNumberFormat="1" applyFont="1" applyFill="1" applyBorder="1">
      <alignment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vertical="center" wrapText="1"/>
      <protection locked="0"/>
    </xf>
    <xf numFmtId="176" fontId="3" fillId="2" borderId="7" xfId="148" applyNumberFormat="1" applyFont="1" applyFill="1" applyBorder="1" applyAlignment="1" applyProtection="1">
      <alignment horizontal="center" vertical="center"/>
      <protection locked="0"/>
    </xf>
    <xf numFmtId="176" fontId="3" fillId="2" borderId="8" xfId="148" applyNumberFormat="1" applyFont="1" applyFill="1" applyBorder="1" applyAlignment="1" applyProtection="1">
      <alignment horizontal="center" vertical="center"/>
      <protection locked="0"/>
    </xf>
    <xf numFmtId="176" fontId="3" fillId="2" borderId="4" xfId="148" applyNumberFormat="1" applyFont="1" applyFill="1" applyBorder="1" applyAlignment="1" applyProtection="1">
      <alignment horizontal="center" vertical="center"/>
      <protection locked="0"/>
    </xf>
    <xf numFmtId="178" fontId="4" fillId="0" borderId="2" xfId="13" applyNumberFormat="1" applyFont="1" applyBorder="1">
      <alignment vertical="center"/>
    </xf>
    <xf numFmtId="176" fontId="3" fillId="2" borderId="2" xfId="148" applyNumberFormat="1" applyFont="1" applyFill="1" applyBorder="1" applyAlignment="1" applyProtection="1">
      <alignment vertical="center" wrapText="1"/>
      <protection locked="0"/>
    </xf>
    <xf numFmtId="177" fontId="2" fillId="0" borderId="1" xfId="148" applyNumberFormat="1" applyFont="1" applyFill="1" applyBorder="1" applyAlignment="1" applyProtection="1">
      <alignment vertical="center"/>
      <protection locked="0"/>
    </xf>
    <xf numFmtId="176" fontId="3" fillId="2" borderId="2" xfId="144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146" applyNumberFormat="1" applyFont="1" applyFill="1" applyBorder="1" applyAlignment="1" applyProtection="1">
      <alignment horizontal="center" vertical="center" wrapText="1"/>
      <protection locked="0"/>
    </xf>
    <xf numFmtId="178" fontId="0" fillId="4" borderId="2" xfId="13" applyNumberFormat="1" applyFont="1" applyFill="1" applyBorder="1">
      <alignment vertical="center"/>
    </xf>
    <xf numFmtId="177" fontId="2" fillId="0" borderId="1" xfId="148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left" vertical="center" wrapText="1"/>
    </xf>
  </cellXfs>
  <cellStyles count="270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汇总 6" xfId="5"/>
    <cellStyle name="20% - 强调文字颜色 3" xfId="6" builtinId="38"/>
    <cellStyle name="输出 3" xfId="7"/>
    <cellStyle name="链接单元格 5" xfId="8"/>
    <cellStyle name="常规 90 3" xfId="9"/>
    <cellStyle name="千位分隔[0]" xfId="10" builtinId="6"/>
    <cellStyle name="千位分隔 2 6" xfId="11"/>
    <cellStyle name="千位分隔 2 2 4" xfId="12"/>
    <cellStyle name="千位分隔" xfId="13" builtinId="3"/>
    <cellStyle name="常规 7 3" xfId="14"/>
    <cellStyle name="40% - 强调文字颜色 3" xfId="15" builtinId="39"/>
    <cellStyle name="计算 2" xfId="16"/>
    <cellStyle name="差" xfId="17" builtinId="27"/>
    <cellStyle name="60% - 强调文字颜色 3" xfId="18" builtinId="40"/>
    <cellStyle name="超链接" xfId="19" builtinId="8"/>
    <cellStyle name="百分比" xfId="20" builtinId="5"/>
    <cellStyle name="已访问的超链接" xfId="21" builtinId="9"/>
    <cellStyle name="注释" xfId="22" builtinId="10"/>
    <cellStyle name="常规 6" xfId="23"/>
    <cellStyle name="解释性文本 7" xfId="24"/>
    <cellStyle name="差 4" xfId="25"/>
    <cellStyle name="百分比 2" xfId="26"/>
    <cellStyle name="警告文本" xfId="27" builtinId="11"/>
    <cellStyle name="常规 4 4 3" xfId="28"/>
    <cellStyle name="注释 5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差 6" xfId="36"/>
    <cellStyle name="标题 1" xfId="37" builtinId="16"/>
    <cellStyle name="差 7" xfId="38"/>
    <cellStyle name="标题 2" xfId="39" builtinId="17"/>
    <cellStyle name="60% - 强调文字颜色 1" xfId="40" builtinId="32"/>
    <cellStyle name="差 8" xfId="41"/>
    <cellStyle name="标题 3" xfId="42" builtinId="18"/>
    <cellStyle name="60% - 强调文字颜色 4" xfId="43" builtinId="44"/>
    <cellStyle name="常规 90" xfId="44"/>
    <cellStyle name="输出" xfId="45" builtinId="21"/>
    <cellStyle name="计算" xfId="46" builtinId="22"/>
    <cellStyle name="检查单元格" xfId="47" builtinId="23"/>
    <cellStyle name="常规 8 3" xfId="48"/>
    <cellStyle name="链接单元格 8" xfId="49"/>
    <cellStyle name="输出 6" xfId="50"/>
    <cellStyle name="20% - 强调文字颜色 6" xfId="51" builtinId="50"/>
    <cellStyle name="强调文字颜色 2" xfId="52" builtinId="33"/>
    <cellStyle name="链接单元格" xfId="53" builtinId="24"/>
    <cellStyle name="汇总" xfId="54" builtinId="25"/>
    <cellStyle name="好" xfId="55" builtinId="26"/>
    <cellStyle name="适中 8" xfId="56"/>
    <cellStyle name="适中" xfId="57" builtinId="28"/>
    <cellStyle name="常规 8 2" xfId="58"/>
    <cellStyle name="常规 90 5" xfId="59"/>
    <cellStyle name="链接单元格 7" xfId="60"/>
    <cellStyle name="输出 5" xfId="61"/>
    <cellStyle name="20% - 强调文字颜色 5" xfId="62" builtinId="46"/>
    <cellStyle name="强调文字颜色 1" xfId="63" builtinId="29"/>
    <cellStyle name="链接单元格 3" xfId="64"/>
    <cellStyle name="20% - 强调文字颜色 1" xfId="65" builtinId="30"/>
    <cellStyle name="40% - 强调文字颜色 1" xfId="66" builtinId="31"/>
    <cellStyle name="常规 90 2" xfId="67"/>
    <cellStyle name="链接单元格 4" xfId="68"/>
    <cellStyle name="输出 2" xfId="69"/>
    <cellStyle name="20% - 强调文字颜色 2" xfId="70" builtinId="34"/>
    <cellStyle name="40% - 强调文字颜色 2" xfId="71" builtinId="35"/>
    <cellStyle name="强调文字颜色 3" xfId="72" builtinId="37"/>
    <cellStyle name="强调文字颜色 4" xfId="73" builtinId="41"/>
    <cellStyle name="常规 90 4" xfId="74"/>
    <cellStyle name="链接单元格 6" xfId="75"/>
    <cellStyle name="输出 4" xfId="76"/>
    <cellStyle name="20% - 强调文字颜色 4" xfId="77" builtinId="42"/>
    <cellStyle name="计算 3" xfId="78"/>
    <cellStyle name="40% - 强调文字颜色 4" xfId="79" builtinId="43"/>
    <cellStyle name="强调文字颜色 5" xfId="80" builtinId="45"/>
    <cellStyle name="计算 4" xfId="81"/>
    <cellStyle name="40% - 强调文字颜色 5" xfId="82" builtinId="47"/>
    <cellStyle name="60% - 强调文字颜色 5" xfId="83" builtinId="48"/>
    <cellStyle name="强调文字颜色 6" xfId="84" builtinId="49"/>
    <cellStyle name="计算 5" xfId="85"/>
    <cellStyle name="适中 2" xfId="86"/>
    <cellStyle name="40% - 强调文字颜色 6" xfId="87" builtinId="51"/>
    <cellStyle name="60% - 强调文字颜色 6" xfId="88" builtinId="52"/>
    <cellStyle name="百分比 2 5" xfId="89"/>
    <cellStyle name="标题 10" xfId="90"/>
    <cellStyle name="百分比 2 2" xfId="91"/>
    <cellStyle name="标题 11" xfId="92"/>
    <cellStyle name="百分比 2 3" xfId="93"/>
    <cellStyle name="百分比 2 4" xfId="94"/>
    <cellStyle name="标题 1 3" xfId="95"/>
    <cellStyle name="常规 2 2 7" xfId="96"/>
    <cellStyle name="标题 1 2" xfId="97"/>
    <cellStyle name="常规 2 2 6" xfId="98"/>
    <cellStyle name="标题 1 4" xfId="99"/>
    <cellStyle name="常规 2 2 8" xfId="100"/>
    <cellStyle name="标题 1 5" xfId="101"/>
    <cellStyle name="标题 1 6" xfId="102"/>
    <cellStyle name="标题 1 7" xfId="103"/>
    <cellStyle name="标题 1 8" xfId="104"/>
    <cellStyle name="标题 2 2" xfId="105"/>
    <cellStyle name="标题 2 3" xfId="106"/>
    <cellStyle name="标题 2 4" xfId="107"/>
    <cellStyle name="标题 2 5" xfId="108"/>
    <cellStyle name="标题 2 6" xfId="109"/>
    <cellStyle name="标题 2 7" xfId="110"/>
    <cellStyle name="标题 2 8" xfId="111"/>
    <cellStyle name="标题 3 2" xfId="112"/>
    <cellStyle name="标题 3 3" xfId="113"/>
    <cellStyle name="标题 3 4" xfId="114"/>
    <cellStyle name="标题 3 5" xfId="115"/>
    <cellStyle name="标题 3 6" xfId="116"/>
    <cellStyle name="标题 3 7" xfId="117"/>
    <cellStyle name="标题 3 8" xfId="118"/>
    <cellStyle name="标题 4 2" xfId="119"/>
    <cellStyle name="千位分隔 3" xfId="120"/>
    <cellStyle name="标题 4 3" xfId="121"/>
    <cellStyle name="标题 4 4" xfId="122"/>
    <cellStyle name="检查单元格 2" xfId="123"/>
    <cellStyle name="标题 4 5" xfId="124"/>
    <cellStyle name="检查单元格 3" xfId="125"/>
    <cellStyle name="标题 4 6" xfId="126"/>
    <cellStyle name="检查单元格 4" xfId="127"/>
    <cellStyle name="标题 4 7" xfId="128"/>
    <cellStyle name="检查单元格 5" xfId="129"/>
    <cellStyle name="标题 4 8" xfId="130"/>
    <cellStyle name="检查单元格 6" xfId="131"/>
    <cellStyle name="标题 5" xfId="132"/>
    <cellStyle name="标题 6" xfId="133"/>
    <cellStyle name="标题 7" xfId="134"/>
    <cellStyle name="标题 8" xfId="135"/>
    <cellStyle name="标题 9" xfId="136"/>
    <cellStyle name="常规 91 2" xfId="137"/>
    <cellStyle name="差 2" xfId="138"/>
    <cellStyle name="解释性文本 5" xfId="139"/>
    <cellStyle name="差 3" xfId="140"/>
    <cellStyle name="解释性文本 6" xfId="141"/>
    <cellStyle name="差 5" xfId="142"/>
    <cellStyle name="解释性文本 8" xfId="143"/>
    <cellStyle name="常规 11" xfId="144"/>
    <cellStyle name="常规 12" xfId="145"/>
    <cellStyle name="常规 13" xfId="146"/>
    <cellStyle name="常规 14" xfId="147"/>
    <cellStyle name="常规 2" xfId="148"/>
    <cellStyle name="常规 2 2" xfId="149"/>
    <cellStyle name="常规 2 2 2" xfId="150"/>
    <cellStyle name="常规 2 2 3" xfId="151"/>
    <cellStyle name="常规 2 2 5" xfId="152"/>
    <cellStyle name="常规 2 3" xfId="153"/>
    <cellStyle name="常规 2 3 2" xfId="154"/>
    <cellStyle name="常规 92" xfId="155"/>
    <cellStyle name="常规 2 3 3" xfId="156"/>
    <cellStyle name="常规 93" xfId="157"/>
    <cellStyle name="常规 2 3 4" xfId="158"/>
    <cellStyle name="常规 2 3 5" xfId="159"/>
    <cellStyle name="常规 2 4" xfId="160"/>
    <cellStyle name="常规 2 5" xfId="161"/>
    <cellStyle name="常规 2 6" xfId="162"/>
    <cellStyle name="常规 2 7" xfId="163"/>
    <cellStyle name="常规 2 8" xfId="164"/>
    <cellStyle name="输入 2" xfId="165"/>
    <cellStyle name="常规 2 9" xfId="166"/>
    <cellStyle name="输入 3" xfId="167"/>
    <cellStyle name="常规 3" xfId="168"/>
    <cellStyle name="常规 3 2" xfId="169"/>
    <cellStyle name="常规 3 3" xfId="170"/>
    <cellStyle name="常规 3 4" xfId="171"/>
    <cellStyle name="常规 3 5" xfId="172"/>
    <cellStyle name="常规 4" xfId="173"/>
    <cellStyle name="常规 4 2" xfId="174"/>
    <cellStyle name="常规 4 3" xfId="175"/>
    <cellStyle name="常规 4 4" xfId="176"/>
    <cellStyle name="常规 4 4 2" xfId="177"/>
    <cellStyle name="常规 6 4" xfId="178"/>
    <cellStyle name="注释 4" xfId="179"/>
    <cellStyle name="常规 4 4 4" xfId="180"/>
    <cellStyle name="注释 6" xfId="181"/>
    <cellStyle name="常规 4 4 5" xfId="182"/>
    <cellStyle name="注释 7" xfId="183"/>
    <cellStyle name="常规 4 5" xfId="184"/>
    <cellStyle name="常规 4 6" xfId="185"/>
    <cellStyle name="常规 5" xfId="186"/>
    <cellStyle name="常规 5 3" xfId="187"/>
    <cellStyle name="常规 5 4" xfId="188"/>
    <cellStyle name="常规 5 5" xfId="189"/>
    <cellStyle name="常规 6 2" xfId="190"/>
    <cellStyle name="注释 2" xfId="191"/>
    <cellStyle name="常规 6 3" xfId="192"/>
    <cellStyle name="注释 3" xfId="193"/>
    <cellStyle name="常规 7" xfId="194"/>
    <cellStyle name="常规 7 2" xfId="195"/>
    <cellStyle name="常规 7 4" xfId="196"/>
    <cellStyle name="常规 7 5" xfId="197"/>
    <cellStyle name="常规 8" xfId="198"/>
    <cellStyle name="常规 8 4" xfId="199"/>
    <cellStyle name="输出 7" xfId="200"/>
    <cellStyle name="常规 8 5" xfId="201"/>
    <cellStyle name="输出 8" xfId="202"/>
    <cellStyle name="常规 9" xfId="203"/>
    <cellStyle name="常规 91" xfId="204"/>
    <cellStyle name="常规 91 3" xfId="205"/>
    <cellStyle name="常规 91 4" xfId="206"/>
    <cellStyle name="常规 91 5" xfId="207"/>
    <cellStyle name="常规 92 2" xfId="208"/>
    <cellStyle name="常规 92 3" xfId="209"/>
    <cellStyle name="常规 92 4" xfId="210"/>
    <cellStyle name="常规 92 5" xfId="211"/>
    <cellStyle name="常规 93 2" xfId="212"/>
    <cellStyle name="常规 93 3" xfId="213"/>
    <cellStyle name="常规 93 4" xfId="214"/>
    <cellStyle name="常规 93 5" xfId="215"/>
    <cellStyle name="好 2" xfId="216"/>
    <cellStyle name="好 3" xfId="217"/>
    <cellStyle name="好 4" xfId="218"/>
    <cellStyle name="好 5" xfId="219"/>
    <cellStyle name="好 6" xfId="220"/>
    <cellStyle name="好 7" xfId="221"/>
    <cellStyle name="好 8" xfId="222"/>
    <cellStyle name="汇总 2" xfId="223"/>
    <cellStyle name="汇总 3" xfId="224"/>
    <cellStyle name="汇总 4" xfId="225"/>
    <cellStyle name="汇总 5" xfId="226"/>
    <cellStyle name="汇总 7" xfId="227"/>
    <cellStyle name="汇总 8" xfId="228"/>
    <cellStyle name="计算 6" xfId="229"/>
    <cellStyle name="适中 3" xfId="230"/>
    <cellStyle name="计算 7" xfId="231"/>
    <cellStyle name="适中 4" xfId="232"/>
    <cellStyle name="计算 8" xfId="233"/>
    <cellStyle name="适中 5" xfId="234"/>
    <cellStyle name="检查单元格 7" xfId="235"/>
    <cellStyle name="检查单元格 8" xfId="236"/>
    <cellStyle name="解释性文本 2" xfId="237"/>
    <cellStyle name="解释性文本 3" xfId="238"/>
    <cellStyle name="解释性文本 4" xfId="239"/>
    <cellStyle name="警告文本 2" xfId="240"/>
    <cellStyle name="警告文本 3" xfId="241"/>
    <cellStyle name="警告文本 4" xfId="242"/>
    <cellStyle name="警告文本 5" xfId="243"/>
    <cellStyle name="警告文本 6" xfId="244"/>
    <cellStyle name="警告文本 7" xfId="245"/>
    <cellStyle name="警告文本 8" xfId="246"/>
    <cellStyle name="链接单元格 2" xfId="247"/>
    <cellStyle name="千位分隔 2 2" xfId="248"/>
    <cellStyle name="千位分隔 2 2 2" xfId="249"/>
    <cellStyle name="千位分隔 2 4" xfId="250"/>
    <cellStyle name="千位分隔 2 2 3" xfId="251"/>
    <cellStyle name="千位分隔 2 5" xfId="252"/>
    <cellStyle name="千位分隔 2 2 5" xfId="253"/>
    <cellStyle name="千位分隔 2 7" xfId="254"/>
    <cellStyle name="千位分隔 2 3" xfId="255"/>
    <cellStyle name="千位分隔 2 8" xfId="256"/>
    <cellStyle name="千位分隔 3 2" xfId="257"/>
    <cellStyle name="输入 7" xfId="258"/>
    <cellStyle name="千位分隔 3 3" xfId="259"/>
    <cellStyle name="输入 8" xfId="260"/>
    <cellStyle name="千位分隔 3 4" xfId="261"/>
    <cellStyle name="千位分隔 3 5" xfId="262"/>
    <cellStyle name="适中 6" xfId="263"/>
    <cellStyle name="适中 7" xfId="264"/>
    <cellStyle name="输入 4" xfId="265"/>
    <cellStyle name="输入 5" xfId="266"/>
    <cellStyle name="输入 6" xfId="267"/>
    <cellStyle name="样式 1" xfId="268"/>
    <cellStyle name="注释 8" xfId="2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19050</xdr:rowOff>
    </xdr:from>
    <xdr:to>
      <xdr:col>2</xdr:col>
      <xdr:colOff>0</xdr:colOff>
      <xdr:row>6</xdr:row>
      <xdr:rowOff>0</xdr:rowOff>
    </xdr:to>
    <xdr:cxnSp>
      <xdr:nvCxnSpPr>
        <xdr:cNvPr id="2" name="直接连接符 1"/>
        <xdr:cNvCxnSpPr>
          <a:cxnSpLocks noChangeShapeType="1"/>
        </xdr:cNvCxnSpPr>
      </xdr:nvCxnSpPr>
      <xdr:spPr>
        <a:xfrm>
          <a:off x="676275" y="666750"/>
          <a:ext cx="1333500" cy="9144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1</xdr:col>
      <xdr:colOff>9525</xdr:colOff>
      <xdr:row>2</xdr:row>
      <xdr:rowOff>19050</xdr:rowOff>
    </xdr:from>
    <xdr:to>
      <xdr:col>2</xdr:col>
      <xdr:colOff>0</xdr:colOff>
      <xdr:row>6</xdr:row>
      <xdr:rowOff>0</xdr:rowOff>
    </xdr:to>
    <xdr:cxnSp>
      <xdr:nvCxnSpPr>
        <xdr:cNvPr id="3" name="直接连接符 1"/>
        <xdr:cNvCxnSpPr>
          <a:cxnSpLocks noChangeShapeType="1"/>
        </xdr:cNvCxnSpPr>
      </xdr:nvCxnSpPr>
      <xdr:spPr>
        <a:xfrm>
          <a:off x="676275" y="666750"/>
          <a:ext cx="1333500" cy="9144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1</xdr:col>
      <xdr:colOff>9525</xdr:colOff>
      <xdr:row>2</xdr:row>
      <xdr:rowOff>19050</xdr:rowOff>
    </xdr:from>
    <xdr:to>
      <xdr:col>2</xdr:col>
      <xdr:colOff>0</xdr:colOff>
      <xdr:row>6</xdr:row>
      <xdr:rowOff>0</xdr:rowOff>
    </xdr:to>
    <xdr:cxnSp>
      <xdr:nvCxnSpPr>
        <xdr:cNvPr id="4" name="直接连接符 1"/>
        <xdr:cNvCxnSpPr>
          <a:cxnSpLocks noChangeShapeType="1"/>
        </xdr:cNvCxnSpPr>
      </xdr:nvCxnSpPr>
      <xdr:spPr>
        <a:xfrm>
          <a:off x="676275" y="666750"/>
          <a:ext cx="1333500" cy="9144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1</xdr:col>
      <xdr:colOff>9525</xdr:colOff>
      <xdr:row>2</xdr:row>
      <xdr:rowOff>19050</xdr:rowOff>
    </xdr:from>
    <xdr:to>
      <xdr:col>2</xdr:col>
      <xdr:colOff>0</xdr:colOff>
      <xdr:row>6</xdr:row>
      <xdr:rowOff>0</xdr:rowOff>
    </xdr:to>
    <xdr:cxnSp>
      <xdr:nvCxnSpPr>
        <xdr:cNvPr id="5" name="直接连接符 1"/>
        <xdr:cNvCxnSpPr>
          <a:cxnSpLocks noChangeShapeType="1"/>
        </xdr:cNvCxnSpPr>
      </xdr:nvCxnSpPr>
      <xdr:spPr>
        <a:xfrm>
          <a:off x="676275" y="666750"/>
          <a:ext cx="1333500" cy="9144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"/>
  <sheetViews>
    <sheetView tabSelected="1" workbookViewId="0">
      <pane xSplit="3" ySplit="6" topLeftCell="AC7" activePane="bottomRight" state="frozen"/>
      <selection/>
      <selection pane="topRight"/>
      <selection pane="bottomLeft"/>
      <selection pane="bottomRight" activeCell="AF21" sqref="AF21"/>
    </sheetView>
  </sheetViews>
  <sheetFormatPr defaultColWidth="9" defaultRowHeight="13.5" outlineLevelRow="7"/>
  <cols>
    <col min="1" max="1" width="8.75" customWidth="1"/>
    <col min="2" max="2" width="17.625" customWidth="1"/>
    <col min="3" max="3" width="7.375" customWidth="1"/>
    <col min="4" max="7" width="13" customWidth="1"/>
    <col min="8" max="10" width="12" customWidth="1"/>
    <col min="11" max="11" width="11.75" customWidth="1"/>
    <col min="12" max="12" width="9.75" customWidth="1"/>
    <col min="13" max="13" width="13" customWidth="1"/>
    <col min="14" max="15" width="12" customWidth="1"/>
    <col min="16" max="16" width="11.75" customWidth="1"/>
    <col min="17" max="17" width="12" customWidth="1"/>
    <col min="18" max="18" width="10.5" customWidth="1"/>
    <col min="19" max="20" width="12" customWidth="1"/>
    <col min="21" max="22" width="10" customWidth="1"/>
    <col min="23" max="25" width="12" customWidth="1"/>
    <col min="28" max="29" width="10.5" customWidth="1"/>
    <col min="34" max="34" width="10.625" customWidth="1"/>
    <col min="41" max="41" width="9.5" customWidth="1"/>
    <col min="42" max="42" width="9" customWidth="1"/>
    <col min="44" max="44" width="10" customWidth="1"/>
    <col min="45" max="45" width="9.875" customWidth="1"/>
    <col min="46" max="46" width="10" customWidth="1"/>
    <col min="47" max="47" width="13.5" customWidth="1"/>
    <col min="48" max="48" width="13.625" customWidth="1"/>
    <col min="49" max="49" width="64.75" customWidth="1"/>
  </cols>
  <sheetData>
    <row r="1" ht="30" customHeight="1" spans="1:49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2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 t="s">
        <v>0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0</v>
      </c>
      <c r="AR1" s="2"/>
      <c r="AS1" s="2"/>
      <c r="AT1" s="2"/>
      <c r="AU1" s="2"/>
      <c r="AV1" s="2"/>
      <c r="AW1" s="2"/>
    </row>
    <row r="2" ht="21" customHeight="1" spans="1:49">
      <c r="A2" s="3" t="s">
        <v>1</v>
      </c>
      <c r="B2" s="3"/>
      <c r="C2" s="3"/>
      <c r="D2" s="3"/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24"/>
      <c r="AU2" s="24"/>
      <c r="AV2" s="24"/>
      <c r="AW2" s="28" t="s">
        <v>2</v>
      </c>
    </row>
    <row r="3" ht="14.25" customHeight="1" spans="1:49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 t="s">
        <v>9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 t="s">
        <v>10</v>
      </c>
      <c r="AS3" s="9"/>
      <c r="AT3" s="9"/>
      <c r="AU3" s="9" t="s">
        <v>11</v>
      </c>
      <c r="AV3" s="23"/>
      <c r="AW3" s="9" t="s">
        <v>12</v>
      </c>
    </row>
    <row r="4" ht="14.25" customHeight="1" spans="1:49">
      <c r="A4" s="5"/>
      <c r="B4" s="10"/>
      <c r="C4" s="7"/>
      <c r="D4" s="8"/>
      <c r="E4" s="8"/>
      <c r="F4" s="9" t="s">
        <v>13</v>
      </c>
      <c r="G4" s="9" t="s">
        <v>14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15</v>
      </c>
      <c r="T4" s="9"/>
      <c r="U4" s="9"/>
      <c r="V4" s="9"/>
      <c r="W4" s="9"/>
      <c r="X4" s="9"/>
      <c r="Y4" s="9" t="s">
        <v>16</v>
      </c>
      <c r="Z4" s="9" t="s">
        <v>17</v>
      </c>
      <c r="AA4" s="23"/>
      <c r="AB4" s="9" t="s">
        <v>13</v>
      </c>
      <c r="AC4" s="9" t="s">
        <v>18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 t="s">
        <v>19</v>
      </c>
      <c r="AP4" s="9" t="s">
        <v>20</v>
      </c>
      <c r="AQ4" s="9" t="s">
        <v>21</v>
      </c>
      <c r="AR4" s="9" t="s">
        <v>13</v>
      </c>
      <c r="AS4" s="25" t="s">
        <v>22</v>
      </c>
      <c r="AT4" s="26" t="s">
        <v>23</v>
      </c>
      <c r="AU4" s="9"/>
      <c r="AV4" s="9" t="s">
        <v>24</v>
      </c>
      <c r="AW4" s="9"/>
    </row>
    <row r="5" ht="14.25" customHeight="1" spans="1:49">
      <c r="A5" s="5"/>
      <c r="B5" s="10"/>
      <c r="C5" s="7"/>
      <c r="D5" s="8"/>
      <c r="E5" s="8"/>
      <c r="F5" s="9"/>
      <c r="G5" s="9" t="s">
        <v>25</v>
      </c>
      <c r="H5" s="9" t="s">
        <v>26</v>
      </c>
      <c r="I5" s="19" t="s">
        <v>27</v>
      </c>
      <c r="J5" s="20"/>
      <c r="K5" s="20"/>
      <c r="L5" s="20"/>
      <c r="M5" s="21"/>
      <c r="N5" s="9" t="s">
        <v>28</v>
      </c>
      <c r="O5" s="19" t="s">
        <v>29</v>
      </c>
      <c r="P5" s="20"/>
      <c r="Q5" s="21"/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/>
      <c r="Z5" s="9"/>
      <c r="AA5" s="9" t="s">
        <v>37</v>
      </c>
      <c r="AB5" s="9"/>
      <c r="AC5" s="9" t="s">
        <v>31</v>
      </c>
      <c r="AD5" s="9" t="s">
        <v>38</v>
      </c>
      <c r="AE5" s="9" t="s">
        <v>39</v>
      </c>
      <c r="AF5" s="9" t="s">
        <v>40</v>
      </c>
      <c r="AG5" s="9" t="s">
        <v>41</v>
      </c>
      <c r="AH5" s="9" t="s">
        <v>42</v>
      </c>
      <c r="AI5" s="9" t="s">
        <v>43</v>
      </c>
      <c r="AJ5" s="9" t="s">
        <v>44</v>
      </c>
      <c r="AK5" s="9" t="s">
        <v>45</v>
      </c>
      <c r="AL5" s="9" t="s">
        <v>46</v>
      </c>
      <c r="AM5" s="9" t="s">
        <v>47</v>
      </c>
      <c r="AN5" s="9" t="s">
        <v>48</v>
      </c>
      <c r="AO5" s="9"/>
      <c r="AP5" s="9"/>
      <c r="AQ5" s="9"/>
      <c r="AR5" s="9"/>
      <c r="AS5" s="25"/>
      <c r="AT5" s="26"/>
      <c r="AU5" s="9"/>
      <c r="AV5" s="9"/>
      <c r="AW5" s="9"/>
    </row>
    <row r="6" ht="30.75" customHeight="1" spans="1:49">
      <c r="A6" s="11"/>
      <c r="B6" s="12" t="s">
        <v>49</v>
      </c>
      <c r="C6" s="7"/>
      <c r="D6" s="8"/>
      <c r="E6" s="8"/>
      <c r="F6" s="9"/>
      <c r="G6" s="9"/>
      <c r="H6" s="9"/>
      <c r="I6" s="9" t="s">
        <v>50</v>
      </c>
      <c r="J6" s="9" t="s">
        <v>51</v>
      </c>
      <c r="K6" s="9" t="s">
        <v>52</v>
      </c>
      <c r="L6" s="9" t="s">
        <v>53</v>
      </c>
      <c r="M6" s="9" t="s">
        <v>54</v>
      </c>
      <c r="N6" s="9"/>
      <c r="O6" s="9" t="s">
        <v>50</v>
      </c>
      <c r="P6" s="9" t="s">
        <v>55</v>
      </c>
      <c r="Q6" s="9" t="s">
        <v>56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25"/>
      <c r="AT6" s="26"/>
      <c r="AU6" s="9"/>
      <c r="AV6" s="9"/>
      <c r="AW6" s="9"/>
    </row>
    <row r="7" ht="19.5" customHeight="1" spans="1:49">
      <c r="A7" s="13" t="s">
        <v>57</v>
      </c>
      <c r="B7" s="14" t="s">
        <v>58</v>
      </c>
      <c r="C7" s="15">
        <v>9</v>
      </c>
      <c r="D7" s="16">
        <f>E7+AU7</f>
        <v>1433125</v>
      </c>
      <c r="E7" s="15">
        <f>F7+AB7+AR7</f>
        <v>1433125</v>
      </c>
      <c r="F7" s="15">
        <f>G7+S7+Y7+Z7</f>
        <v>1398505</v>
      </c>
      <c r="G7" s="15">
        <f>H7+I7+N7+O7+R7</f>
        <v>986837</v>
      </c>
      <c r="H7" s="15">
        <v>301308</v>
      </c>
      <c r="I7" s="15">
        <f>SUM(J7:M7)</f>
        <v>660420</v>
      </c>
      <c r="J7" s="15">
        <v>104400</v>
      </c>
      <c r="K7" s="15"/>
      <c r="L7" s="15"/>
      <c r="M7" s="15">
        <f>660420-104400</f>
        <v>556020</v>
      </c>
      <c r="N7" s="15"/>
      <c r="O7" s="15">
        <f t="shared" ref="O7:O8" si="0">P7+Q7</f>
        <v>0</v>
      </c>
      <c r="P7" s="15"/>
      <c r="Q7" s="15"/>
      <c r="R7" s="15">
        <v>25109</v>
      </c>
      <c r="S7" s="15">
        <f t="shared" ref="S7:S8" si="1">SUM(T7:X7)</f>
        <v>296384</v>
      </c>
      <c r="T7" s="22">
        <v>159715</v>
      </c>
      <c r="U7" s="22"/>
      <c r="V7" s="22">
        <v>1437</v>
      </c>
      <c r="W7" s="22">
        <v>91184</v>
      </c>
      <c r="X7" s="22">
        <v>44048</v>
      </c>
      <c r="Y7" s="22">
        <v>115284</v>
      </c>
      <c r="Z7" s="15"/>
      <c r="AA7" s="15"/>
      <c r="AB7" s="15">
        <f t="shared" ref="AB7:AB8" si="2">AC7+SUM(AO7:AQ7)</f>
        <v>34620</v>
      </c>
      <c r="AC7" s="15">
        <f t="shared" ref="AC7:AC8" si="3">SUM(AD7:AN7)</f>
        <v>25920</v>
      </c>
      <c r="AD7" s="15">
        <f>C7*400</f>
        <v>3600</v>
      </c>
      <c r="AE7" s="15">
        <f>C7*100</f>
        <v>900</v>
      </c>
      <c r="AF7" s="15">
        <f>C7*100</f>
        <v>900</v>
      </c>
      <c r="AG7" s="15">
        <f>C7*400</f>
        <v>3600</v>
      </c>
      <c r="AH7" s="15">
        <f>C7*800</f>
        <v>7200</v>
      </c>
      <c r="AI7" s="15">
        <f>C7*150</f>
        <v>1350</v>
      </c>
      <c r="AJ7" s="15">
        <f>C7*50</f>
        <v>450</v>
      </c>
      <c r="AK7" s="15">
        <f>C7*50</f>
        <v>450</v>
      </c>
      <c r="AL7" s="15">
        <f>C7*200</f>
        <v>1800</v>
      </c>
      <c r="AM7" s="15">
        <f>C7*300</f>
        <v>2700</v>
      </c>
      <c r="AN7" s="15">
        <f>C7*330</f>
        <v>2970</v>
      </c>
      <c r="AO7" s="15"/>
      <c r="AP7" s="15">
        <v>7980</v>
      </c>
      <c r="AQ7" s="15">
        <f>C7*80</f>
        <v>720</v>
      </c>
      <c r="AR7" s="15">
        <f t="shared" ref="AR7:AR8" si="4">SUM(AS7:AT7)</f>
        <v>0</v>
      </c>
      <c r="AS7" s="15"/>
      <c r="AT7" s="15"/>
      <c r="AU7" s="15"/>
      <c r="AV7" s="15"/>
      <c r="AW7" s="29"/>
    </row>
    <row r="8" ht="28.5" customHeight="1" spans="1:49">
      <c r="A8" s="17" t="s">
        <v>59</v>
      </c>
      <c r="B8" s="18" t="s">
        <v>60</v>
      </c>
      <c r="C8" s="15"/>
      <c r="D8" s="16">
        <f>E8+AU8</f>
        <v>39051000</v>
      </c>
      <c r="E8" s="15">
        <f>F8+AB8+AR8</f>
        <v>0</v>
      </c>
      <c r="F8" s="15">
        <f>G8+S8+Y8+Z8</f>
        <v>0</v>
      </c>
      <c r="G8" s="15">
        <f>H8+I8+N8+O8+R8</f>
        <v>0</v>
      </c>
      <c r="H8" s="15"/>
      <c r="I8" s="15">
        <f>SUM(J8:M8)</f>
        <v>0</v>
      </c>
      <c r="J8" s="15"/>
      <c r="K8" s="15"/>
      <c r="L8" s="15"/>
      <c r="M8" s="15"/>
      <c r="N8" s="15"/>
      <c r="O8" s="15">
        <f t="shared" si="0"/>
        <v>0</v>
      </c>
      <c r="P8" s="15"/>
      <c r="Q8" s="15"/>
      <c r="R8" s="15"/>
      <c r="S8" s="15">
        <f t="shared" si="1"/>
        <v>0</v>
      </c>
      <c r="T8" s="22"/>
      <c r="U8" s="22"/>
      <c r="V8" s="22"/>
      <c r="W8" s="22"/>
      <c r="X8" s="22"/>
      <c r="Y8" s="22"/>
      <c r="Z8" s="15"/>
      <c r="AA8" s="15"/>
      <c r="AB8" s="15">
        <f t="shared" si="2"/>
        <v>0</v>
      </c>
      <c r="AC8" s="15">
        <f t="shared" si="3"/>
        <v>0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>
        <f t="shared" si="4"/>
        <v>0</v>
      </c>
      <c r="AS8" s="15"/>
      <c r="AT8" s="15"/>
      <c r="AU8" s="27">
        <f>2175000+35876000+1000000</f>
        <v>39051000</v>
      </c>
      <c r="AV8" s="16">
        <v>2175000</v>
      </c>
      <c r="AW8" s="30" t="s">
        <v>61</v>
      </c>
    </row>
  </sheetData>
  <mergeCells count="54">
    <mergeCell ref="C1:L1"/>
    <mergeCell ref="O1:AA1"/>
    <mergeCell ref="AB1:AP1"/>
    <mergeCell ref="AQ1:AW1"/>
    <mergeCell ref="A2:F2"/>
    <mergeCell ref="F3:AA3"/>
    <mergeCell ref="AB3:AQ3"/>
    <mergeCell ref="AR3:AT3"/>
    <mergeCell ref="G4:R4"/>
    <mergeCell ref="S4:X4"/>
    <mergeCell ref="AC4:AN4"/>
    <mergeCell ref="I5:M5"/>
    <mergeCell ref="O5:Q5"/>
    <mergeCell ref="A3:A6"/>
    <mergeCell ref="B3:B5"/>
    <mergeCell ref="C3:C6"/>
    <mergeCell ref="D3:D6"/>
    <mergeCell ref="E3:E6"/>
    <mergeCell ref="F4:F6"/>
    <mergeCell ref="G5:G6"/>
    <mergeCell ref="H5:H6"/>
    <mergeCell ref="N5:N6"/>
    <mergeCell ref="R5:R6"/>
    <mergeCell ref="S5:S6"/>
    <mergeCell ref="T5:T6"/>
    <mergeCell ref="U5:U6"/>
    <mergeCell ref="V5:V6"/>
    <mergeCell ref="W5:W6"/>
    <mergeCell ref="X5:X6"/>
    <mergeCell ref="Y4:Y6"/>
    <mergeCell ref="Z4:Z6"/>
    <mergeCell ref="AA5:AA6"/>
    <mergeCell ref="AB4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4:AO6"/>
    <mergeCell ref="AP4:AP6"/>
    <mergeCell ref="AQ4:AQ6"/>
    <mergeCell ref="AR4:AR6"/>
    <mergeCell ref="AS4:AS6"/>
    <mergeCell ref="AT4:AT6"/>
    <mergeCell ref="AU3:AU6"/>
    <mergeCell ref="AV4:AV6"/>
    <mergeCell ref="AW3:AW6"/>
  </mergeCells>
  <pageMargins left="0.984251968503937" right="0.78740157480315" top="0.984251968503937" bottom="0.590551181102362" header="0.31496062992126" footer="0.31496062992126"/>
  <pageSetup paperSize="9" scale="75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区就业局预算下达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青青</cp:lastModifiedBy>
  <dcterms:created xsi:type="dcterms:W3CDTF">2018-02-27T01:32:00Z</dcterms:created>
  <cp:lastPrinted>2019-04-22T02:30:00Z</cp:lastPrinted>
  <dcterms:modified xsi:type="dcterms:W3CDTF">2020-09-15T03:27:15Z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