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" i="1"/>
  <c r="E25"/>
  <c r="E22"/>
  <c r="E21"/>
  <c r="E16"/>
  <c r="E17"/>
  <c r="E20"/>
  <c r="C28"/>
  <c r="D27"/>
  <c r="F27" s="1"/>
  <c r="C27"/>
  <c r="E27" s="1"/>
  <c r="G27" s="1"/>
  <c r="G26"/>
  <c r="C26"/>
  <c r="F26" s="1"/>
  <c r="C25"/>
  <c r="D24"/>
  <c r="C24"/>
  <c r="E24" s="1"/>
  <c r="G24" s="1"/>
  <c r="C23"/>
  <c r="D22"/>
  <c r="F22" s="1"/>
  <c r="C22"/>
  <c r="G22" s="1"/>
  <c r="C21"/>
  <c r="D20"/>
  <c r="C20"/>
  <c r="G20" s="1"/>
  <c r="C19"/>
  <c r="D18"/>
  <c r="F18" s="1"/>
  <c r="C18"/>
  <c r="E18" s="1"/>
  <c r="G18" s="1"/>
  <c r="C17"/>
  <c r="D16"/>
  <c r="C16"/>
  <c r="G16" s="1"/>
  <c r="C15"/>
  <c r="D14"/>
  <c r="F14" s="1"/>
  <c r="C14"/>
  <c r="E14" s="1"/>
  <c r="G14" s="1"/>
  <c r="C13"/>
  <c r="D12"/>
  <c r="C12"/>
  <c r="E12" s="1"/>
  <c r="G12" s="1"/>
  <c r="C11"/>
  <c r="D10"/>
  <c r="F10" s="1"/>
  <c r="C10"/>
  <c r="E10" s="1"/>
  <c r="G10" s="1"/>
  <c r="C9"/>
  <c r="D8"/>
  <c r="C8"/>
  <c r="E8" s="1"/>
  <c r="G8" s="1"/>
  <c r="C7"/>
  <c r="B6"/>
  <c r="F8" l="1"/>
  <c r="F12"/>
  <c r="F16"/>
  <c r="F20"/>
  <c r="F24"/>
  <c r="C6"/>
  <c r="D7"/>
  <c r="D9"/>
  <c r="E9" s="1"/>
  <c r="G9" s="1"/>
  <c r="D11"/>
  <c r="E11" s="1"/>
  <c r="D13"/>
  <c r="D15"/>
  <c r="E15" s="1"/>
  <c r="D17"/>
  <c r="G17" s="1"/>
  <c r="D19"/>
  <c r="E19" s="1"/>
  <c r="D21"/>
  <c r="D23"/>
  <c r="E23" s="1"/>
  <c r="D25"/>
  <c r="G25" s="1"/>
  <c r="D28"/>
  <c r="E28" s="1"/>
  <c r="G28" l="1"/>
  <c r="F28"/>
  <c r="G23"/>
  <c r="F23"/>
  <c r="G19"/>
  <c r="F19"/>
  <c r="G15"/>
  <c r="F15"/>
  <c r="G11"/>
  <c r="F11"/>
  <c r="G21"/>
  <c r="D6"/>
  <c r="E7"/>
  <c r="F25"/>
  <c r="F17"/>
  <c r="F9"/>
  <c r="E13"/>
  <c r="G13" s="1"/>
  <c r="E6" l="1"/>
  <c r="G7"/>
  <c r="G6" s="1"/>
  <c r="F7"/>
  <c r="F21"/>
  <c r="F13"/>
  <c r="F6" l="1"/>
</calcChain>
</file>

<file path=xl/sharedStrings.xml><?xml version="1.0" encoding="utf-8"?>
<sst xmlns="http://schemas.openxmlformats.org/spreadsheetml/2006/main" count="37" uniqueCount="37">
  <si>
    <t>单位：人、万元</t>
  </si>
  <si>
    <t>单位名称</t>
  </si>
  <si>
    <t>应安排预算资金</t>
  </si>
  <si>
    <t>备注</t>
  </si>
  <si>
    <t>补助学生数</t>
  </si>
  <si>
    <t>补助金额</t>
  </si>
  <si>
    <t>其中</t>
  </si>
  <si>
    <t>省级</t>
  </si>
  <si>
    <t>市级</t>
  </si>
  <si>
    <t>县级</t>
  </si>
  <si>
    <t>昆明市合计</t>
  </si>
  <si>
    <t>昆明市第一中学</t>
  </si>
  <si>
    <t>昆明市外国语学校</t>
  </si>
  <si>
    <t>昆明市第三中学</t>
  </si>
  <si>
    <t>昆明滇池中学</t>
  </si>
  <si>
    <t>昆明市艺术学校</t>
  </si>
  <si>
    <t>盘龙区</t>
  </si>
  <si>
    <t>西山区</t>
  </si>
  <si>
    <t>宜良县</t>
  </si>
  <si>
    <t>禄劝县</t>
  </si>
  <si>
    <t>五华区</t>
  </si>
  <si>
    <t>含高新区学校</t>
    <phoneticPr fontId="2" type="noConversion"/>
  </si>
  <si>
    <t>晋宁县</t>
  </si>
  <si>
    <t>寻甸县</t>
  </si>
  <si>
    <t>嵩明县</t>
  </si>
  <si>
    <t>石林县</t>
  </si>
  <si>
    <t>经开区</t>
  </si>
  <si>
    <t>官渡区</t>
  </si>
  <si>
    <t>富民县</t>
  </si>
  <si>
    <t>东川区</t>
  </si>
  <si>
    <t>呈贡区</t>
  </si>
  <si>
    <t>含度假区、高新区学校</t>
    <phoneticPr fontId="2" type="noConversion"/>
  </si>
  <si>
    <t>安宁市</t>
  </si>
  <si>
    <t>2020年第一批普通高中建档立卡贫困户学生生活费补助市级资金下达表</t>
    <phoneticPr fontId="2" type="noConversion"/>
  </si>
  <si>
    <t>本次下达第一批市级资金</t>
    <phoneticPr fontId="2" type="noConversion"/>
  </si>
  <si>
    <t>昆明幼儿师范高等专科学校（昆明市中等职业学校）</t>
    <phoneticPr fontId="1" type="noConversion"/>
  </si>
  <si>
    <t>昆明师范专科学校附属中学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</si>
</sst>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0.000_);[Red]\(0.000\)"/>
    <numFmt numFmtId="177" formatCode="0.00_);[Red]\(0.00\)"/>
    <numFmt numFmtId="178" formatCode="0_ "/>
    <numFmt numFmtId="179" formatCode="0.00_);\(0.00\)"/>
    <numFmt numFmtId="180" formatCode="0_);\(0\)"/>
    <numFmt numFmtId="181" formatCode="0_);[Red]\(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仿宋_GB2312"/>
      <family val="3"/>
      <charset val="134"/>
    </font>
    <font>
      <sz val="18"/>
      <color indexed="8"/>
      <name val="方正小标宋简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A13" sqref="A13"/>
    </sheetView>
  </sheetViews>
  <sheetFormatPr defaultRowHeight="13.5"/>
  <cols>
    <col min="1" max="1" width="18.375" style="1" bestFit="1" customWidth="1"/>
    <col min="2" max="2" width="10.875" style="2" customWidth="1"/>
    <col min="3" max="6" width="10.875" style="3" customWidth="1"/>
    <col min="7" max="7" width="12.25" style="3" customWidth="1"/>
    <col min="8" max="8" width="11.375" style="1" customWidth="1"/>
    <col min="9" max="16384" width="9" style="4"/>
  </cols>
  <sheetData>
    <row r="1" spans="1:8" customFormat="1" ht="38.25" customHeight="1">
      <c r="A1" s="15" t="s">
        <v>33</v>
      </c>
      <c r="B1" s="15"/>
      <c r="C1" s="15"/>
      <c r="D1" s="15"/>
      <c r="E1" s="15"/>
      <c r="F1" s="15"/>
      <c r="G1" s="15"/>
      <c r="H1" s="15"/>
    </row>
    <row r="2" spans="1:8" ht="29.25" customHeight="1">
      <c r="G2" s="16" t="s">
        <v>0</v>
      </c>
      <c r="H2" s="17"/>
    </row>
    <row r="3" spans="1:8" s="1" customFormat="1" ht="24" customHeight="1">
      <c r="A3" s="5" t="s">
        <v>1</v>
      </c>
      <c r="B3" s="6" t="s">
        <v>2</v>
      </c>
      <c r="C3" s="6"/>
      <c r="D3" s="6"/>
      <c r="E3" s="6"/>
      <c r="F3" s="6"/>
      <c r="G3" s="7" t="s">
        <v>34</v>
      </c>
      <c r="H3" s="5" t="s">
        <v>3</v>
      </c>
    </row>
    <row r="4" spans="1:8" s="1" customFormat="1" ht="24" customHeight="1">
      <c r="A4" s="5"/>
      <c r="B4" s="6" t="s">
        <v>4</v>
      </c>
      <c r="C4" s="7" t="s">
        <v>5</v>
      </c>
      <c r="D4" s="7" t="s">
        <v>6</v>
      </c>
      <c r="E4" s="7"/>
      <c r="F4" s="7"/>
      <c r="G4" s="7"/>
      <c r="H4" s="5"/>
    </row>
    <row r="5" spans="1:8" s="1" customFormat="1" ht="24" customHeight="1">
      <c r="A5" s="5"/>
      <c r="B5" s="6"/>
      <c r="C5" s="7"/>
      <c r="D5" s="8" t="s">
        <v>7</v>
      </c>
      <c r="E5" s="8" t="s">
        <v>8</v>
      </c>
      <c r="F5" s="8" t="s">
        <v>9</v>
      </c>
      <c r="G5" s="7"/>
      <c r="H5" s="5"/>
    </row>
    <row r="6" spans="1:8" ht="26.25" customHeight="1">
      <c r="A6" s="9" t="s">
        <v>10</v>
      </c>
      <c r="B6" s="10">
        <f t="shared" ref="B6:G6" si="0">SUM(B7:B28)</f>
        <v>6572</v>
      </c>
      <c r="C6" s="8">
        <f t="shared" si="0"/>
        <v>1643</v>
      </c>
      <c r="D6" s="8">
        <f t="shared" si="0"/>
        <v>484.58000000000004</v>
      </c>
      <c r="E6" s="8">
        <f t="shared" si="0"/>
        <v>789.09000000000015</v>
      </c>
      <c r="F6" s="8">
        <f t="shared" si="0"/>
        <v>369.33000000000004</v>
      </c>
      <c r="G6" s="8">
        <f t="shared" si="0"/>
        <v>394.54500000000007</v>
      </c>
      <c r="H6" s="9"/>
    </row>
    <row r="7" spans="1:8" ht="18.75" customHeight="1">
      <c r="A7" s="11" t="s">
        <v>11</v>
      </c>
      <c r="B7" s="12">
        <v>24</v>
      </c>
      <c r="C7" s="8">
        <f t="shared" ref="C7:C28" si="1">ROUND(B7*2500/10000,2)</f>
        <v>6</v>
      </c>
      <c r="D7" s="8">
        <f t="shared" ref="D7:D28" si="2">ROUND(C7*0.3,2)</f>
        <v>1.8</v>
      </c>
      <c r="E7" s="8">
        <f t="shared" ref="E7:E13" si="3">ROUND((C7-D7)*1,2)</f>
        <v>4.2</v>
      </c>
      <c r="F7" s="8">
        <f t="shared" ref="F7:F28" si="4">C7-D7-E7</f>
        <v>0</v>
      </c>
      <c r="G7" s="8">
        <f>E7*0.5</f>
        <v>2.1</v>
      </c>
      <c r="H7" s="9"/>
    </row>
    <row r="8" spans="1:8" ht="18.75" customHeight="1">
      <c r="A8" s="11" t="s">
        <v>12</v>
      </c>
      <c r="B8" s="12">
        <v>9</v>
      </c>
      <c r="C8" s="8">
        <f t="shared" si="1"/>
        <v>2.25</v>
      </c>
      <c r="D8" s="8">
        <f t="shared" si="2"/>
        <v>0.68</v>
      </c>
      <c r="E8" s="8">
        <f t="shared" si="3"/>
        <v>1.57</v>
      </c>
      <c r="F8" s="8">
        <f t="shared" si="4"/>
        <v>0</v>
      </c>
      <c r="G8" s="8">
        <f t="shared" ref="G8:G28" si="5">E8*0.5</f>
        <v>0.78500000000000003</v>
      </c>
      <c r="H8" s="9"/>
    </row>
    <row r="9" spans="1:8" ht="18.75" customHeight="1">
      <c r="A9" s="11" t="s">
        <v>13</v>
      </c>
      <c r="B9" s="12">
        <v>25</v>
      </c>
      <c r="C9" s="8">
        <f t="shared" si="1"/>
        <v>6.25</v>
      </c>
      <c r="D9" s="8">
        <f t="shared" si="2"/>
        <v>1.88</v>
      </c>
      <c r="E9" s="8">
        <f t="shared" si="3"/>
        <v>4.37</v>
      </c>
      <c r="F9" s="8">
        <f t="shared" si="4"/>
        <v>0</v>
      </c>
      <c r="G9" s="8">
        <f t="shared" si="5"/>
        <v>2.1850000000000001</v>
      </c>
      <c r="H9" s="9"/>
    </row>
    <row r="10" spans="1:8" ht="18.75" customHeight="1">
      <c r="A10" s="11" t="s">
        <v>14</v>
      </c>
      <c r="B10" s="12">
        <v>5</v>
      </c>
      <c r="C10" s="8">
        <f t="shared" si="1"/>
        <v>1.25</v>
      </c>
      <c r="D10" s="8">
        <f t="shared" si="2"/>
        <v>0.38</v>
      </c>
      <c r="E10" s="8">
        <f t="shared" si="3"/>
        <v>0.87</v>
      </c>
      <c r="F10" s="8">
        <f t="shared" si="4"/>
        <v>0</v>
      </c>
      <c r="G10" s="8">
        <f t="shared" si="5"/>
        <v>0.435</v>
      </c>
      <c r="H10" s="9"/>
    </row>
    <row r="11" spans="1:8" ht="33" customHeight="1">
      <c r="A11" s="18" t="s">
        <v>36</v>
      </c>
      <c r="B11" s="12">
        <v>9</v>
      </c>
      <c r="C11" s="8">
        <f t="shared" si="1"/>
        <v>2.25</v>
      </c>
      <c r="D11" s="8">
        <f t="shared" si="2"/>
        <v>0.68</v>
      </c>
      <c r="E11" s="8">
        <f t="shared" si="3"/>
        <v>1.57</v>
      </c>
      <c r="F11" s="8">
        <f t="shared" si="4"/>
        <v>0</v>
      </c>
      <c r="G11" s="8">
        <f t="shared" si="5"/>
        <v>0.78500000000000003</v>
      </c>
      <c r="H11" s="9"/>
    </row>
    <row r="12" spans="1:8" ht="18.75" customHeight="1">
      <c r="A12" s="11" t="s">
        <v>15</v>
      </c>
      <c r="B12" s="12">
        <v>6</v>
      </c>
      <c r="C12" s="8">
        <f t="shared" si="1"/>
        <v>1.5</v>
      </c>
      <c r="D12" s="8">
        <f t="shared" si="2"/>
        <v>0.45</v>
      </c>
      <c r="E12" s="8">
        <f t="shared" si="3"/>
        <v>1.05</v>
      </c>
      <c r="F12" s="8">
        <f t="shared" si="4"/>
        <v>0</v>
      </c>
      <c r="G12" s="8">
        <f t="shared" si="5"/>
        <v>0.52500000000000002</v>
      </c>
      <c r="H12" s="9"/>
    </row>
    <row r="13" spans="1:8" ht="37.5" customHeight="1">
      <c r="A13" s="18" t="s">
        <v>35</v>
      </c>
      <c r="B13" s="12">
        <v>6</v>
      </c>
      <c r="C13" s="8">
        <f t="shared" si="1"/>
        <v>1.5</v>
      </c>
      <c r="D13" s="8">
        <f t="shared" si="2"/>
        <v>0.45</v>
      </c>
      <c r="E13" s="8">
        <f t="shared" si="3"/>
        <v>1.05</v>
      </c>
      <c r="F13" s="8">
        <f t="shared" si="4"/>
        <v>0</v>
      </c>
      <c r="G13" s="8">
        <f t="shared" si="5"/>
        <v>0.52500000000000002</v>
      </c>
      <c r="H13" s="9"/>
    </row>
    <row r="14" spans="1:8" ht="19.5" customHeight="1">
      <c r="A14" s="13" t="s">
        <v>16</v>
      </c>
      <c r="B14" s="10">
        <v>56</v>
      </c>
      <c r="C14" s="8">
        <f t="shared" si="1"/>
        <v>14</v>
      </c>
      <c r="D14" s="8">
        <f t="shared" si="2"/>
        <v>4.2</v>
      </c>
      <c r="E14" s="8">
        <f>ROUND((C14-D14)*0,2)</f>
        <v>0</v>
      </c>
      <c r="F14" s="8">
        <f t="shared" si="4"/>
        <v>9.8000000000000007</v>
      </c>
      <c r="G14" s="8">
        <f t="shared" si="5"/>
        <v>0</v>
      </c>
      <c r="H14" s="9"/>
    </row>
    <row r="15" spans="1:8" ht="19.5" customHeight="1">
      <c r="A15" s="13" t="s">
        <v>17</v>
      </c>
      <c r="B15" s="10">
        <v>132</v>
      </c>
      <c r="C15" s="8">
        <f t="shared" si="1"/>
        <v>33</v>
      </c>
      <c r="D15" s="8">
        <f t="shared" si="2"/>
        <v>9.9</v>
      </c>
      <c r="E15" s="8">
        <f>ROUND((C15-D15)*0,2)</f>
        <v>0</v>
      </c>
      <c r="F15" s="8">
        <f t="shared" si="4"/>
        <v>23.1</v>
      </c>
      <c r="G15" s="8">
        <f t="shared" si="5"/>
        <v>0</v>
      </c>
      <c r="H15" s="9"/>
    </row>
    <row r="16" spans="1:8" ht="19.5" customHeight="1">
      <c r="A16" s="13" t="s">
        <v>18</v>
      </c>
      <c r="B16" s="14">
        <v>94</v>
      </c>
      <c r="C16" s="8">
        <f t="shared" si="1"/>
        <v>23.5</v>
      </c>
      <c r="D16" s="8">
        <f t="shared" si="2"/>
        <v>7.05</v>
      </c>
      <c r="E16" s="8">
        <f>ROUND((C16-D16)*0.6,2)</f>
        <v>9.8699999999999992</v>
      </c>
      <c r="F16" s="8">
        <f t="shared" si="4"/>
        <v>6.58</v>
      </c>
      <c r="G16" s="8">
        <f t="shared" si="5"/>
        <v>4.9349999999999996</v>
      </c>
      <c r="H16" s="9"/>
    </row>
    <row r="17" spans="1:8" ht="19.5" customHeight="1">
      <c r="A17" s="13" t="s">
        <v>19</v>
      </c>
      <c r="B17" s="10">
        <v>1277</v>
      </c>
      <c r="C17" s="8">
        <f t="shared" si="1"/>
        <v>319.25</v>
      </c>
      <c r="D17" s="8">
        <f t="shared" si="2"/>
        <v>95.78</v>
      </c>
      <c r="E17" s="8">
        <f>ROUND((C17-D17)*0.8,2)</f>
        <v>178.78</v>
      </c>
      <c r="F17" s="8">
        <f t="shared" si="4"/>
        <v>44.69</v>
      </c>
      <c r="G17" s="8">
        <f t="shared" si="5"/>
        <v>89.39</v>
      </c>
      <c r="H17" s="9"/>
    </row>
    <row r="18" spans="1:8" ht="19.5" customHeight="1">
      <c r="A18" s="13" t="s">
        <v>20</v>
      </c>
      <c r="B18" s="10">
        <v>220</v>
      </c>
      <c r="C18" s="8">
        <f t="shared" si="1"/>
        <v>55</v>
      </c>
      <c r="D18" s="8">
        <f t="shared" si="2"/>
        <v>16.5</v>
      </c>
      <c r="E18" s="8">
        <f>ROUND((C18-D18)*0,2)</f>
        <v>0</v>
      </c>
      <c r="F18" s="8">
        <f t="shared" si="4"/>
        <v>38.5</v>
      </c>
      <c r="G18" s="8">
        <f t="shared" si="5"/>
        <v>0</v>
      </c>
      <c r="H18" s="9" t="s">
        <v>21</v>
      </c>
    </row>
    <row r="19" spans="1:8" ht="19.5" customHeight="1">
      <c r="A19" s="13" t="s">
        <v>22</v>
      </c>
      <c r="B19" s="10">
        <v>75</v>
      </c>
      <c r="C19" s="8">
        <f t="shared" si="1"/>
        <v>18.75</v>
      </c>
      <c r="D19" s="8">
        <f t="shared" si="2"/>
        <v>5.63</v>
      </c>
      <c r="E19" s="8">
        <f>ROUND((C19-D19)*0.6,2)</f>
        <v>7.87</v>
      </c>
      <c r="F19" s="8">
        <f t="shared" si="4"/>
        <v>5.2500000000000009</v>
      </c>
      <c r="G19" s="8">
        <f t="shared" si="5"/>
        <v>3.9350000000000001</v>
      </c>
      <c r="H19" s="9"/>
    </row>
    <row r="20" spans="1:8" ht="19.5" customHeight="1">
      <c r="A20" s="13" t="s">
        <v>23</v>
      </c>
      <c r="B20" s="10">
        <v>2440</v>
      </c>
      <c r="C20" s="8">
        <f t="shared" si="1"/>
        <v>610</v>
      </c>
      <c r="D20" s="8">
        <f t="shared" si="2"/>
        <v>183</v>
      </c>
      <c r="E20" s="8">
        <f>ROUND((C20-D20)*0.8,2)</f>
        <v>341.6</v>
      </c>
      <c r="F20" s="8">
        <f t="shared" si="4"/>
        <v>85.399999999999977</v>
      </c>
      <c r="G20" s="8">
        <f t="shared" si="5"/>
        <v>170.8</v>
      </c>
      <c r="H20" s="9"/>
    </row>
    <row r="21" spans="1:8" ht="19.5" customHeight="1">
      <c r="A21" s="13" t="s">
        <v>24</v>
      </c>
      <c r="B21" s="10">
        <v>83</v>
      </c>
      <c r="C21" s="8">
        <f t="shared" si="1"/>
        <v>20.75</v>
      </c>
      <c r="D21" s="8">
        <f t="shared" si="2"/>
        <v>6.23</v>
      </c>
      <c r="E21" s="8">
        <f>ROUND((C21-D21)*0.6,2)</f>
        <v>8.7100000000000009</v>
      </c>
      <c r="F21" s="8">
        <f t="shared" si="4"/>
        <v>5.8099999999999987</v>
      </c>
      <c r="G21" s="8">
        <f t="shared" si="5"/>
        <v>4.3550000000000004</v>
      </c>
      <c r="H21" s="9"/>
    </row>
    <row r="22" spans="1:8" ht="19.5" customHeight="1">
      <c r="A22" s="13" t="s">
        <v>25</v>
      </c>
      <c r="B22" s="10">
        <v>112</v>
      </c>
      <c r="C22" s="8">
        <f t="shared" si="1"/>
        <v>28</v>
      </c>
      <c r="D22" s="8">
        <f t="shared" si="2"/>
        <v>8.4</v>
      </c>
      <c r="E22" s="8">
        <f>ROUND((C22-D22)*0.6,2)</f>
        <v>11.76</v>
      </c>
      <c r="F22" s="8">
        <f t="shared" si="4"/>
        <v>7.8400000000000016</v>
      </c>
      <c r="G22" s="8">
        <f t="shared" si="5"/>
        <v>5.88</v>
      </c>
      <c r="H22" s="9"/>
    </row>
    <row r="23" spans="1:8" ht="19.5" customHeight="1">
      <c r="A23" s="13" t="s">
        <v>26</v>
      </c>
      <c r="B23" s="10">
        <v>16</v>
      </c>
      <c r="C23" s="8">
        <f t="shared" si="1"/>
        <v>4</v>
      </c>
      <c r="D23" s="8">
        <f t="shared" si="2"/>
        <v>1.2</v>
      </c>
      <c r="E23" s="8">
        <f>ROUND((C23-D23)*0,2)</f>
        <v>0</v>
      </c>
      <c r="F23" s="8">
        <f t="shared" si="4"/>
        <v>2.8</v>
      </c>
      <c r="G23" s="8">
        <f t="shared" si="5"/>
        <v>0</v>
      </c>
      <c r="H23" s="9"/>
    </row>
    <row r="24" spans="1:8" ht="19.5" customHeight="1">
      <c r="A24" s="13" t="s">
        <v>27</v>
      </c>
      <c r="B24" s="10">
        <v>237</v>
      </c>
      <c r="C24" s="8">
        <f t="shared" si="1"/>
        <v>59.25</v>
      </c>
      <c r="D24" s="8">
        <f t="shared" si="2"/>
        <v>17.78</v>
      </c>
      <c r="E24" s="8">
        <f>ROUND((C24-D24)*0,2)</f>
        <v>0</v>
      </c>
      <c r="F24" s="8">
        <f t="shared" si="4"/>
        <v>41.47</v>
      </c>
      <c r="G24" s="8">
        <f t="shared" si="5"/>
        <v>0</v>
      </c>
      <c r="H24" s="9"/>
    </row>
    <row r="25" spans="1:8" ht="19.5" customHeight="1">
      <c r="A25" s="13" t="s">
        <v>28</v>
      </c>
      <c r="B25" s="10">
        <v>49</v>
      </c>
      <c r="C25" s="8">
        <f t="shared" si="1"/>
        <v>12.25</v>
      </c>
      <c r="D25" s="8">
        <f t="shared" si="2"/>
        <v>3.68</v>
      </c>
      <c r="E25" s="8">
        <f>ROUND((C25-D25)*0.6,2)</f>
        <v>5.14</v>
      </c>
      <c r="F25" s="8">
        <f t="shared" si="4"/>
        <v>3.4300000000000006</v>
      </c>
      <c r="G25" s="8">
        <f t="shared" si="5"/>
        <v>2.57</v>
      </c>
      <c r="H25" s="9"/>
    </row>
    <row r="26" spans="1:8" ht="19.5" customHeight="1">
      <c r="A26" s="13" t="s">
        <v>29</v>
      </c>
      <c r="B26" s="14">
        <v>1457</v>
      </c>
      <c r="C26" s="8">
        <f t="shared" si="1"/>
        <v>364.25</v>
      </c>
      <c r="D26" s="8">
        <v>100.9</v>
      </c>
      <c r="E26" s="8">
        <f>ROUND((C26-D26)*0.8,2)</f>
        <v>210.68</v>
      </c>
      <c r="F26" s="8">
        <f t="shared" si="4"/>
        <v>52.670000000000016</v>
      </c>
      <c r="G26" s="8">
        <f t="shared" si="5"/>
        <v>105.34</v>
      </c>
      <c r="H26" s="9"/>
    </row>
    <row r="27" spans="1:8" ht="26.25" customHeight="1">
      <c r="A27" s="13" t="s">
        <v>30</v>
      </c>
      <c r="B27" s="10">
        <v>69</v>
      </c>
      <c r="C27" s="8">
        <f t="shared" si="1"/>
        <v>17.25</v>
      </c>
      <c r="D27" s="8">
        <f t="shared" si="2"/>
        <v>5.18</v>
      </c>
      <c r="E27" s="8">
        <f>ROUND((C27-D27)*0,2)</f>
        <v>0</v>
      </c>
      <c r="F27" s="8">
        <f t="shared" si="4"/>
        <v>12.07</v>
      </c>
      <c r="G27" s="8">
        <f t="shared" si="5"/>
        <v>0</v>
      </c>
      <c r="H27" s="19" t="s">
        <v>31</v>
      </c>
    </row>
    <row r="28" spans="1:8" ht="19.5" customHeight="1">
      <c r="A28" s="13" t="s">
        <v>32</v>
      </c>
      <c r="B28" s="10">
        <v>171</v>
      </c>
      <c r="C28" s="8">
        <f t="shared" si="1"/>
        <v>42.75</v>
      </c>
      <c r="D28" s="8">
        <f t="shared" si="2"/>
        <v>12.83</v>
      </c>
      <c r="E28" s="8">
        <f>ROUND((C28-D28)*0,2)</f>
        <v>0</v>
      </c>
      <c r="F28" s="8">
        <f t="shared" si="4"/>
        <v>29.92</v>
      </c>
      <c r="G28" s="8">
        <f t="shared" si="5"/>
        <v>0</v>
      </c>
      <c r="H28" s="9"/>
    </row>
  </sheetData>
  <mergeCells count="9">
    <mergeCell ref="A1:H1"/>
    <mergeCell ref="G2:H2"/>
    <mergeCell ref="A3:A5"/>
    <mergeCell ref="B3:F3"/>
    <mergeCell ref="G3:G5"/>
    <mergeCell ref="H3:H5"/>
    <mergeCell ref="B4:B5"/>
    <mergeCell ref="C4:C5"/>
    <mergeCell ref="D4:F4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潘露锐</dc:creator>
  <cp:lastModifiedBy>潘露锐</cp:lastModifiedBy>
  <cp:lastPrinted>2020-02-27T06:19:12Z</cp:lastPrinted>
  <dcterms:created xsi:type="dcterms:W3CDTF">2020-02-27T06:16:42Z</dcterms:created>
  <dcterms:modified xsi:type="dcterms:W3CDTF">2020-02-27T06:23:28Z</dcterms:modified>
</cp:coreProperties>
</file>