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19410" windowHeight="10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15" i="1"/>
  <c r="O9"/>
  <c r="I9"/>
  <c r="R9"/>
  <c r="U9"/>
  <c r="V9"/>
  <c r="I6"/>
  <c r="O6"/>
  <c r="R6"/>
  <c r="V6"/>
  <c r="U7"/>
  <c r="L7"/>
  <c r="R7"/>
  <c r="V7"/>
  <c r="U8"/>
  <c r="O8"/>
  <c r="R8"/>
  <c r="V8"/>
  <c r="U10"/>
  <c r="O10"/>
  <c r="R10"/>
  <c r="V10"/>
  <c r="U11"/>
  <c r="L11"/>
  <c r="O11"/>
  <c r="R11"/>
  <c r="V11"/>
  <c r="O12"/>
  <c r="R12"/>
  <c r="V12"/>
  <c r="O13"/>
  <c r="R13"/>
  <c r="V13"/>
  <c r="U14"/>
  <c r="V14"/>
  <c r="P15"/>
  <c r="M15"/>
  <c r="N15"/>
  <c r="O15"/>
  <c r="Q6"/>
  <c r="Q15"/>
  <c r="R15"/>
  <c r="S15"/>
  <c r="T15"/>
  <c r="U15"/>
  <c r="L15"/>
  <c r="H15"/>
  <c r="I15"/>
  <c r="G15"/>
  <c r="B15"/>
  <c r="C15"/>
</calcChain>
</file>

<file path=xl/sharedStrings.xml><?xml version="1.0" encoding="utf-8"?>
<sst xmlns="http://schemas.openxmlformats.org/spreadsheetml/2006/main" count="50" uniqueCount="32">
  <si>
    <t xml:space="preserve">单位：东川区民政局   </t>
  </si>
  <si>
    <t>总户数</t>
  </si>
  <si>
    <t>总人数（人）</t>
  </si>
  <si>
    <t>城市</t>
  </si>
  <si>
    <t>农村</t>
  </si>
  <si>
    <t>小计</t>
  </si>
  <si>
    <t>福利院</t>
  </si>
  <si>
    <t>累计金额</t>
  </si>
  <si>
    <t>备注</t>
  </si>
  <si>
    <t>集中供养</t>
  </si>
  <si>
    <t>分散供养</t>
  </si>
  <si>
    <t>户数</t>
  </si>
  <si>
    <t>人数</t>
  </si>
  <si>
    <t>金额</t>
  </si>
  <si>
    <t>铜都街道</t>
  </si>
  <si>
    <t>汤丹镇</t>
  </si>
  <si>
    <t>因民镇</t>
  </si>
  <si>
    <t>阿旺镇</t>
  </si>
  <si>
    <t>乌龙镇</t>
  </si>
  <si>
    <t>拖布卡镇</t>
  </si>
  <si>
    <t>红土地镇</t>
  </si>
  <si>
    <t>舍块</t>
  </si>
  <si>
    <t>合计</t>
  </si>
  <si>
    <t>5月死亡1人，6月停发（农村分散）</t>
    <phoneticPr fontId="5" type="noConversion"/>
  </si>
  <si>
    <t>无身份信息，现金发放</t>
    <phoneticPr fontId="5" type="noConversion"/>
  </si>
  <si>
    <t>牛长青无身份信息，现金发放</t>
    <phoneticPr fontId="5" type="noConversion"/>
  </si>
  <si>
    <t>2018年6月东川区各乡镇（街道）特困人员供养资金分配表</t>
    <phoneticPr fontId="5" type="noConversion"/>
  </si>
  <si>
    <t>38</t>
    <phoneticPr fontId="5" type="noConversion"/>
  </si>
  <si>
    <t>5月死亡3人，6月停发（农村分散）</t>
    <phoneticPr fontId="5" type="noConversion"/>
  </si>
  <si>
    <t>人数</t>
    <phoneticPr fontId="5" type="noConversion"/>
  </si>
  <si>
    <t>备注;阿旺镇牛长青1人无身份信息，未录系统，户口正在办理中。</t>
    <phoneticPr fontId="5" type="noConversion"/>
  </si>
  <si>
    <t xml:space="preserve">分管领导：陈正云                      科室负责人：何高明              审核人：刘忠玉                       制表：赵明秀             填报日期：2018年6月 5 日    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</si>
</sst>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9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黑体"/>
      <family val="3"/>
      <charset val="134"/>
    </font>
    <font>
      <sz val="8"/>
      <name val="黑体"/>
      <family val="3"/>
      <charset val="134"/>
    </font>
    <font>
      <sz val="11"/>
      <name val="黑体"/>
      <family val="3"/>
      <charset val="134"/>
    </font>
    <font>
      <sz val="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/>
    <xf numFmtId="49" fontId="1" fillId="0" borderId="0" xfId="0" applyNumberFormat="1" applyFont="1" applyAlignment="1"/>
    <xf numFmtId="49" fontId="7" fillId="0" borderId="0" xfId="0" applyNumberFormat="1" applyFont="1" applyAlignment="1"/>
    <xf numFmtId="49" fontId="7" fillId="0" borderId="0" xfId="0" applyNumberFormat="1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8"/>
  <sheetViews>
    <sheetView tabSelected="1" workbookViewId="0">
      <selection activeCell="O24" sqref="O22:O24"/>
    </sheetView>
  </sheetViews>
  <sheetFormatPr defaultColWidth="9" defaultRowHeight="13.5"/>
  <cols>
    <col min="1" max="1" width="9.375" customWidth="1"/>
    <col min="2" max="2" width="7.625" customWidth="1"/>
    <col min="3" max="3" width="6.375" customWidth="1"/>
    <col min="4" max="8" width="4.625" customWidth="1"/>
    <col min="9" max="9" width="7.5" customWidth="1"/>
    <col min="10" max="11" width="4.625" customWidth="1"/>
    <col min="12" max="12" width="5.625" customWidth="1"/>
    <col min="13" max="14" width="4.625" customWidth="1"/>
    <col min="15" max="15" width="8.25" customWidth="1"/>
    <col min="16" max="17" width="4.625" customWidth="1"/>
    <col min="18" max="18" width="8" customWidth="1"/>
    <col min="19" max="19" width="6.625" customWidth="1"/>
    <col min="20" max="20" width="4.625" customWidth="1"/>
    <col min="21" max="21" width="6.625" customWidth="1"/>
    <col min="22" max="22" width="9.375" customWidth="1"/>
    <col min="23" max="23" width="14.125" customWidth="1"/>
    <col min="24" max="24" width="19.125" customWidth="1"/>
    <col min="25" max="25" width="16.875" customWidth="1"/>
  </cols>
  <sheetData>
    <row r="1" spans="1:25" s="1" customFormat="1" ht="68.099999999999994" customHeight="1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5" s="2" customFormat="1" ht="24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  <c r="W2" s="37"/>
    </row>
    <row r="3" spans="1:25" s="1" customFormat="1" ht="24" customHeight="1">
      <c r="A3" s="51"/>
      <c r="B3" s="23" t="s">
        <v>1</v>
      </c>
      <c r="C3" s="26" t="s">
        <v>2</v>
      </c>
      <c r="D3" s="38" t="s">
        <v>3</v>
      </c>
      <c r="E3" s="39"/>
      <c r="F3" s="39"/>
      <c r="G3" s="39"/>
      <c r="H3" s="39"/>
      <c r="I3" s="40"/>
      <c r="J3" s="41" t="s">
        <v>4</v>
      </c>
      <c r="K3" s="41"/>
      <c r="L3" s="41"/>
      <c r="M3" s="41"/>
      <c r="N3" s="41"/>
      <c r="O3" s="41"/>
      <c r="P3" s="44" t="s">
        <v>5</v>
      </c>
      <c r="Q3" s="44"/>
      <c r="R3" s="44"/>
      <c r="S3" s="41" t="s">
        <v>6</v>
      </c>
      <c r="T3" s="41"/>
      <c r="U3" s="41"/>
      <c r="V3" s="42" t="s">
        <v>7</v>
      </c>
      <c r="W3" s="43" t="s">
        <v>8</v>
      </c>
    </row>
    <row r="4" spans="1:25" s="1" customFormat="1" ht="24" customHeight="1">
      <c r="A4" s="51"/>
      <c r="B4" s="24"/>
      <c r="C4" s="27"/>
      <c r="D4" s="41" t="s">
        <v>9</v>
      </c>
      <c r="E4" s="41"/>
      <c r="F4" s="41"/>
      <c r="G4" s="45" t="s">
        <v>10</v>
      </c>
      <c r="H4" s="46"/>
      <c r="I4" s="47"/>
      <c r="J4" s="28" t="s">
        <v>9</v>
      </c>
      <c r="K4" s="28"/>
      <c r="L4" s="28"/>
      <c r="M4" s="48" t="s">
        <v>10</v>
      </c>
      <c r="N4" s="49"/>
      <c r="O4" s="50"/>
      <c r="P4" s="44"/>
      <c r="Q4" s="44"/>
      <c r="R4" s="44"/>
      <c r="S4" s="41"/>
      <c r="T4" s="41"/>
      <c r="U4" s="41"/>
      <c r="V4" s="42"/>
      <c r="W4" s="43"/>
    </row>
    <row r="5" spans="1:25" s="1" customFormat="1" ht="24" customHeight="1">
      <c r="A5" s="51"/>
      <c r="B5" s="25"/>
      <c r="C5" s="28"/>
      <c r="D5" s="8" t="s">
        <v>11</v>
      </c>
      <c r="E5" s="8" t="s">
        <v>12</v>
      </c>
      <c r="F5" s="8" t="s">
        <v>13</v>
      </c>
      <c r="G5" s="8" t="s">
        <v>11</v>
      </c>
      <c r="H5" s="8" t="s">
        <v>12</v>
      </c>
      <c r="I5" s="8" t="s">
        <v>13</v>
      </c>
      <c r="J5" s="8" t="s">
        <v>11</v>
      </c>
      <c r="K5" s="8" t="s">
        <v>12</v>
      </c>
      <c r="L5" s="8" t="s">
        <v>13</v>
      </c>
      <c r="M5" s="8" t="s">
        <v>11</v>
      </c>
      <c r="N5" s="21" t="s">
        <v>29</v>
      </c>
      <c r="O5" s="8" t="s">
        <v>13</v>
      </c>
      <c r="P5" s="3" t="s">
        <v>11</v>
      </c>
      <c r="Q5" s="3" t="s">
        <v>12</v>
      </c>
      <c r="R5" s="5" t="s">
        <v>13</v>
      </c>
      <c r="S5" s="5" t="s">
        <v>11</v>
      </c>
      <c r="T5" s="8" t="s">
        <v>12</v>
      </c>
      <c r="U5" s="8" t="s">
        <v>13</v>
      </c>
      <c r="V5" s="42"/>
      <c r="W5" s="43"/>
    </row>
    <row r="6" spans="1:25" s="1" customFormat="1" ht="30.75" customHeight="1">
      <c r="A6" s="9" t="s">
        <v>14</v>
      </c>
      <c r="B6" s="14">
        <v>205</v>
      </c>
      <c r="C6" s="14">
        <v>206</v>
      </c>
      <c r="D6" s="14"/>
      <c r="E6" s="7"/>
      <c r="F6" s="7"/>
      <c r="G6" s="7">
        <v>9</v>
      </c>
      <c r="H6" s="7">
        <v>10</v>
      </c>
      <c r="I6" s="7">
        <f>H6*600</f>
        <v>6000</v>
      </c>
      <c r="J6" s="7"/>
      <c r="K6" s="7"/>
      <c r="L6" s="7"/>
      <c r="M6" s="7">
        <v>174</v>
      </c>
      <c r="N6" s="7">
        <v>174</v>
      </c>
      <c r="O6" s="7">
        <f>174*600</f>
        <v>104400</v>
      </c>
      <c r="P6" s="7">
        <v>183</v>
      </c>
      <c r="Q6" s="7">
        <f t="shared" ref="Q6:R6" si="0">E6+H6+K6+N6</f>
        <v>184</v>
      </c>
      <c r="R6" s="7">
        <f t="shared" si="0"/>
        <v>110400</v>
      </c>
      <c r="S6" s="7">
        <v>22</v>
      </c>
      <c r="T6" s="7">
        <v>22</v>
      </c>
      <c r="U6" s="7">
        <v>15840</v>
      </c>
      <c r="V6" s="9">
        <f>U6+R6</f>
        <v>126240</v>
      </c>
      <c r="W6" s="15" t="s">
        <v>28</v>
      </c>
    </row>
    <row r="7" spans="1:25" s="1" customFormat="1" ht="26.1" customHeight="1">
      <c r="A7" s="9" t="s">
        <v>15</v>
      </c>
      <c r="B7" s="14">
        <v>233</v>
      </c>
      <c r="C7" s="14">
        <v>233</v>
      </c>
      <c r="D7" s="14"/>
      <c r="E7" s="7"/>
      <c r="F7" s="7"/>
      <c r="G7" s="7"/>
      <c r="H7" s="7"/>
      <c r="I7" s="7"/>
      <c r="J7" s="7">
        <v>20</v>
      </c>
      <c r="K7" s="7">
        <v>20</v>
      </c>
      <c r="L7" s="7">
        <f t="shared" ref="L7:L11" si="1">K7*720</f>
        <v>14400</v>
      </c>
      <c r="M7" s="7">
        <v>200</v>
      </c>
      <c r="N7" s="7">
        <v>200</v>
      </c>
      <c r="O7" s="7">
        <v>120000</v>
      </c>
      <c r="P7" s="7">
        <v>220</v>
      </c>
      <c r="Q7" s="7">
        <v>220</v>
      </c>
      <c r="R7" s="7">
        <f t="shared" ref="R7:R13" si="2">F7+I7+L7+O7</f>
        <v>134400</v>
      </c>
      <c r="S7" s="7">
        <v>13</v>
      </c>
      <c r="T7" s="7">
        <v>13</v>
      </c>
      <c r="U7" s="7">
        <f>T7*720</f>
        <v>9360</v>
      </c>
      <c r="V7" s="9">
        <f t="shared" ref="V7:V14" si="3">U7+R7</f>
        <v>143760</v>
      </c>
      <c r="W7" s="15"/>
    </row>
    <row r="8" spans="1:25" s="1" customFormat="1" ht="26.1" customHeight="1">
      <c r="A8" s="9" t="s">
        <v>16</v>
      </c>
      <c r="B8" s="14">
        <v>57</v>
      </c>
      <c r="C8" s="14">
        <v>57</v>
      </c>
      <c r="D8" s="14"/>
      <c r="E8" s="7"/>
      <c r="F8" s="7"/>
      <c r="G8" s="7">
        <v>32</v>
      </c>
      <c r="H8" s="7">
        <v>32</v>
      </c>
      <c r="I8" s="7">
        <v>19200</v>
      </c>
      <c r="J8" s="7"/>
      <c r="K8" s="7"/>
      <c r="L8" s="7"/>
      <c r="M8" s="7">
        <v>22</v>
      </c>
      <c r="N8" s="7">
        <v>22</v>
      </c>
      <c r="O8" s="7">
        <f>22*600</f>
        <v>13200</v>
      </c>
      <c r="P8" s="7">
        <v>54</v>
      </c>
      <c r="Q8" s="7">
        <v>54</v>
      </c>
      <c r="R8" s="7">
        <f t="shared" si="2"/>
        <v>32400</v>
      </c>
      <c r="S8" s="7">
        <v>3</v>
      </c>
      <c r="T8" s="7">
        <v>3</v>
      </c>
      <c r="U8" s="7">
        <f t="shared" ref="U8:U14" si="4">T8*720</f>
        <v>2160</v>
      </c>
      <c r="V8" s="9">
        <f t="shared" si="3"/>
        <v>34560</v>
      </c>
      <c r="W8" s="19"/>
    </row>
    <row r="9" spans="1:25" s="1" customFormat="1" ht="26.1" customHeight="1">
      <c r="A9" s="9" t="s">
        <v>17</v>
      </c>
      <c r="B9" s="14">
        <v>168</v>
      </c>
      <c r="C9" s="14">
        <v>170</v>
      </c>
      <c r="D9" s="14"/>
      <c r="E9" s="7"/>
      <c r="F9" s="7"/>
      <c r="G9" s="7">
        <v>129</v>
      </c>
      <c r="H9" s="7">
        <v>129</v>
      </c>
      <c r="I9" s="7">
        <f>129*600</f>
        <v>77400</v>
      </c>
      <c r="J9" s="7"/>
      <c r="K9" s="7"/>
      <c r="L9" s="7"/>
      <c r="M9" s="7">
        <v>37</v>
      </c>
      <c r="N9" s="7">
        <v>39</v>
      </c>
      <c r="O9" s="7">
        <f t="shared" ref="O9:O13" si="5">N9*600</f>
        <v>23400</v>
      </c>
      <c r="P9" s="7">
        <v>166</v>
      </c>
      <c r="Q9" s="7">
        <v>168</v>
      </c>
      <c r="R9" s="7">
        <f t="shared" si="2"/>
        <v>100800</v>
      </c>
      <c r="S9" s="7">
        <v>2</v>
      </c>
      <c r="T9" s="7">
        <v>2</v>
      </c>
      <c r="U9" s="7">
        <f t="shared" si="4"/>
        <v>1440</v>
      </c>
      <c r="V9" s="9">
        <f t="shared" si="3"/>
        <v>102240</v>
      </c>
      <c r="W9" s="15" t="s">
        <v>25</v>
      </c>
    </row>
    <row r="10" spans="1:25" s="6" customFormat="1" ht="26.1" customHeight="1">
      <c r="A10" s="9" t="s">
        <v>18</v>
      </c>
      <c r="B10" s="16">
        <v>25</v>
      </c>
      <c r="C10" s="16">
        <v>27</v>
      </c>
      <c r="D10" s="16"/>
      <c r="E10" s="7"/>
      <c r="F10" s="7"/>
      <c r="G10" s="7"/>
      <c r="H10" s="7"/>
      <c r="I10" s="7"/>
      <c r="J10" s="7"/>
      <c r="K10" s="7"/>
      <c r="L10" s="7"/>
      <c r="M10" s="7">
        <v>21</v>
      </c>
      <c r="N10" s="7">
        <v>23</v>
      </c>
      <c r="O10" s="7">
        <f t="shared" si="5"/>
        <v>13800</v>
      </c>
      <c r="P10" s="7">
        <v>21</v>
      </c>
      <c r="Q10" s="7">
        <v>23</v>
      </c>
      <c r="R10" s="7">
        <f t="shared" si="2"/>
        <v>13800</v>
      </c>
      <c r="S10" s="7">
        <v>4</v>
      </c>
      <c r="T10" s="7">
        <v>4</v>
      </c>
      <c r="U10" s="7">
        <f t="shared" si="4"/>
        <v>2880</v>
      </c>
      <c r="V10" s="9">
        <f t="shared" si="3"/>
        <v>16680</v>
      </c>
      <c r="W10" s="19"/>
    </row>
    <row r="11" spans="1:25" s="1" customFormat="1" ht="26.1" customHeight="1">
      <c r="A11" s="9" t="s">
        <v>19</v>
      </c>
      <c r="B11" s="14">
        <v>168</v>
      </c>
      <c r="C11" s="14">
        <v>172</v>
      </c>
      <c r="D11" s="14"/>
      <c r="E11" s="7"/>
      <c r="F11" s="7"/>
      <c r="G11" s="17"/>
      <c r="H11" s="7"/>
      <c r="I11" s="7"/>
      <c r="J11" s="7">
        <v>18</v>
      </c>
      <c r="K11" s="7">
        <v>19</v>
      </c>
      <c r="L11" s="7">
        <f t="shared" si="1"/>
        <v>13680</v>
      </c>
      <c r="M11" s="7">
        <v>149</v>
      </c>
      <c r="N11" s="7">
        <v>152</v>
      </c>
      <c r="O11" s="7">
        <f t="shared" si="5"/>
        <v>91200</v>
      </c>
      <c r="P11" s="7">
        <v>167</v>
      </c>
      <c r="Q11" s="7">
        <v>171</v>
      </c>
      <c r="R11" s="7">
        <f t="shared" si="2"/>
        <v>104880</v>
      </c>
      <c r="S11" s="7">
        <v>1</v>
      </c>
      <c r="T11" s="7">
        <v>1</v>
      </c>
      <c r="U11" s="7">
        <f t="shared" si="4"/>
        <v>720</v>
      </c>
      <c r="V11" s="9">
        <f t="shared" si="3"/>
        <v>105600</v>
      </c>
      <c r="W11" s="15"/>
    </row>
    <row r="12" spans="1:25" s="1" customFormat="1" ht="30" customHeight="1">
      <c r="A12" s="9" t="s">
        <v>20</v>
      </c>
      <c r="B12" s="14">
        <v>79</v>
      </c>
      <c r="C12" s="14">
        <v>79</v>
      </c>
      <c r="D12" s="14"/>
      <c r="E12" s="7"/>
      <c r="F12" s="7"/>
      <c r="G12" s="7"/>
      <c r="H12" s="7"/>
      <c r="I12" s="7"/>
      <c r="J12" s="7"/>
      <c r="K12" s="7"/>
      <c r="L12" s="7"/>
      <c r="M12" s="7">
        <v>79</v>
      </c>
      <c r="N12" s="7">
        <v>79</v>
      </c>
      <c r="O12" s="7">
        <f t="shared" si="5"/>
        <v>47400</v>
      </c>
      <c r="P12" s="7">
        <v>79</v>
      </c>
      <c r="Q12" s="7">
        <v>79</v>
      </c>
      <c r="R12" s="7">
        <f t="shared" si="2"/>
        <v>47400</v>
      </c>
      <c r="S12" s="7"/>
      <c r="T12" s="7"/>
      <c r="U12" s="7"/>
      <c r="V12" s="9">
        <f t="shared" si="3"/>
        <v>47400</v>
      </c>
      <c r="W12" s="15" t="s">
        <v>23</v>
      </c>
      <c r="Y12" s="10"/>
    </row>
    <row r="13" spans="1:25" s="1" customFormat="1" ht="26.25" customHeight="1">
      <c r="A13" s="9" t="s">
        <v>21</v>
      </c>
      <c r="B13" s="14">
        <v>63</v>
      </c>
      <c r="C13" s="14">
        <v>70</v>
      </c>
      <c r="D13" s="14"/>
      <c r="E13" s="7"/>
      <c r="F13" s="7"/>
      <c r="G13" s="7"/>
      <c r="H13" s="7"/>
      <c r="I13" s="7"/>
      <c r="J13" s="7"/>
      <c r="K13" s="7"/>
      <c r="L13" s="7"/>
      <c r="M13" s="7">
        <v>63</v>
      </c>
      <c r="N13" s="7">
        <v>70</v>
      </c>
      <c r="O13" s="7">
        <f t="shared" si="5"/>
        <v>42000</v>
      </c>
      <c r="P13" s="7">
        <v>63</v>
      </c>
      <c r="Q13" s="7">
        <v>70</v>
      </c>
      <c r="R13" s="7">
        <f t="shared" si="2"/>
        <v>42000</v>
      </c>
      <c r="S13" s="7"/>
      <c r="T13" s="7"/>
      <c r="U13" s="7"/>
      <c r="V13" s="9">
        <f t="shared" si="3"/>
        <v>42000</v>
      </c>
      <c r="W13" s="18" t="s">
        <v>23</v>
      </c>
      <c r="Y13" s="12"/>
    </row>
    <row r="14" spans="1:25" s="1" customFormat="1" ht="22.5" customHeight="1">
      <c r="A14" s="9" t="s">
        <v>6</v>
      </c>
      <c r="B14" s="9">
        <v>6</v>
      </c>
      <c r="C14" s="7">
        <v>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>
        <v>6</v>
      </c>
      <c r="T14" s="7">
        <v>6</v>
      </c>
      <c r="U14" s="7">
        <f t="shared" si="4"/>
        <v>4320</v>
      </c>
      <c r="V14" s="9">
        <f t="shared" si="3"/>
        <v>4320</v>
      </c>
      <c r="W14" s="15" t="s">
        <v>24</v>
      </c>
      <c r="Y14" s="22"/>
    </row>
    <row r="15" spans="1:25" s="2" customFormat="1" ht="26.1" customHeight="1">
      <c r="A15" s="9" t="s">
        <v>22</v>
      </c>
      <c r="B15" s="9">
        <f>SUM(B6:B14)</f>
        <v>1004</v>
      </c>
      <c r="C15" s="7">
        <f>SUM(C6:C14)</f>
        <v>1020</v>
      </c>
      <c r="D15" s="7"/>
      <c r="E15" s="7"/>
      <c r="F15" s="7"/>
      <c r="G15" s="7">
        <f>SUM(G6:G14)</f>
        <v>170</v>
      </c>
      <c r="H15" s="7">
        <f>SUM(H6:H14)</f>
        <v>171</v>
      </c>
      <c r="I15" s="4">
        <f>SUM(I6:I14)</f>
        <v>102600</v>
      </c>
      <c r="J15" s="4" t="s">
        <v>27</v>
      </c>
      <c r="K15" s="7">
        <v>39</v>
      </c>
      <c r="L15" s="7">
        <f t="shared" ref="L15:U15" si="6">SUM(L6:L14)</f>
        <v>28080</v>
      </c>
      <c r="M15" s="7">
        <f t="shared" si="6"/>
        <v>745</v>
      </c>
      <c r="N15" s="7">
        <f t="shared" si="6"/>
        <v>759</v>
      </c>
      <c r="O15" s="7">
        <f t="shared" si="6"/>
        <v>455400</v>
      </c>
      <c r="P15" s="7">
        <f t="shared" si="6"/>
        <v>953</v>
      </c>
      <c r="Q15" s="7">
        <f t="shared" si="6"/>
        <v>969</v>
      </c>
      <c r="R15" s="7">
        <f t="shared" si="6"/>
        <v>586080</v>
      </c>
      <c r="S15" s="7">
        <f t="shared" si="6"/>
        <v>51</v>
      </c>
      <c r="T15" s="7">
        <f t="shared" si="6"/>
        <v>51</v>
      </c>
      <c r="U15" s="7">
        <f t="shared" si="6"/>
        <v>36720</v>
      </c>
      <c r="V15" s="9">
        <f>SUM(V6:V14)</f>
        <v>622800</v>
      </c>
      <c r="W15" s="20"/>
      <c r="X15" s="11"/>
      <c r="Y15" s="11"/>
    </row>
    <row r="16" spans="1:25" s="2" customFormat="1" ht="26.1" customHeight="1">
      <c r="A16" s="32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  <c r="X16" s="11"/>
      <c r="Y16" s="11"/>
    </row>
    <row r="17" spans="1:24" s="1" customFormat="1" ht="26.25" customHeight="1">
      <c r="A17" s="29" t="s">
        <v>31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1"/>
    </row>
    <row r="18" spans="1:24">
      <c r="X18" s="13"/>
    </row>
  </sheetData>
  <mergeCells count="18">
    <mergeCell ref="M4:O4"/>
    <mergeCell ref="A3:A5"/>
    <mergeCell ref="B3:B5"/>
    <mergeCell ref="C3:C5"/>
    <mergeCell ref="A17:W17"/>
    <mergeCell ref="A16:W16"/>
    <mergeCell ref="A1:W1"/>
    <mergeCell ref="A2:U2"/>
    <mergeCell ref="V2:W2"/>
    <mergeCell ref="D3:I3"/>
    <mergeCell ref="J3:O3"/>
    <mergeCell ref="V3:V5"/>
    <mergeCell ref="W3:W5"/>
    <mergeCell ref="P3:R4"/>
    <mergeCell ref="S3:U4"/>
    <mergeCell ref="D4:F4"/>
    <mergeCell ref="G4:I4"/>
    <mergeCell ref="J4:L4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2018-06-06T03:15:30Z</cp:lastPrinted>
  <dcterms:created xsi:type="dcterms:W3CDTF">2018-03-04T06:32:00Z</dcterms:created>
  <dcterms:modified xsi:type="dcterms:W3CDTF">2018-06-06T03:16:02Z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